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autoCompressPictures="0"/>
  <bookViews>
    <workbookView xWindow="0" yWindow="-60" windowWidth="20490" windowHeight="7515"/>
  </bookViews>
  <sheets>
    <sheet name="Evaluación" sheetId="4" r:id="rId1"/>
    <sheet name="Valoración" sheetId="5" r:id="rId2"/>
    <sheet name="Indicador Comparativo 205-2016" sheetId="7" r:id="rId3"/>
    <sheet name="Comparativo 2015-2016" sheetId="6" r:id="rId4"/>
    <sheet name="Indicador Comparativo 2016-2017" sheetId="8" r:id="rId5"/>
    <sheet name="Comparativo 2016-2017" sheetId="9" r:id="rId6"/>
  </sheets>
  <definedNames>
    <definedName name="_xlnm._FilterDatabase" localSheetId="0" hidden="1">Evaluación!$B$8:$U$62</definedName>
    <definedName name="_xlnm.Print_Area" localSheetId="0">Evaluación!$B$1:$V$99</definedName>
    <definedName name="_xlnm.Print_Titles" localSheetId="0">Evaluación!$6:$8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N57" i="4" l="1"/>
  <c r="D6" i="9" l="1"/>
  <c r="C6" i="9"/>
  <c r="N27" i="4"/>
  <c r="N63" i="4"/>
  <c r="N50" i="4"/>
  <c r="N53" i="4"/>
  <c r="N29" i="4"/>
  <c r="N22" i="4"/>
  <c r="D6" i="6"/>
  <c r="C6" i="6"/>
  <c r="N30" i="4"/>
  <c r="N31" i="4"/>
  <c r="AB9" i="4"/>
  <c r="AB10" i="4"/>
  <c r="AB11" i="4"/>
  <c r="AB12" i="4"/>
  <c r="AB13" i="4"/>
  <c r="AB14" i="4"/>
  <c r="AB15" i="4"/>
  <c r="AB16" i="4"/>
  <c r="AB17" i="4"/>
  <c r="AB18" i="4"/>
  <c r="AB19" i="4"/>
  <c r="AB20" i="4"/>
  <c r="AB21" i="4"/>
  <c r="AB23" i="4"/>
  <c r="AB24" i="4"/>
  <c r="AA63" i="4"/>
  <c r="Z63" i="4"/>
  <c r="Y63" i="4"/>
  <c r="N62" i="4"/>
  <c r="N61" i="4"/>
  <c r="N60" i="4"/>
  <c r="N59" i="4"/>
  <c r="N56" i="4"/>
  <c r="N58" i="4"/>
  <c r="N55" i="4"/>
  <c r="N54" i="4"/>
  <c r="N52" i="4"/>
  <c r="N51" i="4"/>
  <c r="N49" i="4"/>
  <c r="N48" i="4"/>
  <c r="N28" i="4"/>
  <c r="N21" i="4"/>
  <c r="N13" i="4"/>
  <c r="N12" i="4"/>
  <c r="N11" i="4"/>
  <c r="N9" i="4"/>
  <c r="N43" i="4"/>
  <c r="N41" i="4"/>
  <c r="N20" i="4"/>
  <c r="N26" i="4"/>
  <c r="N46" i="4"/>
  <c r="N33" i="4"/>
  <c r="N34" i="4"/>
  <c r="N40" i="4"/>
  <c r="N39" i="4"/>
  <c r="N37" i="4"/>
  <c r="N36" i="4"/>
  <c r="N14" i="4"/>
  <c r="N18" i="4"/>
  <c r="N17" i="4"/>
  <c r="N16" i="4"/>
  <c r="N15" i="4"/>
  <c r="N23" i="4"/>
  <c r="N47" i="4"/>
  <c r="N45" i="4"/>
  <c r="N44" i="4"/>
  <c r="N42" i="4"/>
  <c r="N19" i="4"/>
  <c r="N35" i="4"/>
  <c r="N24" i="4"/>
  <c r="J72" i="4"/>
  <c r="K70" i="4" s="1"/>
  <c r="K71" i="4"/>
  <c r="K69" i="4"/>
  <c r="AB63" i="4" l="1"/>
</calcChain>
</file>

<file path=xl/sharedStrings.xml><?xml version="1.0" encoding="utf-8"?>
<sst xmlns="http://schemas.openxmlformats.org/spreadsheetml/2006/main" count="848" uniqueCount="584">
  <si>
    <t>Fortaleza</t>
    <phoneticPr fontId="5" type="noConversion"/>
  </si>
  <si>
    <t>TRATAMIENTO</t>
  </si>
  <si>
    <t>Fuente del riesgo (Amenaza)</t>
  </si>
  <si>
    <t>MEDIDAS PREVENTIVAS</t>
  </si>
  <si>
    <t>MEDIDAS DE DETECCIÓN</t>
  </si>
  <si>
    <t>MEDIDAS DE PROTECCIÓN</t>
  </si>
  <si>
    <t>IDENTIFICACIÓN</t>
  </si>
  <si>
    <t>NIVEL DE RIESGO</t>
  </si>
  <si>
    <t>Escala de Consecuencias</t>
  </si>
  <si>
    <t>CONSECUENCIA</t>
  </si>
  <si>
    <t>EVALUACIÓN</t>
  </si>
  <si>
    <t>VALORACIÓN DEL RIESGO</t>
  </si>
  <si>
    <t>MEDIO</t>
    <phoneticPr fontId="5" type="noConversion"/>
  </si>
  <si>
    <t xml:space="preserve"> Impacto</t>
    <phoneticPr fontId="5" type="noConversion"/>
  </si>
  <si>
    <t>Alto</t>
    <phoneticPr fontId="5" type="noConversion"/>
  </si>
  <si>
    <t>Medio</t>
    <phoneticPr fontId="5" type="noConversion"/>
  </si>
  <si>
    <t>Bajo</t>
    <phoneticPr fontId="5" type="noConversion"/>
  </si>
  <si>
    <t>¿Qué puede suceder en mi proceso?</t>
  </si>
  <si>
    <t>RIESGO</t>
  </si>
  <si>
    <t>PROCESO</t>
  </si>
  <si>
    <t>Descripción</t>
  </si>
  <si>
    <t>Causas</t>
  </si>
  <si>
    <t>Escala de Probabilidad</t>
  </si>
  <si>
    <t>PROBABILIDAD</t>
  </si>
  <si>
    <t>Cómo sucede el riesgo?</t>
  </si>
  <si>
    <t>Quién lo ocasiona (persona)?</t>
  </si>
  <si>
    <t>Por qué se ocasiona el riesgo?</t>
  </si>
  <si>
    <t>Consecuencia que ocasiona el riesgo en caso de materializarse</t>
  </si>
  <si>
    <t>Controles actuales que se tiene para este riesgo</t>
  </si>
  <si>
    <t>CRITERIOS DE VALORACIÓN</t>
  </si>
  <si>
    <t>Posibilidad de ocurrencia de un riesgo, que el riesgo se materialice.</t>
  </si>
  <si>
    <t>Alta</t>
  </si>
  <si>
    <t>Media</t>
  </si>
  <si>
    <t>Baja</t>
  </si>
  <si>
    <t>Daño que se deriva de la consecuencia de un riesgo. Es el impacto en términos: Económico - Operacionales - Imagen.</t>
  </si>
  <si>
    <t>EVALUACIÓN DEL RIESGO</t>
  </si>
  <si>
    <t>Igual a 5</t>
  </si>
  <si>
    <t>De 10 a 20</t>
  </si>
  <si>
    <t>De 30 a 60</t>
  </si>
  <si>
    <t>BAJO</t>
    <phoneticPr fontId="5" type="noConversion"/>
  </si>
  <si>
    <t>ALTO</t>
    <phoneticPr fontId="5" type="noConversion"/>
  </si>
  <si>
    <t>Administrar los sistemas de gestión, cumpliendo los requerimientos de las normas certificadas, para garantizar la eficiencia, eficacia y efectividad.</t>
  </si>
  <si>
    <t xml:space="preserve">Gerencia General </t>
    <phoneticPr fontId="5" type="noConversion"/>
  </si>
  <si>
    <t>OBJETIVO</t>
    <phoneticPr fontId="5" type="noConversion"/>
  </si>
  <si>
    <t xml:space="preserve">Asegurar la eficacia conveniencia y adecuación del sistema de gestión para dirigir cada uno de los procesos a través del seguimiento de objetivos e indicadores. </t>
  </si>
  <si>
    <t xml:space="preserve">Comité de gerencia. </t>
  </si>
  <si>
    <t>Fecha de revisión</t>
  </si>
  <si>
    <t>Alto</t>
    <phoneticPr fontId="1" type="noConversion"/>
  </si>
  <si>
    <t>Medio</t>
    <phoneticPr fontId="1" type="noConversion"/>
  </si>
  <si>
    <t>Bajo</t>
    <phoneticPr fontId="1" type="noConversion"/>
  </si>
  <si>
    <t xml:space="preserve">Concecuencia </t>
    <phoneticPr fontId="1" type="noConversion"/>
  </si>
  <si>
    <t xml:space="preserve">Valor </t>
    <phoneticPr fontId="1" type="noConversion"/>
  </si>
  <si>
    <t xml:space="preserve">Bajo </t>
    <phoneticPr fontId="1" type="noConversion"/>
  </si>
  <si>
    <t xml:space="preserve">Medio </t>
    <phoneticPr fontId="1" type="noConversion"/>
  </si>
  <si>
    <t xml:space="preserve">Alto </t>
    <phoneticPr fontId="1" type="noConversion"/>
  </si>
  <si>
    <t xml:space="preserve">Probabilidad </t>
    <phoneticPr fontId="1" type="noConversion"/>
  </si>
  <si>
    <t xml:space="preserve">ESCALA DE EVALUACIÓN </t>
  </si>
  <si>
    <t xml:space="preserve">Proceso utilizado por la organización para determinar la magnitud de los riesgos en la organización, con relación a los criterios: probabilidad  por concecuenncia. </t>
  </si>
  <si>
    <t>Medio</t>
  </si>
  <si>
    <t xml:space="preserve">Operaciones </t>
  </si>
  <si>
    <t>ANÁLISIS</t>
  </si>
  <si>
    <t>* No tener definida la planeación estratégica</t>
  </si>
  <si>
    <t xml:space="preserve">Media </t>
  </si>
  <si>
    <t>MATRIZ DE IDENTIFICACIÓN DEL RIESGO ZONA FRANCA INTERNACIONAL DE PEREIRA</t>
  </si>
  <si>
    <t>F. APROBACIÓN</t>
  </si>
  <si>
    <t>PÁGINA</t>
  </si>
  <si>
    <t>1 de 1</t>
    <phoneticPr fontId="0" type="noConversion"/>
  </si>
  <si>
    <t xml:space="preserve">FO-CL-14 </t>
  </si>
  <si>
    <t xml:space="preserve">Controlar adecuadamente los equipos y sistemas de la Zona Franca Internacional de Pereira, brindando seguridad informática.  </t>
  </si>
  <si>
    <t>Administrar los recursos económicos que le brinde sostenibilidad financiera a la Zona Franca Internacional de Pereira.</t>
  </si>
  <si>
    <t xml:space="preserve">* Perdidas económicas y de información.                                     
</t>
  </si>
  <si>
    <t xml:space="preserve">* No cierre exitoso.                         *Perdida de competitividad.  </t>
  </si>
  <si>
    <t xml:space="preserve">* Incursión de competidores con estrategias diferenciadoras.                 </t>
  </si>
  <si>
    <t xml:space="preserve">*Fuga de información a la competencia.                             </t>
  </si>
  <si>
    <t xml:space="preserve">*Falla en las medidas de protección.    </t>
  </si>
  <si>
    <t xml:space="preserve">* Procesos sin acciones de mejora. 
</t>
  </si>
  <si>
    <t>* Pérdida de información clave por sustracción, eliminación o deterioro (procedimientos, manuales, anexos, entre otros)</t>
  </si>
  <si>
    <t xml:space="preserve">
* Reportes a centrales de riesgos.
</t>
  </si>
  <si>
    <t xml:space="preserve">*Manipulación de información.                 </t>
  </si>
  <si>
    <t xml:space="preserve">* Violación de contraseñas.            </t>
  </si>
  <si>
    <t xml:space="preserve">*Perdida ó robo de información confidencial.                         </t>
  </si>
  <si>
    <t xml:space="preserve">*Calificar a un usuario que no cumpla con lo establecido. </t>
  </si>
  <si>
    <t>* Cambio en la normatividad del régimen franco.</t>
  </si>
  <si>
    <t>* Ambiente macroeconómico poco favorable.</t>
  </si>
  <si>
    <t xml:space="preserve">*Soborno. </t>
  </si>
  <si>
    <t>Entidades gubernamentales.</t>
  </si>
  <si>
    <t>N/A</t>
  </si>
  <si>
    <t>Revisión a las tendencias del mercado.</t>
  </si>
  <si>
    <t xml:space="preserve">* Procesos sin indicadores de gestión y sin medición. </t>
  </si>
  <si>
    <t>* No cumplimiento de requisitos de la norma y estándares.</t>
  </si>
  <si>
    <t xml:space="preserve">*Omisión de responsabilidades por parte de los procesos. </t>
  </si>
  <si>
    <t xml:space="preserve">*Procesos. </t>
  </si>
  <si>
    <t>*Auditorias Internas por lo menos una vez al año.</t>
  </si>
  <si>
    <t>Auditorias Internas.</t>
  </si>
  <si>
    <t xml:space="preserve">Comité de Gerencia </t>
  </si>
  <si>
    <t xml:space="preserve">Indicadores de Gestión </t>
  </si>
  <si>
    <t xml:space="preserve">*No se evidencia una mejora continua en los procesos. </t>
  </si>
  <si>
    <t xml:space="preserve">*Perdida de dinamismo y mejor opciones de hacer las cosas mejor. </t>
  </si>
  <si>
    <t xml:space="preserve">Informes de Gestión. </t>
  </si>
  <si>
    <t xml:space="preserve">* Robo de información importante de la empresa.
* Eliminación de un procedimiento del sistema.   </t>
  </si>
  <si>
    <t>* Perdida completa de la información.</t>
  </si>
  <si>
    <t xml:space="preserve">*Por robo, perdida ó eliminación involuntaria de información.           * Inadecuado esquema de seguridad en los procedimientos y manuales.      </t>
  </si>
  <si>
    <t xml:space="preserve">* Sanciones ó multas a la empresa.                                             </t>
  </si>
  <si>
    <t xml:space="preserve">*Usuarios de Computo Y/0 personal externo de la organización. </t>
  </si>
  <si>
    <t xml:space="preserve">Contraseñas Seguras </t>
  </si>
  <si>
    <t xml:space="preserve">*Usuarios de Computo y/o personal externo de la organización. </t>
  </si>
  <si>
    <t xml:space="preserve">Bloqueo del computador y celular permanente. </t>
  </si>
  <si>
    <t xml:space="preserve">Detección por parte del afectado. </t>
  </si>
  <si>
    <t>Capacitación al personal de operaciones.</t>
  </si>
  <si>
    <t>Verificación documental  del sistema.</t>
  </si>
  <si>
    <t>Altos estándares de seguridad  física y de información.</t>
  </si>
  <si>
    <t xml:space="preserve">Generando alarmas en los sistemas. </t>
  </si>
  <si>
    <t xml:space="preserve">* Documentación falsa o información errónea.                                           * Desconocimiento del trabajador de operaciones y/o usuarios calificados.                                    </t>
  </si>
  <si>
    <t xml:space="preserve">Personal externo no identificado, usuarios calificados y usuario operador. </t>
  </si>
  <si>
    <t xml:space="preserve">*Sanciones Legales. </t>
  </si>
  <si>
    <t xml:space="preserve">Cumplir con el procedimiento de calificación de usuarios. </t>
  </si>
  <si>
    <t xml:space="preserve">Comité de calificación de usuarios. </t>
  </si>
  <si>
    <t xml:space="preserve">*Sanciones Legales, tanto para usuario calificado como para el usuario operador. </t>
  </si>
  <si>
    <t xml:space="preserve">* Producto  contaminado.
</t>
  </si>
  <si>
    <t xml:space="preserve">*Inexactitud en las operaciones de comercio exterior. </t>
  </si>
  <si>
    <t xml:space="preserve">Aplicación de procedimientos internos </t>
  </si>
  <si>
    <t>*Toma de decisiones equivocadas</t>
  </si>
  <si>
    <t>Decisiones no acordes a la estrategia, decisiones tomadas en momentos de presión</t>
  </si>
  <si>
    <t>Indicadores de Gestión</t>
  </si>
  <si>
    <t>*Incumplimiento a Requisitos Legales</t>
  </si>
  <si>
    <t xml:space="preserve">Sistema Integrado de Gestión con sus respectivas matrices legales </t>
  </si>
  <si>
    <t>Matriz de Requisitos Legales</t>
  </si>
  <si>
    <t>Evaluación a Matriz de Requisitos Legales</t>
  </si>
  <si>
    <t>Seguimiento a la Matriz de Requisitos Legales</t>
  </si>
  <si>
    <t>Seguimiento involucrados</t>
  </si>
  <si>
    <t xml:space="preserve">*Perdida de información contable </t>
  </si>
  <si>
    <t xml:space="preserve">*Personas externas y proveedores y entidades financieras. </t>
  </si>
  <si>
    <t xml:space="preserve">* Reporte a centrales de riesgo en la que se evidencia que la ZFIP no es un cliente confiable. </t>
  </si>
  <si>
    <t xml:space="preserve"> 
*Perdida de confiabilidad crediticia. </t>
  </si>
  <si>
    <t xml:space="preserve">Cuadro de pagos con alimentación constante. </t>
  </si>
  <si>
    <t xml:space="preserve">Control de correspondencia, cuadro de pagos. </t>
  </si>
  <si>
    <t xml:space="preserve">*Aprovechamiento negativo por parte de los funcionarios responsables de la información financiera. </t>
  </si>
  <si>
    <t xml:space="preserve">*Responsables del procesos y personal externo con acceso a la información. </t>
  </si>
  <si>
    <t xml:space="preserve">*Clausula de confidencialidad,  procesos de selección adecuados. </t>
  </si>
  <si>
    <t xml:space="preserve">Baja </t>
  </si>
  <si>
    <t xml:space="preserve">Clausula de confidencialidad,  procesos de selección adecuados. </t>
  </si>
  <si>
    <t>Ocurrencia del riesgo.</t>
  </si>
  <si>
    <t xml:space="preserve">*Robo.         </t>
  </si>
  <si>
    <t xml:space="preserve">Personas externas a la organización y responsables del proceso. </t>
  </si>
  <si>
    <t xml:space="preserve">Back Up y Control de llaves. </t>
  </si>
  <si>
    <t xml:space="preserve">*Controles a las personas, control de llaves, token bancarios. </t>
  </si>
  <si>
    <t xml:space="preserve">En la ocurrencia del riesgo. </t>
  </si>
  <si>
    <t>*No pago de impuestos</t>
  </si>
  <si>
    <t xml:space="preserve">*Cuando no se cumple con las fecha establecidas para realizar el pago de impuestos municipales y nacionales </t>
  </si>
  <si>
    <t xml:space="preserve">*Falta de conocimiento, falta de capacitación. </t>
  </si>
  <si>
    <t>Comercial</t>
    <phoneticPr fontId="5" type="noConversion"/>
  </si>
  <si>
    <t>Terceros.</t>
  </si>
  <si>
    <t xml:space="preserve">Seguimiento a clientes. </t>
  </si>
  <si>
    <t>Personal externo no identificado.</t>
  </si>
  <si>
    <t xml:space="preserve">*Calendario Tributario actualizado, actualización constante. </t>
  </si>
  <si>
    <t>Calendario Tributario actualizado.</t>
  </si>
  <si>
    <t xml:space="preserve">Notificaciones. </t>
  </si>
  <si>
    <t xml:space="preserve">*Procesos </t>
  </si>
  <si>
    <t xml:space="preserve">*Por una mala gestión en la investigación de documentación. *Omisión de los procedimientos internos. </t>
  </si>
  <si>
    <t xml:space="preserve">Aplicación de procedimientos de Asociado de negocio. </t>
  </si>
  <si>
    <t xml:space="preserve">Procesos responsables de la seguridad. </t>
  </si>
  <si>
    <t xml:space="preserve">En el momento de ocurrencia. </t>
  </si>
  <si>
    <t xml:space="preserve">Implementación a medidas de seguridad. </t>
  </si>
  <si>
    <t xml:space="preserve">*Aplicación de procedimientos de gestión del riesgos. </t>
  </si>
  <si>
    <t xml:space="preserve">Aplicación de procedimiento plan de emergencia. </t>
  </si>
  <si>
    <t>CLASIFICACIÓN DE AMENAZAS</t>
  </si>
  <si>
    <t xml:space="preserve">EVITAR </t>
  </si>
  <si>
    <t xml:space="preserve">CONTROLAR </t>
  </si>
  <si>
    <t xml:space="preserve">ELIMINAR </t>
  </si>
  <si>
    <t>X</t>
  </si>
  <si>
    <t xml:space="preserve">*Aplicación de procedimientos de selección. </t>
  </si>
  <si>
    <t xml:space="preserve">Monitoreo de adaptación </t>
  </si>
  <si>
    <t xml:space="preserve">* Selección no apropiada. </t>
  </si>
  <si>
    <t xml:space="preserve">*Personal interno de la organización. </t>
  </si>
  <si>
    <t xml:space="preserve">*Contaminación  de mercancías  en las operaciones de comercio exterior </t>
  </si>
  <si>
    <t xml:space="preserve">*No cumplimiento de los Manuales, Políticas y Procedimientos en los procesos. </t>
  </si>
  <si>
    <t xml:space="preserve">* No garantía de la eficiencia, eficacia y efectividad de los procesos. </t>
  </si>
  <si>
    <t>*Personal interno ó externo de la organización.</t>
  </si>
  <si>
    <t xml:space="preserve">*No Respuesta a eventos críticos. </t>
  </si>
  <si>
    <t xml:space="preserve">*La organización no se encuentra preparada para la respuesta ante eventos críticos. </t>
  </si>
  <si>
    <t xml:space="preserve">*Falta de identificación y planeación para atender una situación critica. </t>
  </si>
  <si>
    <t xml:space="preserve">*Impactos económicos, perdidas humanas. </t>
  </si>
  <si>
    <t xml:space="preserve">*Procedimientos de emergencias y de respuesta a eventos críticos. </t>
  </si>
  <si>
    <t xml:space="preserve">*Amenazas y riesgos de falla física. </t>
  </si>
  <si>
    <t>*Desconocimiento de medidas de seguridad por parte de trabajadores internos. *Bandas delincuenciales al margen de la ley.</t>
  </si>
  <si>
    <t xml:space="preserve">*Impactos económicos.   *Perdidas Humanas.                            *Afectaciones a las instalaciones. </t>
  </si>
  <si>
    <t xml:space="preserve">Capacitaciones de actuación ante emergencias. </t>
  </si>
  <si>
    <t xml:space="preserve">Visitas a asociados de negocio. </t>
  </si>
  <si>
    <t xml:space="preserve">En el momento de solicitud de crédito. </t>
  </si>
  <si>
    <t xml:space="preserve">*Chantaje por parte de los funcionarios, suministro de información a la competencia ó personal que puedan ocasionar daños. </t>
  </si>
  <si>
    <t xml:space="preserve">*Perdidas económicas, perdida de declaratoria, perdida de seguridad de altos directivos. </t>
  </si>
  <si>
    <t xml:space="preserve">Manejo de confidencialidad de la información. </t>
  </si>
  <si>
    <t xml:space="preserve">*Delincuencia común ó abuso de confianza. </t>
  </si>
  <si>
    <t xml:space="preserve">* Sanciones por la DIAN y la secretaria de hacienda municipal.  </t>
  </si>
  <si>
    <t>Tecnología e Informática</t>
  </si>
  <si>
    <t xml:space="preserve">* Virus Informáticos.                    </t>
  </si>
  <si>
    <t xml:space="preserve"> * No existe rendimiento adeudado de equipos y por lo tanto de usuarios. </t>
  </si>
  <si>
    <t xml:space="preserve">*Capacitación a usuarios de medidas informáticas con riesgos. </t>
  </si>
  <si>
    <t xml:space="preserve">*Abrir email empresarial en computadores diferentes al equipo asignado.      *Acceso por parte de profesionales en seguridad informática a correos corporativos. </t>
  </si>
  <si>
    <t xml:space="preserve">*Desacato de los usuarios en el manejo confidencial de la información en el correo corporativo, tanto del computador como del celular. *Espionaje por parte de personas externas. </t>
  </si>
  <si>
    <t xml:space="preserve">*Los impactos dependen de robo de la información ya que puede causar hasta la misma iliquidez de la empresa. </t>
  </si>
  <si>
    <t xml:space="preserve">*Contraseñas seguras tanto para equipos y correos corporativos, en el caso de celulares, solo se autoriza para instalar en el momento que el dueño del celular sea el mismo dueño del correo, ya que en cas  de robo ó perdida podrá reporta de inmediato el bloqueo del mismo.   </t>
  </si>
  <si>
    <t xml:space="preserve">Lo estipulado en el manual de tecnología e informática. </t>
  </si>
  <si>
    <t xml:space="preserve">*Caída de internet, lo cual interrumpe las operaciones de la empresa. </t>
  </si>
  <si>
    <t xml:space="preserve">Acceso restringido a las redes empresariales. </t>
  </si>
  <si>
    <t xml:space="preserve">*Vandalismo                             *Vida útil vencida, fallas eléctricas y otros.                                              * Elementos de seguridad electrónica con fallas. </t>
  </si>
  <si>
    <t xml:space="preserve">*Procesos improductivos, desactivación de alarmas y no grabación de video- cámaras. </t>
  </si>
  <si>
    <t xml:space="preserve">Mantenimiento preventivo para los  equipos. </t>
  </si>
  <si>
    <t>CÓDIGO</t>
  </si>
  <si>
    <t>VERSIÓN</t>
  </si>
  <si>
    <t>No realizando la debida planeación estratégica con las personas que deben de estar involucradas</t>
  </si>
  <si>
    <t>Falta de Planeación, Falta de priorización, Falta de presupuesto, Desconocimiento General</t>
  </si>
  <si>
    <t>Tomar decisiones estratégicas sin un norte definido y estructurado de acuerdo a unos objetivos específicos</t>
  </si>
  <si>
    <t xml:space="preserve">Seguimiento a planeación estratégica determinada.  </t>
  </si>
  <si>
    <t>Mala planeación, mala estructuración de los procesos, incumplimiento a los sistemas integrados de gestión, falta de conocimiento, falta de capacitación.</t>
  </si>
  <si>
    <t>Impactos económicos(sobrecostos operativos y/o generales), multas y sanciones, demandas, perdida de clientes, perdida de credibilidad y confianza.</t>
  </si>
  <si>
    <t>Seguimiento y Control a las políticas establecidas y acompañamiento permanente a las áreas. Capacitaciones y Know How</t>
  </si>
  <si>
    <t>Todas las áreas involucradas con los diferentes requisitos</t>
  </si>
  <si>
    <t>Impactos económicos(sobrecostos operativos y/o generales), multas y sanciones, demandas, perdida de clientes, perdida de credibilidad y confianza, perdida de la declaratoria de Régimen Franco.</t>
  </si>
  <si>
    <t>No construcción y medición de los procesos</t>
  </si>
  <si>
    <t>Control, análisis y Reporte de acuerdo a los indicadores. Ejecución de indicadores de la alta gerencia</t>
  </si>
  <si>
    <t xml:space="preserve">Pirámide de indicadores, Verificación de procedimiento de monitoreo y medición.  </t>
  </si>
  <si>
    <t>*Cambio por parte del Gobierno Nacional de las condiciones actuales del régimen y de los decretos y normas ligados al mismo.</t>
  </si>
  <si>
    <t>*Al ser un gremio tan competido por la existencia de tantos parques, la diferenciación de uno con una propuesta de mayor interés a la nuestra puede representar perdida de cliente</t>
  </si>
  <si>
    <t>*Por la diferenciación en valores agregados de productos y servicios que ofrezcan otros parques similares a los nuestros.</t>
  </si>
  <si>
    <t xml:space="preserve">Contar con una propuesta de valor agregado diferenciadora y que no se base solo en los beneficios del régimen.  </t>
  </si>
  <si>
    <t>*Por parte de terceros ofrecer dinero u objetos a los funcionarios de la empresa para obtener información confidencial y privilegiada.</t>
  </si>
  <si>
    <t xml:space="preserve">*Infiltración en inteligencia de mercados.          </t>
  </si>
  <si>
    <t>*Afectación de la imagen de la ZFIP.</t>
  </si>
  <si>
    <t xml:space="preserve">BAJOS </t>
  </si>
  <si>
    <t xml:space="preserve">MEDIOS </t>
  </si>
  <si>
    <t>ALTOS</t>
  </si>
  <si>
    <t xml:space="preserve">TOTAL </t>
  </si>
  <si>
    <t xml:space="preserve">Ponderación </t>
  </si>
  <si>
    <t xml:space="preserve">RIESGOS BAJOS </t>
  </si>
  <si>
    <t xml:space="preserve">RIESGOS MEDIOS </t>
  </si>
  <si>
    <t xml:space="preserve">RIESGOS ALTOS </t>
  </si>
  <si>
    <t xml:space="preserve">TOTAL DE RIESGOS </t>
  </si>
  <si>
    <t xml:space="preserve">Adecuado inventario de equipos de computo. </t>
  </si>
  <si>
    <t xml:space="preserve">* Vencimiento de antivirus, descagas provocados por lo usuarios, USB infectadas, uso de paginas no autorizadas por la empresa. </t>
  </si>
  <si>
    <t xml:space="preserve">lnventario de licencias, politicas de seguridad informartica. </t>
  </si>
  <si>
    <t>*Errores de conexión en intenet.</t>
  </si>
  <si>
    <t xml:space="preserve">*Errores de conexión. *Insuficiencia en cuanto la capacidad de usuarios.   *Des configuración de redes y datos. *Bloqueos estatico de dispositivos electronicos. </t>
  </si>
  <si>
    <t>Accidente de trabajo</t>
  </si>
  <si>
    <t>Presencia de maleza en la parte exterior de la  malla perimetral</t>
  </si>
  <si>
    <t>Fácil ocultamiento de personas</t>
  </si>
  <si>
    <t>Recomendación de seguridad industrial</t>
  </si>
  <si>
    <t>Técnico</t>
  </si>
  <si>
    <t>Realizar la planeación, ejecución, supervisión y control de las obras civiles que se generen en la Zona Franca Internacional de Pereira para una optima operación de la misma.</t>
  </si>
  <si>
    <t>Los proponentes sugeridos para la ejecución de obra no cotizan</t>
  </si>
  <si>
    <t>La junta directiva sugiere los pronentes de la ejecución de obras</t>
  </si>
  <si>
    <t>Junta Directiva</t>
  </si>
  <si>
    <t>La necesidad de tener alternativas de comparación en los costos, teniendo en cuenta las ventajas que da el regimen</t>
  </si>
  <si>
    <t>No se realizan las obras en los tiempos requeridos</t>
  </si>
  <si>
    <t>La junta directiva busca alternativas una vez se vencen los plazos de entrega de propuestas</t>
  </si>
  <si>
    <t>x</t>
  </si>
  <si>
    <t>Búsqueda de nuevas alternativas de cotización competitivas</t>
  </si>
  <si>
    <t>Vencimientos de Término entrega de propuestas</t>
  </si>
  <si>
    <t>No cumplir con normas y estándares de construcción</t>
  </si>
  <si>
    <t>Contratistas</t>
  </si>
  <si>
    <t>Desconocimiento de la norma y estandar por parte del contratista</t>
  </si>
  <si>
    <t>Bajo</t>
  </si>
  <si>
    <t>Consulta con el contratista sobre actualizaciones de norma</t>
  </si>
  <si>
    <t xml:space="preserve"> Actualizaciones de norma y estándares</t>
  </si>
  <si>
    <t xml:space="preserve">Entrega de planos: estudios, cotizaciones, clientes y posibles clientes </t>
  </si>
  <si>
    <t>Necesidad del área comercial, técnica y junta directiva</t>
  </si>
  <si>
    <t>Información puede llegar a manos delictivas</t>
  </si>
  <si>
    <t>Personal externo no identificado, usuarios calificados y usuario operador, visitantes, proveedores y contratistas</t>
  </si>
  <si>
    <t>Crecimiento de árboles cerca al cerramiento perimetral, fuertes lluvias que pueden ocasionar desprendimiento de ramas dañando la malla.</t>
  </si>
  <si>
    <t>Revisiones por parte del personal de mantenimiento para evitar que las ramas sobrepasen el perimetro.</t>
  </si>
  <si>
    <t>Mantenimiento preventivo  y capacitaciones permanentes al personal de seguridad  y mantenimiento.</t>
  </si>
  <si>
    <t xml:space="preserve">Alto </t>
  </si>
  <si>
    <t>Reporte por medio de rondero, CCTV.</t>
  </si>
  <si>
    <t>Tapas de las cajas eléctricas, aguas lluvias, residuales y comunicación destapadas</t>
  </si>
  <si>
    <t>Dejar áreas de manipulación sin ninguna protección (como tapas metálicas, plásticas, entre otras) y sin señalizar.</t>
  </si>
  <si>
    <t>Falta de capacitación del personal y de supervisión.</t>
  </si>
  <si>
    <t>Capacitación por parte del área de SST y supervisión de la empresa contratante.</t>
  </si>
  <si>
    <t>Reporte por medio de rondero, CCTV, SST.</t>
  </si>
  <si>
    <t>Contratación de personal altamente calificado para realizar mantenimientos dentro del parque y tapas instaladas con seguro.</t>
  </si>
  <si>
    <t>vulnerabilidad al interior de la Zona Franca por ingreso de personal no autorizado.</t>
  </si>
  <si>
    <t>Ingreso a Zona Franca controlado por servicio a cliente y personal de seguridad y CCTV.</t>
  </si>
  <si>
    <t>Falta de mantenimiento en el perimetro externo a la Zona Franca.</t>
  </si>
  <si>
    <t>Reporte por parte del proceso ambiental y personal de mantenimiento</t>
  </si>
  <si>
    <t>Mantenimiento preventivo.</t>
  </si>
  <si>
    <t>Seguridad</t>
  </si>
  <si>
    <t>De 31 a 60</t>
  </si>
  <si>
    <t>De 6 a 30</t>
  </si>
  <si>
    <t>Resultado. Gestión del Riesgo</t>
  </si>
  <si>
    <t>Garantizar el cumplimiento de las disposiciones legales que regulan y son aplicables a la  Zona Franca Internacional de Pereira</t>
  </si>
  <si>
    <t>Jurídico</t>
  </si>
  <si>
    <t>No cumplimiento del ordenamiento jurídico consignado en la matriz de requisitos legales</t>
  </si>
  <si>
    <t>Personal encargado de los procesos</t>
  </si>
  <si>
    <t>Falta de actualización, revisión y consulta de las normas</t>
  </si>
  <si>
    <t>Sanciones pecuniarias, demandas externas, detrimento patrimonial</t>
  </si>
  <si>
    <t>Actualización de matriz, LEGISMOVIL, códigos LEGIS con actualización periódica</t>
  </si>
  <si>
    <t>Actualización permanente, capacitaciones</t>
  </si>
  <si>
    <t>LEGISMOVIL, LEGIS, medios de comunicación</t>
  </si>
  <si>
    <t>Organismos capacitadores y de actualización confiables</t>
  </si>
  <si>
    <t>Redacción e inclusión de cláusulas que perjudique los interes de la compañía</t>
  </si>
  <si>
    <t>Elaboración incorrecta de documentos legales
Conceptos legales equivocados</t>
  </si>
  <si>
    <t>Se poseen modelos y minutas adecuadas a la normatividad actual vigente
Capacitación en temas puntuales relativos a la actividad de la empresa</t>
  </si>
  <si>
    <t>Adecuación de modelos y minutas  existentes a la normatividad actual vigente</t>
  </si>
  <si>
    <t>Revisión y consulta de normas en medios establecidos por la empresa</t>
  </si>
  <si>
    <t>No registro oportuno de actas de asamblea de accionistas</t>
  </si>
  <si>
    <t>Olvido o descuido en la elaboración del acta</t>
  </si>
  <si>
    <t>Dirección Jurídica</t>
  </si>
  <si>
    <t xml:space="preserve">Plazos cortos para la elaboración y entrega de actas </t>
  </si>
  <si>
    <t>Actos sujetos a registro mercantil no sean oponibles a terceros</t>
  </si>
  <si>
    <t>La Dirección Jurídica es quien elabora las actas de asamblea al ser secretaria desiganada de la misma</t>
  </si>
  <si>
    <t>Revisión permanente de actas elaboradas</t>
  </si>
  <si>
    <t xml:space="preserve">Ingreso de Usuarios, proveedores, contratistas y accionistas a la Zona Franca </t>
  </si>
  <si>
    <t>Sanciones por entidades competentes</t>
  </si>
  <si>
    <t>Aplicación de procedimientos de asociados de negocio, SIPLA,  y actualización de datos y verficación de antecedentes</t>
  </si>
  <si>
    <t>Consullta en las páginas señaladas en los procdimientos</t>
  </si>
  <si>
    <t>Verificación periódica de los datos de todos los actores</t>
  </si>
  <si>
    <t>*Verificación documental y cruce de información con entidades de apoyo. 
* Formato establecido en el sistema de gestión que incluye los requisitos para calificación de usuarios</t>
  </si>
  <si>
    <t xml:space="preserve">*Usuarios Calificados
* Personal de Operaciones </t>
  </si>
  <si>
    <t xml:space="preserve">*Usuarios Calificados y/o Terceros. 
</t>
  </si>
  <si>
    <t xml:space="preserve">* Mala imagen de la empresa.
* Sanciones legales. </t>
  </si>
  <si>
    <t>Capacitación del personal</t>
  </si>
  <si>
    <t xml:space="preserve">Inspecciones físicas de precintos al ingreso de la carga
</t>
  </si>
  <si>
    <t>Planificación de la Planeación Estratégica - Comité de Gerencia - Comité específicos</t>
  </si>
  <si>
    <t>Seguimiento de Indicadores de Procesos</t>
  </si>
  <si>
    <t xml:space="preserve">Alta Dirección - Junta Directiva Gerencia </t>
  </si>
  <si>
    <t>Alta Dirección (Gerencia, Junta Directiva, Accionistas)</t>
  </si>
  <si>
    <t>Sistema Integrados de Gestión, Comités de Gerencia y  Comités especificos, Junta directiva, junta de socios</t>
  </si>
  <si>
    <t xml:space="preserve">Falta de Capacitación, falta de seguimiento por el U.O y/o Externos, por omisión, por falta de administración y control de los mismos, por delegar el control en terceros. </t>
  </si>
  <si>
    <t>Poca cultura Organizacional, falta de capacitación, falta de conocimiento.</t>
  </si>
  <si>
    <t>Seguimiento y Control (Cartelera, comité de gerencia, comites especificos)</t>
  </si>
  <si>
    <t xml:space="preserve">Software no licenciado                                                      </t>
  </si>
  <si>
    <t>lnventario de licencias. - Asignación de equipos de cómputo</t>
  </si>
  <si>
    <t>lnventario de licencias</t>
  </si>
  <si>
    <t xml:space="preserve"> * Desconocimiento de creación de contraseñas seguras y no cambio de las mismas en el periodo establecido y documentado                       </t>
  </si>
  <si>
    <t xml:space="preserve">* Por dejar el email abierto, por estar visibles y escritas en lugares no seguros. Autoguardado de contraseñas                          </t>
  </si>
  <si>
    <t xml:space="preserve">* Cambio y actualización de contraseñas como plazo máximo el último día hábil de cada trimestre,  y adopción de medidas disciplinarias. </t>
  </si>
  <si>
    <t>Cambio de contraseñas con 12 caractererez minimo. Manual de TI</t>
  </si>
  <si>
    <t>Auditorías de seguimiento</t>
  </si>
  <si>
    <t xml:space="preserve">*Usuarios de Computo y/o responsable del procesos. 
* Usuario externo
</t>
  </si>
  <si>
    <t xml:space="preserve">Capacitación a los usuarios sobre ataques informáticos </t>
  </si>
  <si>
    <t>Consola de administración de cada equipo</t>
  </si>
  <si>
    <t xml:space="preserve">* Ataque Informático                                       </t>
  </si>
  <si>
    <t>*Usuario externo que mediante internet accede a la información de la empresa</t>
  </si>
  <si>
    <t>* Software malicioso externo</t>
  </si>
  <si>
    <t>* No instalación de antivirus y descargas no autorizadas por los usuarios. 
* Bloqueos de equipos de seguridad</t>
  </si>
  <si>
    <t>Robo o pérdida de información, dinero</t>
  </si>
  <si>
    <t>Antivirus (protección local en estaciones de trabajo), firewall local, políticas y estándares de seguridad informáticas, administración total de la red</t>
  </si>
  <si>
    <t>Capacitación a los usuarios sora ataques informáticos. Antivirus (protección local en estaciones de trabajo), firewall local, políticas y estándares de seguridad informáticas, administración total de la red</t>
  </si>
  <si>
    <t>Alertas y monitoreo de la red</t>
  </si>
  <si>
    <t>*Fallas en las empresa con quien se contrata el servicio, cortes de energia, falla de la UPS, accidente físico.</t>
  </si>
  <si>
    <t xml:space="preserve">* Retrasos en la operación de los procesos </t>
  </si>
  <si>
    <t>*Proceso de tecnología e informática encargado del mantenimiento adecuado del mismo. * Plan de contingencia Re cableada, Red inhalabrica *, módem usb</t>
  </si>
  <si>
    <t xml:space="preserve">Mantener los dispositivos, router y swches conectados a una red electrica regulada. Dos canales difernentes de comunicaciones </t>
  </si>
  <si>
    <t xml:space="preserve">*Usuarios de Computo y/o personal externo de la organización.
*Medio ambiente </t>
  </si>
  <si>
    <t>*Por fallas, des configuración ó daño en los equipos, las cuales impiden su adecuado uso. 
Instalaciones no adecuadas para el correcto funcionamiento</t>
  </si>
  <si>
    <t>*Fallas en los equipos de computo, sistema de alarmas, video cámaras, sistemas de control de ingresos</t>
  </si>
  <si>
    <t>Soporte técnico</t>
  </si>
  <si>
    <t>Manteniemiento Correctivo</t>
  </si>
  <si>
    <t>Estudio Diágnóstico de fallas</t>
  </si>
  <si>
    <t xml:space="preserve">*Copias de Seguridad semanales
*Documentación compartida en online </t>
  </si>
  <si>
    <t xml:space="preserve">Capacitaciones, simulacro de actuación ante emergencias. </t>
  </si>
  <si>
    <t>Notificaciones con junta directiva</t>
  </si>
  <si>
    <t>Intrusión de persona no autorizadas</t>
  </si>
  <si>
    <t>Identificación de correspondencia y paquetes sospechosos</t>
  </si>
  <si>
    <t>Personal informal de entrega de correspondencia</t>
  </si>
  <si>
    <t>Atentados, pèrdida de vidas humanas, daños estruturales</t>
  </si>
  <si>
    <t>Capacitación al personal de control de ingresos, vigilancia. Simularos con acopañamiento de las autirdades competentes</t>
  </si>
  <si>
    <t>Revisiòn y requisa de correspondencia, llamada de autorización al personal requerido, càmaras de cctv, filtros de revisiòn de correspondencia y paquetes sospechosos</t>
  </si>
  <si>
    <t>Identificacion de personal y empresas recurrentes de entrega de correspondencia y paquetes, comunicaciòn permanente con los usuaios</t>
  </si>
  <si>
    <t xml:space="preserve">Total </t>
  </si>
  <si>
    <t>Lavado de Activos</t>
  </si>
  <si>
    <t>Usuarios Potenciales
Usuarios calificados y clientes</t>
  </si>
  <si>
    <t>Sanciones de las entidades de control - Mala reputación de la compañía</t>
  </si>
  <si>
    <t xml:space="preserve">Alta </t>
  </si>
  <si>
    <t>Generación de reporte a la UIAF de acuerdo al instructivo
Instructivo de reporte a la UIAF IN-OP-02</t>
  </si>
  <si>
    <t xml:space="preserve">Sistema Integrado de Gestión </t>
  </si>
  <si>
    <t>EJERCICIO PRACTICO</t>
  </si>
  <si>
    <t>Confiabilidad en una Planeación por la alta Gerencia. Comités de Gerencia y demás, junta directiva, Asamblea  de Accionistas</t>
  </si>
  <si>
    <t>Comité de Gerencia. Reuniones entre procesos entrategicos, reuniones entre Gerencia y Junta Directiva</t>
  </si>
  <si>
    <t xml:space="preserve">Incumplimiento a las fechas y/o requisitos establecidas dentro del marco de la ley. </t>
  </si>
  <si>
    <t xml:space="preserve">Identificar, analizar e implementar las diferentes estrategias comerciales que permitan el cierre exitoso de negocios en la Zona Franca Internacional de Pereira mediante la promoción del régimen franco y el ofrecimiento de servicios de alta calidad, logrando el posicionamiento de la compañía a través de la satisfacción de nuestros clientes.. </t>
  </si>
  <si>
    <t xml:space="preserve">Decisiones del gobierno para cambiar la dinamica en la cual operan las empresas. </t>
  </si>
  <si>
    <t xml:space="preserve">* Disminución en la atracción de nuevos usuarios para el parque.  
*Pérdida de confiabilidad del cliente. </t>
  </si>
  <si>
    <t xml:space="preserve">* Actualización constante en la normatividad del régimen de Zonas Francas con el fin de tomar accciones preventivas.
* Estrategias de venta y valores agregados de la ZFIP diferentes a los incentivos tributarios y aduaneros que otorga el régimen franco.                                                                                                                       </t>
  </si>
  <si>
    <t xml:space="preserve">Generar estrategias diferenciadoras en cuanto a los servicios que pueda ofrecer la ZFIP. </t>
  </si>
  <si>
    <t>Asistencia a actualizaciones constantes en la norma. Además, participacion gremial con las demas Zonas Francas del pais para hacer frente a las medidas del gobierno nacional</t>
  </si>
  <si>
    <t>12 de mayo de 2017</t>
  </si>
  <si>
    <t xml:space="preserve">* Cambios en las condiciones macroeconómicas del mercado colombiano         </t>
  </si>
  <si>
    <t>Condiciones del mercado tales como: inflación, desempleo, factores socio-políticos, riesgo a la IED, fluctuación de divisas, entre otras</t>
  </si>
  <si>
    <t xml:space="preserve">* Desaceleración económica por factores y/o decisiones de la economía interna y global, causando pérdida de competitividad.            </t>
  </si>
  <si>
    <t xml:space="preserve">*Condiciones no favorables para la retencion de invercion nacional y la atraccion de inversion extranjera. </t>
  </si>
  <si>
    <t xml:space="preserve">*Contar con incentivos no ligados al régimen franco como son los incentivos locales y el ofrecimiento de valores agregados por la prestación de servicios de alta calidad de la ZFIP </t>
  </si>
  <si>
    <t>Incentivar estrategias de región-país con MINCIT, PROCOLOMBIA y otras entidades</t>
  </si>
  <si>
    <t xml:space="preserve">Otras Zonas Francas Permanentes </t>
  </si>
  <si>
    <t xml:space="preserve">*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*Conocimiento detallado de la competencia.                            *Análisis de clientes </t>
  </si>
  <si>
    <t xml:space="preserve">Revisión constante de la dinamica del mercado (Zonas Francas Permanentes) </t>
  </si>
  <si>
    <t xml:space="preserve">Propuestas de valor </t>
  </si>
  <si>
    <t xml:space="preserve">   
*Para entorpecer los procesos comerciales de la ZFIP. 
*Para robar clientes y/o información confidencial.</t>
  </si>
  <si>
    <t>*Contar con acuerdos de confidencialidad y multas frente a la violación del mismo. 
*Fidelización de los clientes. 
*Análisis detallado de las áreas de oportunidad del cliente desde ZFIP.</t>
  </si>
  <si>
    <t>Acuerdos y cláusulas de confidencialidad</t>
  </si>
  <si>
    <t>Alerta a jefe inmediato ante comportamientos inusuales de terceros</t>
  </si>
  <si>
    <t xml:space="preserve">Comportamientos u ofrecimientos inusuales </t>
  </si>
  <si>
    <t xml:space="preserve">* Falta de sentido de pertenencia con la organización.   *Salida de un funcionario con acceso a información. *Soborno.                            </t>
  </si>
  <si>
    <t>*Pérdida de clientes, sabotaje de estrategia.</t>
  </si>
  <si>
    <t>*Segmentar el manejo de la información comercial sólo para los funcionarios del Proceso Comercial y Gerencia. 
*Guardar estricta confidencialidad de los clientes y bases de datos.</t>
  </si>
  <si>
    <t>Personal de confianza 
Buen ambiente laboral.</t>
  </si>
  <si>
    <t>Guardar la información de manera segura, implementando las medidas de seguridad estiupladas en el SIG</t>
  </si>
  <si>
    <t xml:space="preserve">*Uso inadecuado del manual corporativo de identidad. *Terrorismo, narcotráfico ó lavado de activos. </t>
  </si>
  <si>
    <t xml:space="preserve">Personal externo no identificado.
Personal interno. </t>
  </si>
  <si>
    <t xml:space="preserve">* Pérdidas económicas, información, confiabilidad de clientes.                                     </t>
  </si>
  <si>
    <t>*Implementación de medidas de seguridad a través del sistema de gestión BASC e ISO 28000. 
*Divulgación y control del manual de identidad corporativa de la ZFIP (DRIVE)</t>
  </si>
  <si>
    <t xml:space="preserve">Divulgación y uso correcto del manual de identidad corporativa
Cumplimiento de medidas de seguridad a través del sistema de gestión BASC e ISO 28000
</t>
  </si>
  <si>
    <t>Mantenimiento continuo del sistema de gestión BASC e ISO 28000</t>
  </si>
  <si>
    <t xml:space="preserve">Participación activas en las actividades interns y externas de la compañía permitiendo conocer la percepción de la imagen.  </t>
  </si>
  <si>
    <t>*Copias de seguridad de la información.              * Contraseñas de acceso y/o no tener al publico estas especificaciones.</t>
  </si>
  <si>
    <t xml:space="preserve">*Comité de Gerencia el cual aporta a la mejora continua de la organización. </t>
  </si>
  <si>
    <t xml:space="preserve">*Diferentes procesos. </t>
  </si>
  <si>
    <t xml:space="preserve">Dirigir y controlar las operaciones que se presenten al interior de la Zona Franca Internacional de Pereira, para un funcionamiento adecuado y eficaz. </t>
  </si>
  <si>
    <t xml:space="preserve">*Por falta de conocimiento y control del director de operaciones y/o quien tenga las responsabilidad del cumplimiento. 
</t>
  </si>
  <si>
    <t xml:space="preserve"> *Por falta de competencia del personal.                                          * Falta de capacitación del personal.                                      
* No aplicar los controles de seguridad (discrepancias de carga, revisión de formularios, inspección del producto terminado, lista de inspección)     </t>
  </si>
  <si>
    <t xml:space="preserve">* Mala imagen de la empresa.
* Sanciones legales.                      * Infracciones en UVT.                                              * Perdida de la declaratoria. </t>
  </si>
  <si>
    <t>Revisión de normas y estandares por parte del responsable</t>
  </si>
  <si>
    <t xml:space="preserve">* No cumplir con las obligaciones establecidas del decreto 2147 de 2016 para el usuario operador y los usuarios calificados de zona franca artículos 74, 124 (numeral 1) operadores y 82, 124 (numeral 2) usuarios calificados.                                         
</t>
  </si>
  <si>
    <t>Taller y evaluación de normatividad vigente a analistas. 
(15 de julio 2017)</t>
  </si>
  <si>
    <t>16 de mayo de 2017</t>
  </si>
  <si>
    <t xml:space="preserve">*Por falta de competencia del personal de aprobación de cartillas                                      * Falta de capacitación del personal de aprobación de cartillas    </t>
  </si>
  <si>
    <t xml:space="preserve">No Aplica </t>
  </si>
  <si>
    <t>Notificación de las entidades competentes</t>
  </si>
  <si>
    <t>* Alteración o contaminación del contenedor                                        * Desconocimiento de procedimientos por parte de los usuarios calificados. 
* Fallas en medios de comunicación (internet, sistema de control de inventarios, sistemas informáticos aduaneros, inventarios de zonas francas y Appolo).
* Aprobación indebida de FMM.</t>
  </si>
  <si>
    <t xml:space="preserve">*Usuario calificado en complicidad con agentes externos.  *Complicidad en la empresa transportadora, comercializadora y/o productora.  
*Errores en digitación y conteo de mercancía
*Desconocimiento de los requisitos de los FMM.
*Errores en la aprobación de FMM.                             </t>
  </si>
  <si>
    <t xml:space="preserve">*Procedimientos de Operaciones.
*Auditoria externa.      
</t>
  </si>
  <si>
    <t xml:space="preserve">Detección de FMM con errores conjunto con el Usuario Calificado (Agosto 2017) </t>
  </si>
  <si>
    <t>* Cumplir con los procedimientos.
* Retroalimentación de Usuarios
*Verificaciones previas acordadas con usuarios 
* Delegamiento puntual de funciones
* Retroalimentación de Analistas de Operaciones.</t>
  </si>
  <si>
    <t xml:space="preserve">Notificación de DANE.  
Auditoría Externa.
Revisión Usuarios Calificados. 
Revisión Analistas de Operaciones.
</t>
  </si>
  <si>
    <t>*SIPLA
* Revisión Auditoria Externa
*Procedimientos del proceso
*capacitaciones</t>
  </si>
  <si>
    <t>Calificación del usuario aplica al momento de la verificacion de accionistas y representante legal
Cuando es un usuario calificado en operación se realiza la verificacion de operaciones de comercio exterior y TAN</t>
  </si>
  <si>
    <t>Por falta de conocimiento de los clientes - falta de investigación</t>
  </si>
  <si>
    <t xml:space="preserve">Verificación de antencedentes de accionsitas  -  verificación de operaciónes mensuales aleatorias de los usuarios 
*SIPLA
</t>
  </si>
  <si>
    <t>* Operaciones sospechosas</t>
  </si>
  <si>
    <t>* Operaciones que realizan los Usuarios Calificados de la ZFIP</t>
  </si>
  <si>
    <t xml:space="preserve">*Usuarios calificados y sus clientes </t>
  </si>
  <si>
    <t>*Reporte mensual de operaciones sospechosas
* SIPLA</t>
  </si>
  <si>
    <t>*Implementación de SIPLA</t>
  </si>
  <si>
    <t>Reporte mensual de operaciones sospechosas a la UIAF</t>
  </si>
  <si>
    <t>Instructivo de reporte a la UIAF IN-OP-02</t>
  </si>
  <si>
    <t>*Por falta de competencia y capacitación del personal.                                                                           *Omisión a los controles para los procedimiento de seguridad establecidos. 
* Contratar con empresas poco confiables.</t>
  </si>
  <si>
    <t>*Verificación de precintos.             
*Acceso restringido al centro de operaciones.  
*Reporte de actividades sospechosas. 
*Capacitación del personal</t>
  </si>
  <si>
    <t xml:space="preserve">Capacitación al personal de operaciones </t>
  </si>
  <si>
    <t>Auditoria interna</t>
  </si>
  <si>
    <t xml:space="preserve">*Perdida de talento humano.  *Perdida de competitividad al interior de la empresa. </t>
  </si>
  <si>
    <t xml:space="preserve">No aplica </t>
  </si>
  <si>
    <t xml:space="preserve"> No Aplica</t>
  </si>
  <si>
    <t xml:space="preserve">*Revisión documental a procedimientos </t>
  </si>
  <si>
    <t xml:space="preserve">*Claves de Acceso a equipos las cuales se modifican trimestralmente. </t>
  </si>
  <si>
    <t xml:space="preserve">Socializar plan de emergencias
Comité de emergencias -Simulacro </t>
  </si>
  <si>
    <t xml:space="preserve">Capacitaciones, simulacros  e identificación de respuesta ante emergencias. Planes de contingencia.   </t>
  </si>
  <si>
    <t xml:space="preserve"> Falla funcional, daño accidental, daño malicioso ó terrorista y acción criminal. </t>
  </si>
  <si>
    <t>Socializar plan de emergencias - Simulacro</t>
  </si>
  <si>
    <t xml:space="preserve">*Determinación de un inadecuado asociado de negocio. </t>
  </si>
  <si>
    <t>*Asegurar el cumplimiento de un asociado de negocio, cuando en realidad no cumple con los procedimientos establecidos por la empresa.</t>
  </si>
  <si>
    <t>*Impactos económicos. *Mala imagen de la empresa al realizar negocios con empresas con actividades ilicitas.</t>
  </si>
  <si>
    <t xml:space="preserve">*Revisión detallada de documentos solicitados y suministrados por asociado de negocio. </t>
  </si>
  <si>
    <t>Capacitación a procesos</t>
  </si>
  <si>
    <t>Contabilidad y Finanzas</t>
  </si>
  <si>
    <t xml:space="preserve">*Analista contable y financiera comete errores involuntarios.                             *No pago de obligaciones financieras.
*Perdida de documentación que valide la obligación. </t>
  </si>
  <si>
    <t>*Control de correspondencia, cuadro de pagos. 
*Control en registro magnético y físico de los documentos recibidos</t>
  </si>
  <si>
    <t xml:space="preserve">* Pérdida de documentos soporte del pago.
* Valores errados.
* Ingreso de personas no autorizadas al proceso financiero.
* Infección de virus.                                                                                                                                                      
* Extracción de información de datos críticos de la compañía por parte de los propios colaboradores.     *Falla por la vida útil de disco duro de back up.   
*Falla de equipo tecnologico.                                         </t>
  </si>
  <si>
    <t xml:space="preserve">* Recepción de información por retrasos en tiempo que debe ser máximo de 30 Días.  
* Falta de control adecuado de tiempos de conservación y destrucción de los documentos en el archivo, de acuerdo a la legislación contable.                                                                                                   * UPS sin mantenimiento preventivo causados por la no programación o no aprobación económica.
* No tener control de las personas externas al proceso que ingresen.
* No tener control de los dispositivos externos como USB, discos duros, IPOD, etc.             
* Implicaciones legales, judiciales y trastornos  a nivel interno de la compañía.
</t>
  </si>
  <si>
    <t xml:space="preserve">*Sanciones de entes de control. 
* Malos reportes ante la DIAN.  
* Información financiera al grupo que no permita tomar las decisiones adecuadas.
* Falta de disponibilidad de la información a los usuarios. 
*Uso inadecuado de la información. 
</t>
  </si>
  <si>
    <t xml:space="preserve">
* Revisiones periódicas de información crítica digitada en software contable.
* Registro de visitantes.                                                                        * Registro del control de llaves.
* Instalación y actualización de antivirus en cada computador de la compañía.                                                       *Control en documentos emitidos por el sistema contable.                
*Back Up.
 </t>
  </si>
  <si>
    <t>Revisiones periódicas de información crítica digitada software contable.</t>
  </si>
  <si>
    <t xml:space="preserve">Revisiones periódicas de información crítica digitada en software contable. 
*Mantenimiento preventivo de equipos </t>
  </si>
  <si>
    <t xml:space="preserve">*Clonación de cuentas bancarias - tarjetas de crédito      * Asalto a funcionario que transporte dinero.                                   *Empresa fachada ó de dudosa procedencia.  
*Por parte de los funcionarios que ingresen al proceso financiero. </t>
  </si>
  <si>
    <t xml:space="preserve">*Perdida de fondos de las cuentas bancarias. 
*Disminución de recursos para atender las necesidades urgentes.                            </t>
  </si>
  <si>
    <t>Contraseñas a los sistemas de computo, Contaseñas bancarias,  oficina independiente. Políticas de seguridad  Equipo de seguridad informátcia (protocolos de seguridad).
Procedimiento de compras</t>
  </si>
  <si>
    <t>Capacitación de seguridad informática. 
Capacitación personal que transporta los recursos.</t>
  </si>
  <si>
    <t xml:space="preserve">Capacitación y simulacro robo (Julio) </t>
  </si>
  <si>
    <t>*Involucrados en el proceso</t>
  </si>
  <si>
    <t>Facilidad de intrusión de personal externo no autorizado y rompimiento de cerramiento perimetral</t>
  </si>
  <si>
    <t xml:space="preserve">Comunidad cerca al perimetro </t>
  </si>
  <si>
    <t>Hurto, daños a las instaciones o al personal</t>
  </si>
  <si>
    <t>Daños en la malla, intrusión.</t>
  </si>
  <si>
    <t xml:space="preserve">Vigilancia permanente por parte de los  ronderos con control de punto de marcación mediante bastón electrónico, CCTV 24/7, verificación perimetral a pie con informe semanal del estado del cerramiento. </t>
  </si>
  <si>
    <t xml:space="preserve">Simulacro de personal intruso a traves del cerramiento (Julio) </t>
  </si>
  <si>
    <t xml:space="preserve">Revisión semanal por parte del personal de seguridad </t>
  </si>
  <si>
    <t>Reporte por medio de indicador de seguridad externa, informe semanal del personal de seguridad.</t>
  </si>
  <si>
    <t xml:space="preserve">Condiciones climaticas y deterioro de los arboles alrededor del perimetro </t>
  </si>
  <si>
    <t>Posible caída del tronco sobre el sistema de enmallado.</t>
  </si>
  <si>
    <t xml:space="preserve">Personal externo y eventos naturales </t>
  </si>
  <si>
    <t>Daños a las instaciones o al personal</t>
  </si>
  <si>
    <t xml:space="preserve">Revisión por parte del personal de mantenimiento, vigilancia permanente por parte de los  ronderos con control de punto de marcación mediante bastón electrónico, CCTV 24/7, verificación perimetral a pie con informe semanal del estado del cerramiento. </t>
  </si>
  <si>
    <t>Alguna correspondencia y paquetes son entregados por personas no identficadas de empresas reconocidas que realicen el oficio. Desayunos sorpresas, cartas, almuezos…entre otros</t>
  </si>
  <si>
    <t xml:space="preserve">Falta de políticas y procedimientos claros para autorizar el ingreso de este tipo de objetos </t>
  </si>
  <si>
    <t>Capacitación al personal de seguridad para detección de identificación de correspondencia y paquetes sospechosos</t>
  </si>
  <si>
    <t xml:space="preserve">Simulacro de paquetes sospechosos </t>
  </si>
  <si>
    <t>Contratistas, personal de obra y mantenimiento.</t>
  </si>
  <si>
    <t>No contar con autorizacion de los usuarios mediante los medios implementados por la ZFIP</t>
  </si>
  <si>
    <t>*Oficina de ingresos que controla el ingreso y salida de personal externo, usuarios calificados y usuario operador, visitantes, proveedores y contratistas.
*Carnetización al personal permanente y tarjetas de proximidad</t>
  </si>
  <si>
    <t>Simulacro de persona no autorizada con carnet de proximidad (Agosto)</t>
  </si>
  <si>
    <t>Capacitación al personal de seguridad y servicio al cliente.</t>
  </si>
  <si>
    <t xml:space="preserve">Posibilidad de ingreso de empleados, contratistas, visitantes, proveedores y vehiculos no autorizados </t>
  </si>
  <si>
    <t xml:space="preserve">*Ingreso de empleados, contratistas, visitantes, proveedores y vehiculos no autorizados por falta de cumplimiento de procedimiento.
*No desactivación de las tarjetas de proximidad de personal ya retirado. </t>
  </si>
  <si>
    <t>No cumplimiento del cronograma de mantenimiento por parte del contratista.</t>
  </si>
  <si>
    <t xml:space="preserve">Vigilancia permanente por parte de los  rondero con control de punto de marcación mediante baston electrónico, CCTV, seguimiento del cronograma por parte del interventor del contrato. </t>
  </si>
  <si>
    <t>Cronograma de mantenimiento apropiado</t>
  </si>
  <si>
    <t>Por negligencia, olvido, falta de consulta e interpretación errada de las normas</t>
  </si>
  <si>
    <t xml:space="preserve">Director del proceso </t>
  </si>
  <si>
    <t xml:space="preserve">
*Descuido al momento de elaboración de documentos y emisión de conceptos
*Desconocimiento de norma y ámbito de aplicación</t>
  </si>
  <si>
    <t xml:space="preserve">La Dirección Jurídica es quien elabora las actas de asamblea al ser secretaria desiganada de la misma (unica encargada de asamblea y junta directiva) </t>
  </si>
  <si>
    <t xml:space="preserve"> Elaboración oportuna de actas (programación de actividades del proceso)</t>
  </si>
  <si>
    <t>No cumplimiento de las obligaciones consigandas en los requisitos de asociados de negocio (Seguridad - Prevención de Lavado de Activos y Financiación del Terrorismo)</t>
  </si>
  <si>
    <t>Olvido en solicitud de documentación. Consulta inadecuada en las páginas de verficación.</t>
  </si>
  <si>
    <t xml:space="preserve">Capacitaciones y control de director del proceso. Revisión y actualuzación de información </t>
  </si>
  <si>
    <t>Se realiza verificación de antecedentes de accionistas y representate legales de las empresas por calificar</t>
  </si>
  <si>
    <t>Realzando validación ante entidades de control - realizando inspecciones mensuales a los usuarios en operación (por parte del proceso de operaciones)</t>
  </si>
  <si>
    <t xml:space="preserve">Gestión Humana y Administración </t>
  </si>
  <si>
    <t xml:space="preserve">Administrar el recurso humano de la Zona Franca Internacional de Pereira SAS Usuario Operador y Agrupación Zona Franca, con una selección idonea de personal, manteniendo un clima laboral armonioso y la motivación permanente de los colaboradores mediante programas de bienestar laboral, plan de capacitación y plan de incentivos. </t>
  </si>
  <si>
    <t xml:space="preserve">                                  * Bandas delincuenciales dentro de la organización.
* Robo o extravío de hojas de vida.
*Falsificación de la dotación de la empresa.
* Suplantación del personal.  *Rebelión de empleados con normas, políticas y procedimientos </t>
  </si>
  <si>
    <t>*  Conspiración interna.</t>
  </si>
  <si>
    <t xml:space="preserve">Colaboradores de la compañía </t>
  </si>
  <si>
    <t>* No se aplicaron adecuadamente los procesos para la selección, visitas domiciliarias y requisitos de la contratación incompletos.
* No se realiza seguimiento y control a la dotación del personal de la empresa.
* No se realiza seguimiento y control a la documentación del personal de la empresa.</t>
  </si>
  <si>
    <t xml:space="preserve">*Filtración de información, espionaje corporativo, hurto interno, chantaje y extorción a funcionarios.                                    *Sabotaje a operaciones aduaneras. 
* Contaminación  de mercancía  con sustancias ilícitas, explosivos, armas y/o contrabando. 
</t>
  </si>
  <si>
    <t xml:space="preserve">*Verificación de referencias y antecedentes, *visita domiciliaria
*Actualización y seguimiento a la información de los empleados 
*Programa de adicciones
*Programas de bienestar laboral </t>
  </si>
  <si>
    <t>Aplicación de procedimientos del manual de Gestión Humana y Administración.</t>
  </si>
  <si>
    <t xml:space="preserve">*Ocurrencia de riesgos potenciales
*Comportamiento inusual de los colaboradores
</t>
  </si>
  <si>
    <t>17 de mayo de 2017</t>
  </si>
  <si>
    <t xml:space="preserve">*No cumplimiento de procedimientos estipulados.
*Entrega de documentos soportes falsos.
 </t>
  </si>
  <si>
    <t xml:space="preserve">*Luego de realizar pruebas de ingreso ó aleatorias, el resultado es positivo. 
</t>
  </si>
  <si>
    <t xml:space="preserve">*Directora de Gestión Administrativa, personal encargado y/o aspirante al cargo. </t>
  </si>
  <si>
    <t>*No aplicación de procedimientos establecidos.
*Falsificación de documentos.</t>
  </si>
  <si>
    <t xml:space="preserve">* Procesos improductivos.
*Errores en los procesos. 
*Insatisfacción del cliente. </t>
  </si>
  <si>
    <t>Periodo de prueba y evaluación de desempeño</t>
  </si>
  <si>
    <t xml:space="preserve">*Colaboradores. </t>
  </si>
  <si>
    <t xml:space="preserve">*Factores intra y extra laborales. </t>
  </si>
  <si>
    <t xml:space="preserve">*Improductividad en los procesos. * Accidentes de trabajado *Consumo en las instalaciones. *Síndrome de abstinencia.
*Posible contaminación de la carga. 
*Otorgar beneficios a los clientes en contra de las politicas de la compañía para obtener beneficio propio </t>
  </si>
  <si>
    <t>*Monitoreo periódico a los resultados y plan de acción. 
*Puesta en marcha del programa de adicciones.</t>
  </si>
  <si>
    <t xml:space="preserve">* Problemas de adicción en los colaboradores </t>
  </si>
  <si>
    <t>Programa de control adicciones</t>
  </si>
  <si>
    <t xml:space="preserve">*Pruebas de consumo
*Analisis de comportamientos 
*Prueba de personalidad
*Bateria del riesgo psicosocial 
</t>
  </si>
  <si>
    <t>*Cumplimiento del procedimiento de rehabilitación
 *Seguimiento y remoción de cargo</t>
  </si>
  <si>
    <t>Accidente laboral grave o mortal,ausentismo masivo de colaboradores por enfermedad o calamidad</t>
  </si>
  <si>
    <t xml:space="preserve">Por ausencia de control en los peligros identificados </t>
  </si>
  <si>
    <t xml:space="preserve">Actos y condiciones inseguras </t>
  </si>
  <si>
    <t xml:space="preserve">Colaboradores e instalaciones locativas 
 </t>
  </si>
  <si>
    <t xml:space="preserve">*Perdidas humanas y/o materiales
*Enfermedades y perdidad de la capacidad laboral </t>
  </si>
  <si>
    <t xml:space="preserve">Identificación de peligros 
Programas de vigilancia epidemiologica 
Plan de emergencia 
Controles operativos 
Plan Estrategico de Seguridad Vial 
</t>
  </si>
  <si>
    <t xml:space="preserve">Simulacro de accidente laboral (Agosto) </t>
  </si>
  <si>
    <t>*Cumplimiento de requisitos del sistema de gestión SST</t>
  </si>
  <si>
    <t xml:space="preserve">*Inspecciónes periodicas
*Ocurrencia del riesgo
</t>
  </si>
  <si>
    <t xml:space="preserve">Cumplimiento de la matriz de controles </t>
  </si>
  <si>
    <t xml:space="preserve">*Al ser contratados los cálculos, éstos no cumplan con normas
*En la ejecución de las obras, los contratistas no cumplan los controles de calidad de los procesos o materiales usados </t>
  </si>
  <si>
    <t xml:space="preserve"> *No se aprueba en curaduría los diseños de obra
*Rechazo de las obras</t>
  </si>
  <si>
    <t>Revisión de normas y estandares de calidad por parte del contratante</t>
  </si>
  <si>
    <t>Revisión de diseños y procesos constructivos</t>
  </si>
  <si>
    <t>Desconocimiento de  información sobre diseños constructivos al interior del parque</t>
  </si>
  <si>
    <t>*Cotizaciones, clientes y posibles clientes 
*Consultores</t>
  </si>
  <si>
    <t>Monitoreo de información de consultores, clientes y posibles clientes</t>
  </si>
  <si>
    <t xml:space="preserve">*Monitoreo de información </t>
  </si>
  <si>
    <t>Ausencia de información en el expediente del contrato o usuario o copropietario</t>
  </si>
  <si>
    <t>Revisión permanente de los expedientes</t>
  </si>
  <si>
    <t xml:space="preserve">Mal funcionamiento de las básculas </t>
  </si>
  <si>
    <t xml:space="preserve">Variación de las medidas de pesaje conforme a las desviaciones de error establecidas en los manuales de operación </t>
  </si>
  <si>
    <t xml:space="preserve">Usuarios de las básculas </t>
  </si>
  <si>
    <t xml:space="preserve">
*Falta de mantenimientos preventivos y calibración de las básculas de acuerdo a lo establecido en el manual de operación</t>
  </si>
  <si>
    <t>*Error en los pesajes 
*Operación poco confiable 
*Sanciones en normatividad del regimen de ZF</t>
  </si>
  <si>
    <t xml:space="preserve">*Mantenimiento predictivo 
*Mantenimiento preventivo y calibración de la báscula </t>
  </si>
  <si>
    <t>* Mantenimientos predictivos 
*Mantenimientos preventivos y calibración</t>
  </si>
  <si>
    <t xml:space="preserve">Mantenimientos predictivos </t>
  </si>
  <si>
    <t xml:space="preserve">* Fecha de vencimiento, falta de renovación, instalación y/o  desinstalación por el usuario                                </t>
  </si>
  <si>
    <t xml:space="preserve">*Usuarios de Computo y/o responsable del procesos. 
*Proceso Tecnología e Informática
*Agentes externos </t>
  </si>
  <si>
    <t xml:space="preserve">* Falta de gestión por parte de analista de sistemas ó por infraccíon del usuario. </t>
  </si>
  <si>
    <t>*Control de inventarios de licencias.  
*Asignación de equipos de cómputo</t>
  </si>
  <si>
    <t xml:space="preserve">* Perdida de confidencialidad de la información.
</t>
  </si>
  <si>
    <t>Inundación por posible  desbordamiento del río Cauca</t>
  </si>
  <si>
    <t xml:space="preserve">Superación del nivel muro cerramiento a los 901,27 mtr - equivalente a 9,41 msnm. </t>
  </si>
  <si>
    <t xml:space="preserve">Naturaleza </t>
  </si>
  <si>
    <t xml:space="preserve">Temporada invernal, altos periodos de lluvia, reflujo de la quebrada la Leticia. </t>
  </si>
  <si>
    <t>Perdidas materiales, daños en las edificaciones.</t>
  </si>
  <si>
    <t xml:space="preserve">Obras de mitigación elaboradas conforme a los requerimientos tecnicos de CARDER a partir de la ola invernal 2009-2011. </t>
  </si>
  <si>
    <t>Intercambio de experiencias exitosas con empresas que hayan afrontado  dicha emergenci.a</t>
  </si>
  <si>
    <r>
      <rPr>
        <sz val="18"/>
        <color theme="1"/>
        <rFont val="Arial"/>
        <family val="2"/>
      </rPr>
      <t>Socializar protocolo de actuación frente a la emergencia a todas las empresas usuarias. Coordinar acciones con la empresa de seguridad encaminadas a garantizar la continuidad en la prestación del servicio de seguridad.</t>
    </r>
    <r>
      <rPr>
        <sz val="11"/>
        <color theme="1"/>
        <rFont val="Arial"/>
        <family val="2"/>
      </rPr>
      <t xml:space="preserve">
</t>
    </r>
    <r>
      <rPr>
        <sz val="18"/>
        <color theme="1"/>
        <rFont val="Arial"/>
        <family val="2"/>
      </rPr>
      <t>Proyectar la construcción de garitas para la vigilancia interna durante la posible crisis de inundación.</t>
    </r>
  </si>
  <si>
    <t>Monitoreo permanente de los niveles del rio. Comunicación permanente con las autoridades competentes</t>
  </si>
  <si>
    <t xml:space="preserve">Construcción de jarillones perimetrales, elevación de la plataforma por encima de la cota maxima del rio. </t>
  </si>
  <si>
    <t>8 de Junio de 2017</t>
  </si>
  <si>
    <t>Fecha de Actulización: JUNIO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</si>
</sst>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quot;$&quot;* #,##0_-;_-&quot;$&quot;* &quot;-&quot;_-;_-@_-"/>
    <numFmt numFmtId="41" formatCode="_-* #,##0_-;\-* #,##0_-;_-* &quot;-&quot;_-;_-@_-"/>
    <numFmt numFmtId="164" formatCode="_ * #,##0.00_ ;_ * \-#,##0.00_ ;_ * &quot;-&quot;??_ ;_ @_ "/>
    <numFmt numFmtId="165" formatCode="0.0"/>
    <numFmt numFmtId="166" formatCode="_ [$€-2]\ * #,##0.00_ ;_ [$€-2]\ * \-#,##0.00_ ;_ [$€-2]\ * &quot;-&quot;??_ "/>
  </numFmts>
  <fonts count="16" x14ac:knownFonts="1">
    <font>
      <sz val="10"/>
      <name val="Arial"/>
    </font>
    <font>
      <sz val="10"/>
      <name val="Arial"/>
      <family val="2"/>
    </font>
    <font>
      <sz val="10"/>
      <name val="Tahoma"/>
      <family val="2"/>
    </font>
    <font>
      <b/>
      <sz val="10"/>
      <name val="Tahoma"/>
      <family val="2"/>
    </font>
    <font>
      <i/>
      <sz val="10"/>
      <name val="Arial"/>
      <family val="2"/>
    </font>
    <font>
      <sz val="8"/>
      <name val="Verdana"/>
      <family val="2"/>
    </font>
    <font>
      <u/>
      <sz val="10"/>
      <color theme="10"/>
      <name val="Arial"/>
      <family val="2"/>
    </font>
    <font>
      <u/>
      <sz val="10"/>
      <color theme="11"/>
      <name val="Arial"/>
      <family val="2"/>
    </font>
    <font>
      <sz val="12"/>
      <name val="Arial"/>
      <family val="2"/>
    </font>
    <font>
      <sz val="10"/>
      <name val="Verdana"/>
      <family val="2"/>
    </font>
    <font>
      <b/>
      <sz val="12"/>
      <name val="Arial"/>
      <family val="2"/>
    </font>
    <font>
      <sz val="18"/>
      <name val="Arial"/>
      <family val="2"/>
    </font>
    <font>
      <b/>
      <sz val="18"/>
      <name val="Arial"/>
      <family val="2"/>
    </font>
    <font>
      <b/>
      <sz val="18"/>
      <color rgb="FFFF0000"/>
      <name val="Arial"/>
      <family val="2"/>
    </font>
    <font>
      <sz val="11"/>
      <color theme="1"/>
      <name val="Arial"/>
      <family val="2"/>
    </font>
    <font>
      <sz val="18"/>
      <color theme="1"/>
      <name val="Arial"/>
      <family val="2"/>
    </font>
  </fonts>
  <fills count="2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57"/>
        <bgColor indexed="64"/>
      </patternFill>
    </fill>
    <fill>
      <patternFill patternType="solid">
        <fgColor indexed="10"/>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rgb="FFBF61D6"/>
        <bgColor indexed="64"/>
      </patternFill>
    </fill>
    <fill>
      <patternFill patternType="solid">
        <fgColor rgb="FFFF6600"/>
        <bgColor indexed="64"/>
      </patternFill>
    </fill>
    <fill>
      <patternFill patternType="solid">
        <fgColor theme="7" tint="-0.249977111117893"/>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45BFFF"/>
        <bgColor indexed="64"/>
      </patternFill>
    </fill>
    <fill>
      <patternFill patternType="solid">
        <fgColor rgb="FF00B0F0"/>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medium">
        <color auto="1"/>
      </right>
      <top/>
      <bottom/>
      <diagonal/>
    </border>
    <border>
      <left style="thin">
        <color auto="1"/>
      </left>
      <right style="medium">
        <color auto="1"/>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s>
  <cellStyleXfs count="224">
    <xf numFmtId="0" fontId="0" fillId="0" borderId="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1"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03">
    <xf numFmtId="0" fontId="0" fillId="0" borderId="0" xfId="0"/>
    <xf numFmtId="0" fontId="2" fillId="0" borderId="0" xfId="0" applyFont="1"/>
    <xf numFmtId="0" fontId="3" fillId="0" borderId="0" xfId="0" applyFont="1" applyFill="1" applyBorder="1" applyAlignment="1">
      <alignment vertical="center"/>
    </xf>
    <xf numFmtId="0" fontId="4" fillId="0" borderId="0" xfId="0" applyFont="1" applyBorder="1" applyAlignment="1">
      <alignment horizontal="center" vertical="top" wrapText="1"/>
    </xf>
    <xf numFmtId="0" fontId="9" fillId="0" borderId="0" xfId="17"/>
    <xf numFmtId="0" fontId="8" fillId="0" borderId="0" xfId="17" applyFont="1"/>
    <xf numFmtId="0" fontId="10" fillId="0" borderId="17" xfId="17" applyFont="1" applyBorder="1" applyAlignment="1">
      <alignment horizontal="center" vertical="center" wrapText="1"/>
    </xf>
    <xf numFmtId="0" fontId="10" fillId="0" borderId="16" xfId="17" applyFont="1" applyBorder="1" applyAlignment="1">
      <alignment horizontal="center" vertical="center" wrapText="1"/>
    </xf>
    <xf numFmtId="0" fontId="10" fillId="0" borderId="29" xfId="17" applyFont="1" applyBorder="1" applyAlignment="1">
      <alignment horizontal="center" vertical="center" wrapText="1"/>
    </xf>
    <xf numFmtId="0" fontId="10" fillId="0" borderId="0" xfId="17" applyFont="1" applyBorder="1" applyAlignment="1">
      <alignment horizontal="center" vertical="center" wrapText="1"/>
    </xf>
    <xf numFmtId="0" fontId="10" fillId="0" borderId="17" xfId="17" applyFont="1" applyFill="1" applyBorder="1" applyAlignment="1">
      <alignment horizontal="center" vertical="center" wrapText="1"/>
    </xf>
    <xf numFmtId="0" fontId="10" fillId="0" borderId="16" xfId="17" applyFont="1" applyFill="1" applyBorder="1" applyAlignment="1">
      <alignment horizontal="center" vertical="center" wrapText="1"/>
    </xf>
    <xf numFmtId="0" fontId="10" fillId="0" borderId="15" xfId="17" applyFont="1" applyBorder="1" applyAlignment="1">
      <alignment horizontal="center" vertical="center" wrapText="1"/>
    </xf>
    <xf numFmtId="0" fontId="10" fillId="0" borderId="6" xfId="17" applyFont="1" applyBorder="1" applyAlignment="1">
      <alignment horizontal="center" vertical="center" wrapText="1"/>
    </xf>
    <xf numFmtId="0" fontId="10" fillId="10" borderId="3" xfId="17" applyFont="1" applyFill="1" applyBorder="1" applyAlignment="1">
      <alignment horizontal="center" vertical="center" wrapText="1"/>
    </xf>
    <xf numFmtId="0" fontId="10" fillId="11" borderId="9" xfId="17" applyFont="1" applyFill="1" applyBorder="1" applyAlignment="1">
      <alignment horizontal="center" vertical="center" wrapText="1"/>
    </xf>
    <xf numFmtId="0" fontId="10" fillId="0" borderId="30" xfId="17" applyFont="1" applyBorder="1" applyAlignment="1">
      <alignment horizontal="center" vertical="center" wrapText="1"/>
    </xf>
    <xf numFmtId="0" fontId="10" fillId="0" borderId="31" xfId="17" applyFont="1" applyBorder="1" applyAlignment="1">
      <alignment horizontal="center" vertical="center" wrapText="1"/>
    </xf>
    <xf numFmtId="0" fontId="10" fillId="6" borderId="10" xfId="17" applyFont="1" applyFill="1" applyBorder="1" applyAlignment="1">
      <alignment horizontal="center" vertical="center" wrapText="1"/>
    </xf>
    <xf numFmtId="0" fontId="10" fillId="10" borderId="1" xfId="17" applyFont="1" applyFill="1" applyBorder="1" applyAlignment="1">
      <alignment horizontal="center" vertical="center" wrapText="1"/>
    </xf>
    <xf numFmtId="0" fontId="10" fillId="10" borderId="8" xfId="17" applyFont="1" applyFill="1" applyBorder="1" applyAlignment="1">
      <alignment horizontal="center" vertical="center" wrapText="1"/>
    </xf>
    <xf numFmtId="0" fontId="10" fillId="0" borderId="32" xfId="17" applyFont="1" applyBorder="1" applyAlignment="1">
      <alignment horizontal="center" vertical="center" wrapText="1"/>
    </xf>
    <xf numFmtId="0" fontId="10" fillId="0" borderId="33" xfId="17" applyFont="1" applyBorder="1" applyAlignment="1">
      <alignment horizontal="center" vertical="center" wrapText="1"/>
    </xf>
    <xf numFmtId="0" fontId="10" fillId="6" borderId="26" xfId="17" applyFont="1" applyFill="1" applyBorder="1" applyAlignment="1">
      <alignment horizontal="center" vertical="center" wrapText="1"/>
    </xf>
    <xf numFmtId="0" fontId="10" fillId="6" borderId="24" xfId="17" applyFont="1" applyFill="1" applyBorder="1" applyAlignment="1">
      <alignment horizontal="center" vertical="center" wrapText="1"/>
    </xf>
    <xf numFmtId="0" fontId="10" fillId="10" borderId="34" xfId="17" applyFont="1" applyFill="1" applyBorder="1" applyAlignment="1">
      <alignment horizontal="center" vertical="center" wrapText="1"/>
    </xf>
    <xf numFmtId="0" fontId="10" fillId="0" borderId="35" xfId="17" applyFont="1" applyBorder="1" applyAlignment="1">
      <alignment horizontal="center" vertical="center" wrapText="1"/>
    </xf>
    <xf numFmtId="0" fontId="10" fillId="0" borderId="36" xfId="17" applyFont="1" applyBorder="1" applyAlignment="1">
      <alignment horizontal="center" vertical="center" wrapText="1"/>
    </xf>
    <xf numFmtId="0" fontId="10" fillId="0" borderId="0" xfId="17" applyFont="1" applyAlignment="1">
      <alignment horizontal="center" vertical="center" wrapText="1"/>
    </xf>
    <xf numFmtId="0" fontId="10" fillId="0" borderId="7" xfId="17" applyFont="1" applyBorder="1" applyAlignment="1">
      <alignment horizontal="center" vertical="center" wrapText="1"/>
    </xf>
    <xf numFmtId="0" fontId="10" fillId="0" borderId="0" xfId="17" applyFont="1"/>
    <xf numFmtId="0" fontId="10" fillId="12" borderId="5" xfId="17" applyFont="1" applyFill="1" applyBorder="1" applyAlignment="1">
      <alignment horizontal="center" vertical="center" wrapText="1"/>
    </xf>
    <xf numFmtId="0" fontId="10" fillId="18" borderId="14" xfId="17" applyFont="1" applyFill="1" applyBorder="1" applyAlignment="1">
      <alignment horizontal="center" vertical="center" wrapText="1"/>
    </xf>
    <xf numFmtId="0" fontId="12" fillId="2" borderId="3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4" borderId="3" xfId="0" applyNumberFormat="1" applyFont="1" applyFill="1" applyBorder="1" applyAlignment="1">
      <alignment horizontal="center" vertical="center" wrapText="1"/>
    </xf>
    <xf numFmtId="42" fontId="12" fillId="14" borderId="3" xfId="0" applyNumberFormat="1" applyFont="1" applyFill="1" applyBorder="1" applyAlignment="1">
      <alignment horizontal="center" vertical="center" textRotation="90" wrapText="1"/>
    </xf>
    <xf numFmtId="165" fontId="11" fillId="21" borderId="3" xfId="3" applyNumberFormat="1" applyFont="1" applyFill="1" applyBorder="1" applyAlignment="1">
      <alignment horizontal="center" vertical="center" wrapText="1"/>
    </xf>
    <xf numFmtId="165" fontId="11" fillId="21" borderId="43" xfId="3" applyNumberFormat="1" applyFont="1" applyFill="1" applyBorder="1" applyAlignment="1">
      <alignment horizontal="center" vertical="center" wrapText="1"/>
    </xf>
    <xf numFmtId="0" fontId="11" fillId="9" borderId="24" xfId="0" applyFont="1" applyFill="1" applyBorder="1" applyAlignment="1">
      <alignment horizontal="left" vertical="center" wrapText="1"/>
    </xf>
    <xf numFmtId="0" fontId="11" fillId="0" borderId="12" xfId="0" applyFont="1" applyBorder="1" applyAlignment="1">
      <alignment horizontal="left" vertical="center" wrapText="1"/>
    </xf>
    <xf numFmtId="0" fontId="11" fillId="9" borderId="12" xfId="0" applyFont="1" applyFill="1" applyBorder="1" applyAlignment="1">
      <alignment horizontal="left" vertical="center" wrapText="1"/>
    </xf>
    <xf numFmtId="165" fontId="11" fillId="0" borderId="12" xfId="3" applyNumberFormat="1" applyFont="1" applyFill="1" applyBorder="1" applyAlignment="1">
      <alignment horizontal="center" vertical="center" wrapText="1"/>
    </xf>
    <xf numFmtId="0" fontId="11" fillId="0" borderId="12" xfId="0" applyFont="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wrapText="1"/>
    </xf>
    <xf numFmtId="9" fontId="12" fillId="0" borderId="34" xfId="0" applyNumberFormat="1" applyFont="1" applyBorder="1" applyAlignment="1">
      <alignment horizontal="left" vertical="center"/>
    </xf>
    <xf numFmtId="0" fontId="12" fillId="0" borderId="24" xfId="0" applyFont="1" applyBorder="1" applyAlignment="1">
      <alignment horizontal="center" vertical="center"/>
    </xf>
    <xf numFmtId="9" fontId="12" fillId="0" borderId="26" xfId="0" applyNumberFormat="1" applyFont="1" applyBorder="1" applyAlignment="1">
      <alignment horizontal="center" vertical="center"/>
    </xf>
    <xf numFmtId="9" fontId="12" fillId="0" borderId="8" xfId="0" applyNumberFormat="1" applyFont="1" applyBorder="1" applyAlignment="1">
      <alignment horizontal="left" vertical="center"/>
    </xf>
    <xf numFmtId="0" fontId="12" fillId="0" borderId="1" xfId="0" applyFont="1" applyBorder="1" applyAlignment="1">
      <alignment horizontal="center" vertical="center"/>
    </xf>
    <xf numFmtId="9" fontId="12" fillId="0" borderId="10" xfId="0" applyNumberFormat="1" applyFont="1" applyBorder="1" applyAlignment="1">
      <alignment horizontal="center" vertical="center"/>
    </xf>
    <xf numFmtId="9" fontId="12" fillId="0" borderId="9" xfId="0" applyNumberFormat="1" applyFont="1" applyBorder="1" applyAlignment="1">
      <alignment horizontal="left" vertical="center"/>
    </xf>
    <xf numFmtId="0" fontId="12" fillId="0" borderId="3" xfId="0" applyFont="1" applyBorder="1" applyAlignment="1">
      <alignment horizontal="center" vertical="center"/>
    </xf>
    <xf numFmtId="9" fontId="12" fillId="0" borderId="14" xfId="0" applyNumberFormat="1" applyFont="1" applyBorder="1" applyAlignment="1">
      <alignment horizontal="center" vertical="center"/>
    </xf>
    <xf numFmtId="0" fontId="12" fillId="22" borderId="15" xfId="0" applyFont="1" applyFill="1" applyBorder="1" applyAlignment="1">
      <alignment horizontal="center" vertical="center"/>
    </xf>
    <xf numFmtId="0" fontId="12" fillId="22" borderId="16" xfId="0" applyFont="1" applyFill="1" applyBorder="1" applyAlignment="1">
      <alignment horizontal="center" vertical="center"/>
    </xf>
    <xf numFmtId="9" fontId="12" fillId="22" borderId="17" xfId="0" applyNumberFormat="1" applyFont="1" applyFill="1" applyBorder="1" applyAlignment="1">
      <alignment horizontal="center" vertical="center"/>
    </xf>
    <xf numFmtId="0" fontId="11" fillId="7" borderId="0" xfId="0" applyFont="1" applyFill="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vertical="center"/>
    </xf>
    <xf numFmtId="0" fontId="13" fillId="0" borderId="0" xfId="0" applyFont="1" applyFill="1" applyAlignment="1">
      <alignment vertical="center" wrapText="1"/>
    </xf>
    <xf numFmtId="0" fontId="12" fillId="7"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23" borderId="12" xfId="0" applyFont="1" applyFill="1" applyBorder="1" applyAlignment="1">
      <alignment vertical="center" wrapText="1"/>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45"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50" xfId="0" applyFont="1" applyBorder="1" applyAlignment="1">
      <alignment horizontal="center" vertical="center" wrapText="1"/>
    </xf>
    <xf numFmtId="0" fontId="1" fillId="0" borderId="24"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9" fontId="1" fillId="0" borderId="34" xfId="0" applyNumberFormat="1" applyFont="1" applyBorder="1" applyAlignment="1">
      <alignment horizontal="center"/>
    </xf>
    <xf numFmtId="9" fontId="1" fillId="0" borderId="8" xfId="0" applyNumberFormat="1" applyFont="1" applyBorder="1" applyAlignment="1">
      <alignment horizontal="center"/>
    </xf>
    <xf numFmtId="9" fontId="1" fillId="0" borderId="9" xfId="0" applyNumberFormat="1"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9" fontId="1" fillId="0" borderId="15" xfId="0" applyNumberFormat="1"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1" fillId="16" borderId="1"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2" fontId="12" fillId="11" borderId="12" xfId="0" applyNumberFormat="1" applyFont="1" applyFill="1" applyBorder="1" applyAlignment="1">
      <alignment horizontal="center" vertical="center"/>
    </xf>
    <xf numFmtId="0" fontId="11" fillId="0" borderId="0" xfId="0" applyFont="1" applyBorder="1" applyAlignment="1">
      <alignment horizontal="center" vertical="center" wrapText="1"/>
    </xf>
    <xf numFmtId="2" fontId="12" fillId="6" borderId="24" xfId="0" applyNumberFormat="1" applyFont="1" applyFill="1" applyBorder="1" applyAlignment="1">
      <alignment horizontal="center" vertical="center"/>
    </xf>
    <xf numFmtId="2" fontId="12" fillId="10" borderId="1" xfId="0" applyNumberFormat="1" applyFont="1" applyFill="1" applyBorder="1" applyAlignment="1">
      <alignment horizontal="center" vertical="center"/>
    </xf>
    <xf numFmtId="0" fontId="12" fillId="3" borderId="3" xfId="0" applyNumberFormat="1" applyFont="1" applyFill="1" applyBorder="1" applyAlignment="1">
      <alignment horizontal="center" vertical="center" textRotation="90" wrapText="1"/>
    </xf>
    <xf numFmtId="1" fontId="11" fillId="17" borderId="25" xfId="3" applyNumberFormat="1" applyFont="1" applyFill="1" applyBorder="1" applyAlignment="1">
      <alignment horizontal="center" vertical="center" wrapText="1"/>
    </xf>
    <xf numFmtId="1" fontId="11" fillId="18" borderId="1" xfId="3" applyNumberFormat="1" applyFont="1" applyFill="1" applyBorder="1" applyAlignment="1">
      <alignment horizontal="center" vertical="center" wrapText="1"/>
    </xf>
    <xf numFmtId="1" fontId="11" fillId="18" borderId="2" xfId="3" applyNumberFormat="1" applyFont="1" applyFill="1" applyBorder="1" applyAlignment="1">
      <alignment horizontal="center" vertical="center" wrapText="1"/>
    </xf>
    <xf numFmtId="1" fontId="11" fillId="17" borderId="2" xfId="3" applyNumberFormat="1" applyFont="1" applyFill="1" applyBorder="1" applyAlignment="1">
      <alignment horizontal="center" vertical="center" wrapText="1"/>
    </xf>
    <xf numFmtId="0" fontId="11" fillId="0" borderId="12" xfId="2" applyNumberFormat="1" applyFont="1" applyBorder="1" applyAlignment="1">
      <alignment horizontal="center" vertical="center" wrapText="1"/>
    </xf>
    <xf numFmtId="1" fontId="11" fillId="17" borderId="27" xfId="3" applyNumberFormat="1" applyFont="1" applyFill="1" applyBorder="1" applyAlignment="1">
      <alignment horizontal="center" vertical="center" wrapText="1"/>
    </xf>
    <xf numFmtId="1" fontId="11" fillId="17" borderId="1" xfId="3" applyNumberFormat="1" applyFont="1" applyFill="1" applyBorder="1" applyAlignment="1">
      <alignment horizontal="center" vertical="center" wrapText="1"/>
    </xf>
    <xf numFmtId="1" fontId="11" fillId="19" borderId="58" xfId="3" applyNumberFormat="1" applyFont="1" applyFill="1" applyBorder="1" applyAlignment="1">
      <alignment horizontal="center" vertical="center" wrapText="1"/>
    </xf>
    <xf numFmtId="1" fontId="11" fillId="19" borderId="12" xfId="3" applyNumberFormat="1" applyFont="1" applyFill="1" applyBorder="1" applyAlignment="1">
      <alignment horizontal="center" vertical="center" wrapText="1"/>
    </xf>
    <xf numFmtId="1" fontId="11" fillId="13" borderId="1" xfId="3" applyNumberFormat="1" applyFont="1" applyFill="1" applyBorder="1" applyAlignment="1">
      <alignment horizontal="center" vertical="center" wrapText="1"/>
    </xf>
    <xf numFmtId="0" fontId="11" fillId="0" borderId="24" xfId="0" applyFont="1" applyBorder="1" applyAlignment="1">
      <alignment vertical="center" wrapText="1"/>
    </xf>
    <xf numFmtId="1" fontId="11" fillId="16" borderId="1" xfId="3" applyNumberFormat="1" applyFont="1" applyFill="1" applyBorder="1" applyAlignment="1">
      <alignment horizontal="center" vertical="center" wrapText="1"/>
    </xf>
    <xf numFmtId="0" fontId="11" fillId="7" borderId="3" xfId="0" applyFont="1" applyFill="1" applyBorder="1" applyAlignment="1">
      <alignment horizontal="left" vertical="center" wrapText="1"/>
    </xf>
    <xf numFmtId="0" fontId="11" fillId="7" borderId="3" xfId="2" applyNumberFormat="1" applyFont="1" applyFill="1" applyBorder="1" applyAlignment="1">
      <alignment horizontal="center" vertical="center" wrapText="1"/>
    </xf>
    <xf numFmtId="165" fontId="11" fillId="7" borderId="3" xfId="3" applyNumberFormat="1" applyFont="1" applyFill="1" applyBorder="1" applyAlignment="1">
      <alignment horizontal="center" vertical="center" wrapText="1"/>
    </xf>
    <xf numFmtId="0" fontId="11" fillId="7" borderId="3" xfId="0" applyFont="1" applyFill="1" applyBorder="1" applyAlignment="1">
      <alignment vertical="center" wrapText="1"/>
    </xf>
    <xf numFmtId="0" fontId="12" fillId="23" borderId="3" xfId="0" applyFont="1" applyFill="1" applyBorder="1" applyAlignment="1">
      <alignment vertical="center" wrapText="1"/>
    </xf>
    <xf numFmtId="0" fontId="11" fillId="0" borderId="3" xfId="0" applyFont="1" applyBorder="1" applyAlignment="1">
      <alignment horizontal="left" vertical="center" wrapText="1"/>
    </xf>
    <xf numFmtId="0" fontId="11" fillId="0" borderId="3" xfId="0" applyFont="1" applyBorder="1" applyAlignment="1">
      <alignment vertical="center" wrapText="1"/>
    </xf>
    <xf numFmtId="0" fontId="11" fillId="0" borderId="3" xfId="2" applyNumberFormat="1" applyFont="1" applyBorder="1" applyAlignment="1">
      <alignment horizontal="center" vertical="center" wrapText="1"/>
    </xf>
    <xf numFmtId="1" fontId="11" fillId="13" borderId="43" xfId="3" applyNumberFormat="1" applyFont="1" applyFill="1" applyBorder="1" applyAlignment="1">
      <alignment horizontal="center" vertical="center" wrapText="1"/>
    </xf>
    <xf numFmtId="1" fontId="11" fillId="19" borderId="56"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165" fontId="11" fillId="0" borderId="3" xfId="3" applyNumberFormat="1" applyFont="1" applyFill="1" applyBorder="1" applyAlignment="1">
      <alignment horizontal="center" vertical="center" wrapText="1"/>
    </xf>
    <xf numFmtId="0" fontId="11" fillId="7" borderId="12" xfId="2" applyNumberFormat="1" applyFont="1" applyFill="1" applyBorder="1" applyAlignment="1">
      <alignment horizontal="center" vertical="center" wrapText="1"/>
    </xf>
    <xf numFmtId="1" fontId="11" fillId="13" borderId="27" xfId="3" applyNumberFormat="1" applyFont="1" applyFill="1" applyBorder="1" applyAlignment="1">
      <alignment horizontal="center" vertical="center" wrapText="1"/>
    </xf>
    <xf numFmtId="0" fontId="11" fillId="0" borderId="23"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0" fontId="11" fillId="7" borderId="24" xfId="0" applyFont="1" applyFill="1" applyBorder="1" applyAlignment="1">
      <alignment horizontal="left" vertical="center" wrapText="1"/>
    </xf>
    <xf numFmtId="0" fontId="11" fillId="0" borderId="24" xfId="0" applyFont="1" applyBorder="1" applyAlignment="1">
      <alignment horizontal="justify" vertical="center" wrapText="1"/>
    </xf>
    <xf numFmtId="1" fontId="11" fillId="16" borderId="25" xfId="3" applyNumberFormat="1" applyFont="1" applyFill="1" applyBorder="1" applyAlignment="1">
      <alignment horizontal="center" vertical="center" wrapText="1"/>
    </xf>
    <xf numFmtId="0" fontId="11" fillId="0" borderId="1" xfId="0" applyFont="1" applyBorder="1" applyAlignment="1">
      <alignment horizontal="justify" vertical="center" wrapText="1"/>
    </xf>
    <xf numFmtId="0" fontId="11" fillId="7" borderId="1" xfId="0" applyFont="1" applyFill="1" applyBorder="1" applyAlignment="1">
      <alignment horizontal="justify" vertical="center" wrapText="1"/>
    </xf>
    <xf numFmtId="0" fontId="11" fillId="0" borderId="12" xfId="0" applyFont="1" applyBorder="1" applyAlignment="1">
      <alignment horizontal="justify" vertical="center" wrapText="1"/>
    </xf>
    <xf numFmtId="0" fontId="11" fillId="7" borderId="12" xfId="0" applyFont="1" applyFill="1" applyBorder="1" applyAlignment="1">
      <alignment horizontal="justify" vertical="center" wrapText="1"/>
    </xf>
    <xf numFmtId="0" fontId="12" fillId="23" borderId="34" xfId="0" applyFont="1" applyFill="1" applyBorder="1" applyAlignment="1">
      <alignment vertical="center" wrapText="1"/>
    </xf>
    <xf numFmtId="0" fontId="11" fillId="0" borderId="26" xfId="0" applyFont="1" applyBorder="1" applyAlignment="1">
      <alignment horizontal="center" vertical="center" wrapText="1"/>
    </xf>
    <xf numFmtId="0" fontId="11" fillId="0" borderId="34" xfId="2" applyNumberFormat="1" applyFont="1" applyBorder="1" applyAlignment="1">
      <alignment horizontal="center" vertical="center" wrapText="1"/>
    </xf>
    <xf numFmtId="0" fontId="11" fillId="0" borderId="26" xfId="2" applyNumberFormat="1" applyFont="1" applyBorder="1" applyAlignment="1">
      <alignment horizontal="center" vertical="center" wrapText="1"/>
    </xf>
    <xf numFmtId="1" fontId="11" fillId="17" borderId="46" xfId="3" applyNumberFormat="1" applyFont="1" applyFill="1" applyBorder="1" applyAlignment="1">
      <alignment horizontal="center" vertical="center" wrapText="1"/>
    </xf>
    <xf numFmtId="1" fontId="11" fillId="19" borderId="26" xfId="3" applyNumberFormat="1" applyFont="1" applyFill="1" applyBorder="1" applyAlignment="1">
      <alignment horizontal="center" vertical="center" wrapText="1"/>
    </xf>
    <xf numFmtId="0" fontId="11" fillId="0" borderId="46" xfId="0" applyFont="1" applyBorder="1" applyAlignment="1">
      <alignment horizontal="center" vertical="center" wrapText="1"/>
    </xf>
    <xf numFmtId="0" fontId="11" fillId="0" borderId="34" xfId="0" applyFont="1" applyBorder="1" applyAlignment="1">
      <alignment horizontal="center" vertical="center" wrapText="1"/>
    </xf>
    <xf numFmtId="0" fontId="12" fillId="23" borderId="8" xfId="0" applyFont="1" applyFill="1" applyBorder="1" applyAlignment="1">
      <alignment vertical="center" wrapText="1"/>
    </xf>
    <xf numFmtId="0" fontId="11" fillId="0" borderId="10" xfId="0" applyFont="1" applyBorder="1" applyAlignment="1">
      <alignment vertical="center" wrapText="1"/>
    </xf>
    <xf numFmtId="0" fontId="11" fillId="17" borderId="51" xfId="0"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1" fillId="19" borderId="57"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9" borderId="10" xfId="0" applyFont="1" applyFill="1" applyBorder="1" applyAlignment="1">
      <alignment horizontal="center" vertical="center" wrapText="1"/>
    </xf>
    <xf numFmtId="0" fontId="11" fillId="0" borderId="51" xfId="0" applyFont="1" applyBorder="1" applyAlignment="1">
      <alignment horizontal="center" vertical="center" wrapText="1"/>
    </xf>
    <xf numFmtId="0" fontId="11" fillId="18" borderId="51"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2" fillId="23" borderId="11" xfId="0" applyFont="1" applyFill="1" applyBorder="1" applyAlignment="1">
      <alignment vertical="center" wrapText="1"/>
    </xf>
    <xf numFmtId="0" fontId="11" fillId="0" borderId="13"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17" borderId="52" xfId="0" applyFont="1" applyFill="1" applyBorder="1" applyAlignment="1">
      <alignment horizontal="center" vertical="center" wrapText="1"/>
    </xf>
    <xf numFmtId="0" fontId="11" fillId="19" borderId="58" xfId="0" applyFont="1" applyFill="1" applyBorder="1" applyAlignment="1">
      <alignment horizontal="center" vertical="center" wrapText="1"/>
    </xf>
    <xf numFmtId="0" fontId="11" fillId="19" borderId="12" xfId="0" applyFont="1" applyFill="1" applyBorder="1" applyAlignment="1">
      <alignment horizontal="center" vertical="center" wrapText="1"/>
    </xf>
    <xf numFmtId="0" fontId="11" fillId="19" borderId="13" xfId="0" applyFont="1" applyFill="1" applyBorder="1" applyAlignment="1">
      <alignment horizontal="center" vertical="center" wrapText="1"/>
    </xf>
    <xf numFmtId="165" fontId="11" fillId="0" borderId="52" xfId="3" applyNumberFormat="1" applyFont="1" applyFill="1" applyBorder="1" applyAlignment="1">
      <alignment horizontal="center" vertical="center" wrapText="1"/>
    </xf>
    <xf numFmtId="165" fontId="11" fillId="0" borderId="11" xfId="3" applyNumberFormat="1" applyFont="1" applyFill="1" applyBorder="1" applyAlignment="1">
      <alignment horizontal="center" vertical="center" wrapText="1"/>
    </xf>
    <xf numFmtId="0" fontId="12" fillId="23" borderId="24" xfId="0" applyFont="1" applyFill="1" applyBorder="1" applyAlignment="1">
      <alignment horizontal="left" vertical="center" wrapText="1"/>
    </xf>
    <xf numFmtId="0" fontId="11" fillId="17" borderId="25" xfId="0" applyFont="1" applyFill="1" applyBorder="1" applyAlignment="1">
      <alignment horizontal="center" vertical="center" wrapText="1"/>
    </xf>
    <xf numFmtId="0" fontId="11" fillId="19" borderId="47" xfId="0" applyFont="1" applyFill="1" applyBorder="1" applyAlignment="1">
      <alignment horizontal="center" vertical="center" wrapText="1"/>
    </xf>
    <xf numFmtId="0" fontId="11" fillId="19" borderId="24" xfId="0" applyFont="1" applyFill="1" applyBorder="1" applyAlignment="1">
      <alignment horizontal="center" vertical="center" wrapText="1"/>
    </xf>
    <xf numFmtId="0" fontId="12" fillId="23" borderId="1" xfId="0" applyFont="1" applyFill="1" applyBorder="1" applyAlignment="1">
      <alignment horizontal="left" vertical="center" wrapText="1"/>
    </xf>
    <xf numFmtId="0" fontId="11" fillId="17" borderId="2" xfId="0" applyFont="1" applyFill="1" applyBorder="1" applyAlignment="1">
      <alignment horizontal="center" vertical="center" wrapText="1"/>
    </xf>
    <xf numFmtId="0" fontId="12" fillId="23" borderId="3" xfId="0" applyFont="1" applyFill="1" applyBorder="1" applyAlignment="1">
      <alignment horizontal="left" vertical="center" wrapText="1"/>
    </xf>
    <xf numFmtId="0" fontId="11" fillId="17" borderId="43" xfId="0" applyFont="1" applyFill="1" applyBorder="1" applyAlignment="1">
      <alignment horizontal="center" vertical="center" wrapText="1"/>
    </xf>
    <xf numFmtId="0" fontId="11" fillId="19" borderId="56"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2" fillId="23" borderId="12" xfId="0" applyFont="1" applyFill="1" applyBorder="1" applyAlignment="1">
      <alignment horizontal="left" vertical="center" wrapText="1"/>
    </xf>
    <xf numFmtId="0" fontId="11" fillId="7" borderId="12" xfId="0" applyFont="1" applyFill="1" applyBorder="1" applyAlignment="1">
      <alignment horizontal="left" vertical="center" wrapText="1"/>
    </xf>
    <xf numFmtId="0" fontId="11" fillId="17" borderId="27" xfId="0" applyFont="1" applyFill="1" applyBorder="1" applyAlignment="1">
      <alignment horizontal="center" vertical="center" wrapText="1"/>
    </xf>
    <xf numFmtId="165" fontId="11" fillId="0" borderId="24" xfId="3" applyNumberFormat="1" applyFont="1" applyFill="1" applyBorder="1" applyAlignment="1">
      <alignment horizontal="left" vertical="center" wrapText="1"/>
    </xf>
    <xf numFmtId="0" fontId="12" fillId="23" borderId="44" xfId="0" applyFont="1" applyFill="1" applyBorder="1" applyAlignment="1">
      <alignment horizontal="left" vertical="center" wrapText="1"/>
    </xf>
    <xf numFmtId="0" fontId="11" fillId="7" borderId="44" xfId="0" applyFont="1" applyFill="1" applyBorder="1" applyAlignment="1">
      <alignment horizontal="left" vertical="center" wrapText="1"/>
    </xf>
    <xf numFmtId="0" fontId="11" fillId="19" borderId="59" xfId="0" applyFont="1" applyFill="1" applyBorder="1" applyAlignment="1">
      <alignment horizontal="center" vertical="center" wrapText="1"/>
    </xf>
    <xf numFmtId="0" fontId="11" fillId="19" borderId="44" xfId="0" applyFont="1" applyFill="1" applyBorder="1" applyAlignment="1">
      <alignment horizontal="center" vertical="center" wrapText="1"/>
    </xf>
    <xf numFmtId="165" fontId="11" fillId="0" borderId="44" xfId="3" applyNumberFormat="1" applyFont="1" applyFill="1" applyBorder="1" applyAlignment="1">
      <alignment horizontal="left" vertical="center" wrapText="1"/>
    </xf>
    <xf numFmtId="165" fontId="11" fillId="0" borderId="1" xfId="3" applyNumberFormat="1" applyFont="1" applyFill="1" applyBorder="1" applyAlignment="1">
      <alignment horizontal="left" vertical="center" wrapText="1"/>
    </xf>
    <xf numFmtId="0" fontId="11" fillId="17" borderId="24" xfId="0" applyFont="1" applyFill="1" applyBorder="1" applyAlignment="1">
      <alignment horizontal="center" vertical="center" wrapText="1"/>
    </xf>
    <xf numFmtId="0" fontId="11" fillId="7" borderId="12" xfId="0" applyFont="1" applyFill="1" applyBorder="1" applyAlignment="1">
      <alignment vertical="center" wrapText="1"/>
    </xf>
    <xf numFmtId="165" fontId="11" fillId="7" borderId="12" xfId="3" applyNumberFormat="1" applyFont="1" applyFill="1" applyBorder="1" applyAlignment="1">
      <alignment horizontal="center" vertical="center" wrapText="1"/>
    </xf>
    <xf numFmtId="17" fontId="11" fillId="7" borderId="13" xfId="0" applyNumberFormat="1" applyFont="1" applyFill="1" applyBorder="1" applyAlignment="1">
      <alignment horizontal="center" vertical="center" wrapText="1"/>
    </xf>
    <xf numFmtId="0" fontId="12" fillId="24" borderId="12" xfId="0" applyFont="1" applyFill="1" applyBorder="1" applyAlignment="1">
      <alignment vertical="center" wrapText="1"/>
    </xf>
    <xf numFmtId="1" fontId="11" fillId="18" borderId="12" xfId="3" applyNumberFormat="1" applyFont="1" applyFill="1" applyBorder="1" applyAlignment="1">
      <alignment horizontal="center" vertical="center" wrapText="1"/>
    </xf>
    <xf numFmtId="0" fontId="11" fillId="16" borderId="24" xfId="0" applyFont="1" applyFill="1" applyBorder="1" applyAlignment="1">
      <alignment horizontal="center" vertical="center" wrapText="1"/>
    </xf>
    <xf numFmtId="0" fontId="11" fillId="17" borderId="48" xfId="0" applyFont="1" applyFill="1" applyBorder="1" applyAlignment="1">
      <alignment horizontal="center" vertical="center" wrapText="1"/>
    </xf>
    <xf numFmtId="1" fontId="11" fillId="19" borderId="57"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0" fontId="11" fillId="0" borderId="1" xfId="2" applyNumberFormat="1" applyFont="1" applyBorder="1" applyAlignment="1">
      <alignment horizontal="center" vertical="center" wrapText="1"/>
    </xf>
    <xf numFmtId="1" fontId="11" fillId="16" borderId="2" xfId="3" applyNumberFormat="1" applyFont="1" applyFill="1" applyBorder="1" applyAlignment="1">
      <alignment horizontal="center" vertical="center" wrapText="1"/>
    </xf>
    <xf numFmtId="165" fontId="11" fillId="0" borderId="24" xfId="3" applyNumberFormat="1" applyFont="1" applyFill="1" applyBorder="1" applyAlignment="1">
      <alignment horizontal="center" vertical="center" wrapText="1"/>
    </xf>
    <xf numFmtId="1" fontId="11" fillId="19" borderId="24" xfId="3" applyNumberFormat="1" applyFont="1" applyFill="1" applyBorder="1" applyAlignment="1">
      <alignment horizontal="center" vertical="center" wrapText="1"/>
    </xf>
    <xf numFmtId="1" fontId="11" fillId="19" borderId="47" xfId="3" applyNumberFormat="1" applyFont="1" applyFill="1" applyBorder="1" applyAlignment="1">
      <alignment horizontal="center" vertical="center" wrapText="1"/>
    </xf>
    <xf numFmtId="0" fontId="12" fillId="8" borderId="24" xfId="0"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0" fontId="12" fillId="23" borderId="24" xfId="0" applyFont="1" applyFill="1" applyBorder="1" applyAlignment="1">
      <alignment vertical="center" wrapText="1"/>
    </xf>
    <xf numFmtId="0" fontId="12" fillId="23" borderId="1" xfId="0" applyFont="1" applyFill="1" applyBorder="1" applyAlignment="1">
      <alignment vertical="center" wrapText="1"/>
    </xf>
    <xf numFmtId="0" fontId="11" fillId="7" borderId="3" xfId="0" applyFont="1" applyFill="1" applyBorder="1" applyAlignment="1">
      <alignment horizontal="center" vertical="center" wrapText="1"/>
    </xf>
    <xf numFmtId="0" fontId="11" fillId="0" borderId="2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4" xfId="2" applyNumberFormat="1" applyFont="1" applyBorder="1" applyAlignment="1">
      <alignment horizontal="center" vertical="center" wrapText="1"/>
    </xf>
    <xf numFmtId="0" fontId="11" fillId="7" borderId="1" xfId="2" applyNumberFormat="1" applyFont="1" applyFill="1" applyBorder="1" applyAlignment="1">
      <alignment horizontal="center" vertical="center" wrapText="1"/>
    </xf>
    <xf numFmtId="1" fontId="11" fillId="13" borderId="2" xfId="3" applyNumberFormat="1" applyFont="1" applyFill="1" applyBorder="1" applyAlignment="1">
      <alignment horizontal="center" vertical="center" wrapText="1"/>
    </xf>
    <xf numFmtId="17" fontId="11" fillId="0" borderId="10" xfId="0" applyNumberFormat="1" applyFont="1" applyBorder="1" applyAlignment="1">
      <alignment horizontal="center" vertical="center" wrapText="1"/>
    </xf>
    <xf numFmtId="0" fontId="12" fillId="8" borderId="25" xfId="0" applyFont="1" applyFill="1" applyBorder="1" applyAlignment="1">
      <alignment horizontal="center" vertical="center" wrapText="1"/>
    </xf>
    <xf numFmtId="1" fontId="11" fillId="13" borderId="3" xfId="3"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11" fillId="7" borderId="1" xfId="0" applyFont="1" applyFill="1" applyBorder="1" applyAlignment="1">
      <alignment horizontal="left" vertical="center" wrapText="1"/>
    </xf>
    <xf numFmtId="1" fontId="11" fillId="16" borderId="3" xfId="3"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7" borderId="44" xfId="0" applyFont="1" applyFill="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4" xfId="0" applyFont="1" applyBorder="1" applyAlignment="1">
      <alignment horizontal="center" vertical="center" wrapText="1"/>
    </xf>
    <xf numFmtId="165" fontId="11" fillId="0" borderId="25" xfId="3" applyNumberFormat="1" applyFont="1" applyFill="1" applyBorder="1" applyAlignment="1">
      <alignment horizontal="center" vertical="center" wrapText="1"/>
    </xf>
    <xf numFmtId="165" fontId="11" fillId="0" borderId="2" xfId="3" applyNumberFormat="1" applyFont="1" applyFill="1" applyBorder="1" applyAlignment="1">
      <alignment horizontal="center" vertical="center" wrapText="1"/>
    </xf>
    <xf numFmtId="165" fontId="11" fillId="0" borderId="27" xfId="3" applyNumberFormat="1" applyFont="1" applyFill="1" applyBorder="1" applyAlignment="1">
      <alignment horizontal="center" vertical="center" wrapText="1"/>
    </xf>
    <xf numFmtId="0" fontId="11" fillId="0" borderId="2" xfId="0" applyFont="1" applyBorder="1" applyAlignment="1">
      <alignment vertical="center" wrapText="1"/>
    </xf>
    <xf numFmtId="165" fontId="11" fillId="7" borderId="43" xfId="3" applyNumberFormat="1" applyFont="1" applyFill="1" applyBorder="1" applyAlignment="1">
      <alignment horizontal="center" vertical="center" wrapText="1"/>
    </xf>
    <xf numFmtId="165" fontId="11" fillId="0" borderId="43" xfId="3" applyNumberFormat="1" applyFont="1" applyFill="1" applyBorder="1" applyAlignment="1">
      <alignment horizontal="center" vertical="center" wrapText="1"/>
    </xf>
    <xf numFmtId="0" fontId="11" fillId="0" borderId="25" xfId="0" applyFont="1" applyBorder="1" applyAlignment="1">
      <alignment horizontal="left" vertical="center" wrapText="1"/>
    </xf>
    <xf numFmtId="0" fontId="11" fillId="0" borderId="2" xfId="0" applyFont="1" applyBorder="1" applyAlignment="1">
      <alignment horizontal="left" vertical="center" wrapText="1"/>
    </xf>
    <xf numFmtId="0" fontId="11" fillId="0" borderId="43" xfId="0" applyFont="1" applyBorder="1" applyAlignment="1">
      <alignment horizontal="left" vertical="center" wrapText="1"/>
    </xf>
    <xf numFmtId="0" fontId="11" fillId="0" borderId="27" xfId="0" applyFont="1" applyBorder="1" applyAlignment="1">
      <alignment horizontal="left" vertical="center" wrapText="1"/>
    </xf>
    <xf numFmtId="165" fontId="11" fillId="0" borderId="2" xfId="3" applyNumberFormat="1" applyFont="1" applyFill="1" applyBorder="1" applyAlignment="1">
      <alignment horizontal="left" vertical="center" wrapText="1"/>
    </xf>
    <xf numFmtId="165" fontId="11" fillId="7" borderId="27" xfId="3" applyNumberFormat="1" applyFont="1" applyFill="1" applyBorder="1" applyAlignment="1">
      <alignment horizontal="center" vertical="center" wrapText="1"/>
    </xf>
    <xf numFmtId="0" fontId="11" fillId="0" borderId="1" xfId="0" applyFont="1" applyBorder="1" applyAlignment="1">
      <alignment vertical="center"/>
    </xf>
    <xf numFmtId="165" fontId="11" fillId="0" borderId="23" xfId="3" applyNumberFormat="1" applyFont="1" applyFill="1" applyBorder="1" applyAlignment="1">
      <alignment horizontal="left" vertical="center" wrapText="1"/>
    </xf>
    <xf numFmtId="165" fontId="11" fillId="0" borderId="48" xfId="3" applyNumberFormat="1" applyFont="1" applyFill="1" applyBorder="1" applyAlignment="1">
      <alignment horizontal="left" vertical="center" wrapText="1"/>
    </xf>
    <xf numFmtId="0" fontId="11" fillId="0" borderId="0" xfId="0" applyFont="1" applyBorder="1" applyAlignment="1">
      <alignment vertical="center"/>
    </xf>
    <xf numFmtId="14" fontId="11" fillId="0" borderId="10" xfId="0" applyNumberFormat="1" applyFont="1" applyBorder="1" applyAlignment="1">
      <alignment horizontal="center" vertical="center" wrapText="1"/>
    </xf>
    <xf numFmtId="17" fontId="11" fillId="7" borderId="10" xfId="0" applyNumberFormat="1" applyFont="1" applyFill="1" applyBorder="1" applyAlignment="1">
      <alignment horizontal="center" vertical="center" wrapText="1"/>
    </xf>
    <xf numFmtId="0" fontId="11" fillId="17" borderId="12" xfId="0" applyFont="1" applyFill="1" applyBorder="1" applyAlignment="1">
      <alignment horizontal="center" vertical="center" wrapText="1"/>
    </xf>
    <xf numFmtId="1" fontId="11" fillId="18" borderId="60" xfId="3" applyNumberFormat="1" applyFont="1" applyFill="1" applyBorder="1" applyAlignment="1">
      <alignment horizontal="center" vertical="center" wrapText="1"/>
    </xf>
    <xf numFmtId="1" fontId="11" fillId="18" borderId="44" xfId="3" applyNumberFormat="1"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0" borderId="1" xfId="0" applyFont="1" applyBorder="1" applyAlignment="1">
      <alignment horizontal="center" vertical="center" wrapText="1"/>
    </xf>
    <xf numFmtId="17" fontId="11" fillId="0" borderId="10" xfId="0" applyNumberFormat="1"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3" xfId="0" applyFont="1" applyBorder="1" applyAlignment="1">
      <alignment horizontal="center" vertical="center" wrapText="1"/>
    </xf>
    <xf numFmtId="1" fontId="12" fillId="0" borderId="34" xfId="0" applyNumberFormat="1" applyFont="1" applyBorder="1" applyAlignment="1">
      <alignment horizontal="center" vertical="center" textRotation="90" wrapText="1"/>
    </xf>
    <xf numFmtId="1" fontId="12" fillId="0" borderId="8" xfId="0" applyNumberFormat="1" applyFont="1" applyBorder="1" applyAlignment="1">
      <alignment horizontal="center" vertical="center" textRotation="90" wrapText="1"/>
    </xf>
    <xf numFmtId="1" fontId="12" fillId="0" borderId="11" xfId="0" applyNumberFormat="1" applyFont="1" applyBorder="1" applyAlignment="1">
      <alignment horizontal="center" vertical="center" textRotation="90" wrapText="1"/>
    </xf>
    <xf numFmtId="0" fontId="11" fillId="7" borderId="2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17" fontId="11" fillId="0" borderId="10" xfId="0" applyNumberFormat="1"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1" fontId="12" fillId="0" borderId="45" xfId="0" applyNumberFormat="1" applyFont="1" applyBorder="1" applyAlignment="1">
      <alignment horizontal="center" vertical="center" textRotation="90" wrapText="1"/>
    </xf>
    <xf numFmtId="1" fontId="12" fillId="0" borderId="9" xfId="0" applyNumberFormat="1" applyFont="1" applyBorder="1" applyAlignment="1">
      <alignment horizontal="center" vertical="center" textRotation="90" wrapText="1"/>
    </xf>
    <xf numFmtId="0" fontId="11" fillId="7" borderId="3" xfId="0" applyFont="1" applyFill="1" applyBorder="1" applyAlignment="1">
      <alignment horizontal="center" vertical="center" wrapText="1"/>
    </xf>
    <xf numFmtId="0" fontId="11" fillId="7" borderId="44" xfId="0" applyFont="1" applyFill="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7" xfId="0" applyFont="1" applyBorder="1" applyAlignment="1">
      <alignment horizontal="center" vertical="center" wrapText="1"/>
    </xf>
    <xf numFmtId="165" fontId="11" fillId="0" borderId="2" xfId="3" applyNumberFormat="1"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44" xfId="0" applyFont="1" applyBorder="1" applyAlignment="1">
      <alignment horizontal="center" vertical="center" wrapText="1"/>
    </xf>
    <xf numFmtId="0" fontId="12" fillId="23" borderId="1" xfId="0" applyFont="1" applyFill="1" applyBorder="1" applyAlignment="1">
      <alignment vertical="center" wrapText="1"/>
    </xf>
    <xf numFmtId="165" fontId="11" fillId="0" borderId="1" xfId="3" applyNumberFormat="1" applyFont="1" applyFill="1" applyBorder="1" applyAlignment="1">
      <alignment horizontal="center" vertical="center" wrapText="1"/>
    </xf>
    <xf numFmtId="1" fontId="11" fillId="13" borderId="3" xfId="3" applyNumberFormat="1" applyFont="1" applyFill="1" applyBorder="1" applyAlignment="1">
      <alignment horizontal="center" vertical="center" wrapText="1"/>
    </xf>
    <xf numFmtId="1" fontId="11" fillId="13" borderId="44" xfId="3"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12" fillId="7" borderId="34" xfId="0" applyFont="1" applyFill="1" applyBorder="1" applyAlignment="1">
      <alignment horizontal="center" vertical="center" textRotation="90" wrapText="1"/>
    </xf>
    <xf numFmtId="0" fontId="12" fillId="7" borderId="8" xfId="0" applyFont="1" applyFill="1" applyBorder="1" applyAlignment="1">
      <alignment horizontal="center" vertical="center" textRotation="90" wrapText="1"/>
    </xf>
    <xf numFmtId="0" fontId="12" fillId="7" borderId="11" xfId="0" applyFont="1" applyFill="1" applyBorder="1" applyAlignment="1">
      <alignment horizontal="center" vertical="center" textRotation="90" wrapText="1"/>
    </xf>
    <xf numFmtId="0" fontId="11" fillId="7" borderId="1" xfId="0" applyFont="1" applyFill="1" applyBorder="1" applyAlignment="1">
      <alignment horizontal="left" vertical="center" wrapText="1"/>
    </xf>
    <xf numFmtId="0" fontId="11" fillId="0" borderId="1" xfId="0" applyFont="1" applyBorder="1" applyAlignment="1">
      <alignment horizontal="left" vertical="center" wrapText="1"/>
    </xf>
    <xf numFmtId="1" fontId="11" fillId="16" borderId="3" xfId="3" applyNumberFormat="1" applyFont="1" applyFill="1" applyBorder="1" applyAlignment="1">
      <alignment horizontal="center" vertical="center" wrapText="1"/>
    </xf>
    <xf numFmtId="1" fontId="11" fillId="16" borderId="44" xfId="3" applyNumberFormat="1" applyFont="1" applyFill="1" applyBorder="1" applyAlignment="1">
      <alignment horizontal="center" vertical="center" wrapText="1"/>
    </xf>
    <xf numFmtId="0" fontId="12" fillId="7" borderId="22" xfId="0" applyFont="1" applyFill="1" applyBorder="1" applyAlignment="1">
      <alignment horizontal="center" vertical="center" textRotation="90" wrapText="1"/>
    </xf>
    <xf numFmtId="0" fontId="12" fillId="7" borderId="18" xfId="0" applyFont="1" applyFill="1" applyBorder="1" applyAlignment="1">
      <alignment horizontal="center" vertical="center" textRotation="90" wrapText="1"/>
    </xf>
    <xf numFmtId="0" fontId="12" fillId="7" borderId="53" xfId="0" applyFont="1" applyFill="1" applyBorder="1" applyAlignment="1">
      <alignment horizontal="center" vertical="center" textRotation="90" wrapText="1"/>
    </xf>
    <xf numFmtId="0" fontId="11" fillId="7" borderId="23"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11" fillId="7" borderId="54" xfId="0" applyFont="1" applyFill="1" applyBorder="1" applyAlignment="1">
      <alignment horizontal="center" vertical="center" wrapText="1"/>
    </xf>
    <xf numFmtId="0" fontId="11" fillId="0" borderId="24" xfId="0" applyFont="1" applyBorder="1" applyAlignment="1">
      <alignment horizontal="center" vertical="center" wrapText="1"/>
    </xf>
    <xf numFmtId="0" fontId="11" fillId="0" borderId="24" xfId="0" applyFont="1" applyBorder="1" applyAlignment="1">
      <alignment horizontal="left" vertical="center" wrapText="1"/>
    </xf>
    <xf numFmtId="0" fontId="12" fillId="8" borderId="25" xfId="0" applyFont="1" applyFill="1" applyBorder="1" applyAlignment="1">
      <alignment horizontal="center" vertical="center" wrapText="1"/>
    </xf>
    <xf numFmtId="0" fontId="12" fillId="8" borderId="46" xfId="0" applyFont="1" applyFill="1" applyBorder="1" applyAlignment="1">
      <alignment horizontal="center" vertical="center" wrapText="1"/>
    </xf>
    <xf numFmtId="0" fontId="12" fillId="8" borderId="47" xfId="0" applyFont="1" applyFill="1" applyBorder="1" applyAlignment="1">
      <alignment horizontal="center" vertical="center" wrapText="1"/>
    </xf>
    <xf numFmtId="0" fontId="12" fillId="7" borderId="9" xfId="0" applyFont="1" applyFill="1" applyBorder="1" applyAlignment="1">
      <alignment horizontal="center" vertical="center" textRotation="90"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2" fillId="7" borderId="15" xfId="0" applyFont="1" applyFill="1" applyBorder="1" applyAlignment="1">
      <alignment horizontal="center" vertical="center" wrapText="1"/>
    </xf>
    <xf numFmtId="0" fontId="12" fillId="7" borderId="16" xfId="0" applyFont="1" applyFill="1" applyBorder="1" applyAlignment="1">
      <alignment horizontal="center" vertical="center" wrapText="1"/>
    </xf>
    <xf numFmtId="0" fontId="12" fillId="7" borderId="17"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14" fontId="11" fillId="0" borderId="16" xfId="0" applyNumberFormat="1" applyFont="1" applyBorder="1" applyAlignment="1">
      <alignment horizontal="center" vertical="center" wrapText="1"/>
    </xf>
    <xf numFmtId="0" fontId="12" fillId="0" borderId="17" xfId="0" applyFont="1" applyBorder="1" applyAlignment="1">
      <alignment horizontal="center" vertical="center" wrapText="1"/>
    </xf>
    <xf numFmtId="0" fontId="11" fillId="0" borderId="17" xfId="0" applyFont="1" applyBorder="1" applyAlignment="1">
      <alignment horizontal="center" vertical="center" wrapText="1"/>
    </xf>
    <xf numFmtId="2" fontId="12" fillId="11" borderId="11" xfId="0" applyNumberFormat="1" applyFont="1" applyFill="1" applyBorder="1" applyAlignment="1">
      <alignment horizontal="center" vertical="center"/>
    </xf>
    <xf numFmtId="2" fontId="12" fillId="11" borderId="12" xfId="0" applyNumberFormat="1" applyFont="1" applyFill="1" applyBorder="1" applyAlignment="1">
      <alignment horizontal="center" vertical="center"/>
    </xf>
    <xf numFmtId="2" fontId="12" fillId="11" borderId="13" xfId="0" applyNumberFormat="1" applyFont="1" applyFill="1" applyBorder="1" applyAlignment="1">
      <alignment horizontal="center" vertical="center"/>
    </xf>
    <xf numFmtId="0" fontId="11" fillId="0" borderId="0" xfId="0" applyFont="1" applyBorder="1" applyAlignment="1">
      <alignment horizontal="center" vertical="center" wrapText="1"/>
    </xf>
    <xf numFmtId="0" fontId="12" fillId="22" borderId="22" xfId="0" applyFont="1" applyFill="1" applyBorder="1" applyAlignment="1">
      <alignment horizontal="center" vertical="center" wrapText="1"/>
    </xf>
    <xf numFmtId="0" fontId="12" fillId="22" borderId="23" xfId="0" applyFont="1" applyFill="1" applyBorder="1" applyAlignment="1">
      <alignment horizontal="center" vertical="center" wrapText="1"/>
    </xf>
    <xf numFmtId="0" fontId="12" fillId="22" borderId="28" xfId="0" applyFont="1" applyFill="1" applyBorder="1" applyAlignment="1">
      <alignment horizontal="center" vertical="center" wrapText="1"/>
    </xf>
    <xf numFmtId="0" fontId="11" fillId="0" borderId="15" xfId="0" applyFont="1" applyBorder="1" applyAlignment="1">
      <alignment horizontal="justify" vertical="center"/>
    </xf>
    <xf numFmtId="0" fontId="11" fillId="0" borderId="16" xfId="0" applyFont="1" applyBorder="1" applyAlignment="1">
      <alignment horizontal="justify" vertical="center"/>
    </xf>
    <xf numFmtId="0" fontId="11" fillId="0" borderId="17" xfId="0" applyFont="1" applyBorder="1" applyAlignment="1">
      <alignment horizontal="justify" vertical="center"/>
    </xf>
    <xf numFmtId="2" fontId="12" fillId="6" borderId="34" xfId="0" applyNumberFormat="1" applyFont="1" applyFill="1" applyBorder="1" applyAlignment="1">
      <alignment horizontal="center" vertical="center"/>
    </xf>
    <xf numFmtId="2" fontId="12" fillId="6" borderId="24" xfId="0" applyNumberFormat="1" applyFont="1" applyFill="1" applyBorder="1" applyAlignment="1">
      <alignment horizontal="center" vertical="center"/>
    </xf>
    <xf numFmtId="2" fontId="12" fillId="6" borderId="2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2" fontId="12" fillId="10" borderId="1" xfId="0" applyNumberFormat="1" applyFont="1" applyFill="1" applyBorder="1" applyAlignment="1">
      <alignment horizontal="center" vertical="center"/>
    </xf>
    <xf numFmtId="2" fontId="12" fillId="10" borderId="10" xfId="0" applyNumberFormat="1" applyFont="1" applyFill="1" applyBorder="1" applyAlignment="1">
      <alignment horizontal="center" vertical="center"/>
    </xf>
    <xf numFmtId="0" fontId="11" fillId="0" borderId="24" xfId="2" applyNumberFormat="1" applyFont="1" applyBorder="1" applyAlignment="1">
      <alignment horizontal="center" vertical="center" wrapText="1"/>
    </xf>
    <xf numFmtId="0" fontId="11" fillId="0" borderId="1" xfId="2" applyNumberFormat="1" applyFont="1" applyBorder="1" applyAlignment="1">
      <alignment horizontal="center" vertical="center" wrapText="1"/>
    </xf>
    <xf numFmtId="0" fontId="11" fillId="7" borderId="24" xfId="2" applyNumberFormat="1" applyFont="1" applyFill="1" applyBorder="1" applyAlignment="1">
      <alignment horizontal="center" vertical="center" wrapText="1"/>
    </xf>
    <xf numFmtId="0" fontId="11" fillId="7" borderId="1" xfId="2" applyNumberFormat="1" applyFont="1" applyFill="1" applyBorder="1" applyAlignment="1">
      <alignment horizontal="center" vertical="center" wrapText="1"/>
    </xf>
    <xf numFmtId="1" fontId="11" fillId="13" borderId="25" xfId="3" applyNumberFormat="1" applyFont="1" applyFill="1" applyBorder="1" applyAlignment="1">
      <alignment horizontal="center" vertical="center" wrapText="1"/>
    </xf>
    <xf numFmtId="1" fontId="11" fillId="13" borderId="2" xfId="3" applyNumberFormat="1" applyFont="1" applyFill="1" applyBorder="1" applyAlignment="1">
      <alignment horizontal="center" vertical="center" wrapText="1"/>
    </xf>
    <xf numFmtId="0" fontId="12" fillId="23" borderId="24" xfId="0" applyFont="1" applyFill="1" applyBorder="1" applyAlignment="1">
      <alignment vertical="center" wrapText="1"/>
    </xf>
    <xf numFmtId="0" fontId="12" fillId="0" borderId="6" xfId="0" applyFont="1" applyBorder="1" applyAlignment="1">
      <alignment horizontal="left" vertical="center" wrapText="1"/>
    </xf>
    <xf numFmtId="0" fontId="12" fillId="0" borderId="55" xfId="0" applyFont="1" applyBorder="1" applyAlignment="1">
      <alignment horizontal="left" vertical="center" wrapText="1"/>
    </xf>
    <xf numFmtId="0" fontId="12" fillId="0" borderId="7" xfId="0" applyFont="1" applyBorder="1" applyAlignment="1">
      <alignment horizontal="left" vertical="center" wrapText="1"/>
    </xf>
    <xf numFmtId="165" fontId="11" fillId="0" borderId="24" xfId="3" applyNumberFormat="1" applyFont="1" applyFill="1" applyBorder="1" applyAlignment="1">
      <alignment horizontal="center" vertical="center" wrapText="1"/>
    </xf>
    <xf numFmtId="165" fontId="11" fillId="0" borderId="25" xfId="3" applyNumberFormat="1" applyFont="1" applyFill="1" applyBorder="1" applyAlignment="1">
      <alignment horizontal="center" vertical="center" wrapText="1"/>
    </xf>
    <xf numFmtId="1" fontId="11" fillId="19" borderId="24"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 fontId="11" fillId="19" borderId="47" xfId="3" applyNumberFormat="1" applyFont="1" applyFill="1" applyBorder="1" applyAlignment="1">
      <alignment horizontal="center" vertical="center" wrapText="1"/>
    </xf>
    <xf numFmtId="1" fontId="11" fillId="19" borderId="57" xfId="3" applyNumberFormat="1"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49" xfId="0" applyFont="1" applyFill="1" applyBorder="1" applyAlignment="1">
      <alignment horizontal="center" vertical="center" wrapText="1"/>
    </xf>
    <xf numFmtId="0" fontId="12" fillId="20" borderId="10" xfId="0" applyNumberFormat="1" applyFont="1" applyFill="1" applyBorder="1" applyAlignment="1">
      <alignment horizontal="center" vertical="center" wrapText="1"/>
    </xf>
    <xf numFmtId="0" fontId="12" fillId="8" borderId="24" xfId="0" applyNumberFormat="1" applyFont="1" applyFill="1" applyBorder="1" applyAlignment="1">
      <alignment horizontal="center" vertical="center" wrapText="1"/>
    </xf>
    <xf numFmtId="0" fontId="12" fillId="8" borderId="25" xfId="0" applyNumberFormat="1" applyFont="1" applyFill="1" applyBorder="1" applyAlignment="1">
      <alignment horizontal="center" vertical="center" wrapText="1"/>
    </xf>
    <xf numFmtId="0" fontId="12" fillId="15" borderId="18" xfId="0" applyFont="1" applyFill="1" applyBorder="1" applyAlignment="1">
      <alignment horizontal="center" vertical="center" wrapText="1"/>
    </xf>
    <xf numFmtId="0" fontId="12" fillId="15" borderId="19" xfId="0" applyFont="1" applyFill="1" applyBorder="1" applyAlignment="1">
      <alignment horizontal="center" vertical="center" wrapText="1"/>
    </xf>
    <xf numFmtId="0" fontId="12" fillId="2" borderId="22" xfId="0" applyFont="1" applyFill="1" applyBorder="1" applyAlignment="1">
      <alignment horizontal="center" vertical="center" textRotation="90" wrapText="1"/>
    </xf>
    <xf numFmtId="0" fontId="12" fillId="2" borderId="18" xfId="0" applyFont="1" applyFill="1" applyBorder="1" applyAlignment="1">
      <alignment horizontal="center" vertical="center" textRotation="90" wrapText="1"/>
    </xf>
    <xf numFmtId="0" fontId="12" fillId="8" borderId="24" xfId="0" applyFont="1" applyFill="1" applyBorder="1" applyAlignment="1">
      <alignment horizontal="center" vertical="center" wrapText="1"/>
    </xf>
    <xf numFmtId="0" fontId="12" fillId="2" borderId="48" xfId="0" applyFont="1" applyFill="1" applyBorder="1" applyAlignment="1">
      <alignment horizontal="center" vertical="center" textRotation="90" wrapText="1"/>
    </xf>
    <xf numFmtId="0" fontId="12" fillId="2" borderId="4" xfId="0" applyFont="1" applyFill="1" applyBorder="1" applyAlignment="1">
      <alignment horizontal="center" vertical="center" textRotation="90" wrapText="1"/>
    </xf>
    <xf numFmtId="1" fontId="11" fillId="16" borderId="2" xfId="3" applyNumberFormat="1" applyFont="1" applyFill="1" applyBorder="1" applyAlignment="1">
      <alignment horizontal="center" vertical="center" wrapText="1"/>
    </xf>
    <xf numFmtId="0" fontId="10" fillId="0" borderId="0" xfId="17" applyFont="1" applyAlignment="1">
      <alignment horizontal="center"/>
    </xf>
    <xf numFmtId="2" fontId="3" fillId="10" borderId="8" xfId="0" applyNumberFormat="1" applyFont="1" applyFill="1" applyBorder="1" applyAlignment="1">
      <alignment horizontal="center" vertical="center"/>
    </xf>
    <xf numFmtId="2" fontId="3" fillId="10" borderId="1" xfId="0" applyNumberFormat="1" applyFont="1" applyFill="1" applyBorder="1" applyAlignment="1">
      <alignment horizontal="center" vertical="center"/>
    </xf>
    <xf numFmtId="2" fontId="3" fillId="11" borderId="11" xfId="0" applyNumberFormat="1" applyFont="1" applyFill="1" applyBorder="1" applyAlignment="1">
      <alignment horizontal="center" vertical="center"/>
    </xf>
    <xf numFmtId="2" fontId="3" fillId="11" borderId="12" xfId="0" applyNumberFormat="1" applyFont="1" applyFill="1" applyBorder="1" applyAlignment="1">
      <alignment horizontal="center" vertical="center"/>
    </xf>
    <xf numFmtId="0" fontId="2" fillId="0" borderId="34" xfId="0" applyFont="1" applyBorder="1" applyAlignment="1">
      <alignment horizontal="center"/>
    </xf>
    <xf numFmtId="0" fontId="2" fillId="0" borderId="24" xfId="0" applyFont="1" applyBorder="1" applyAlignment="1">
      <alignment horizontal="center"/>
    </xf>
    <xf numFmtId="1" fontId="2" fillId="0" borderId="25" xfId="0" applyNumberFormat="1" applyFont="1" applyBorder="1" applyAlignment="1">
      <alignment horizontal="center" vertical="center"/>
    </xf>
    <xf numFmtId="1" fontId="2" fillId="0" borderId="39" xfId="0" applyNumberFormat="1" applyFont="1" applyBorder="1" applyAlignment="1">
      <alignment horizontal="center" vertical="center"/>
    </xf>
    <xf numFmtId="0" fontId="2" fillId="0" borderId="8"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1" fontId="2" fillId="0" borderId="27" xfId="0" applyNumberFormat="1" applyFont="1" applyBorder="1" applyAlignment="1">
      <alignment horizontal="center" vertical="center"/>
    </xf>
    <xf numFmtId="1" fontId="2" fillId="0" borderId="38" xfId="0" applyNumberFormat="1" applyFont="1" applyBorder="1" applyAlignment="1">
      <alignment horizontal="center" vertical="center"/>
    </xf>
    <xf numFmtId="1" fontId="2" fillId="0" borderId="2" xfId="0" applyNumberFormat="1" applyFont="1" applyBorder="1" applyAlignment="1">
      <alignment horizontal="center" vertical="center"/>
    </xf>
    <xf numFmtId="1" fontId="2" fillId="0" borderId="37" xfId="0" applyNumberFormat="1" applyFont="1" applyBorder="1" applyAlignment="1">
      <alignment horizontal="center" vertical="center"/>
    </xf>
    <xf numFmtId="2" fontId="3" fillId="10" borderId="10" xfId="0" applyNumberFormat="1" applyFont="1" applyFill="1" applyBorder="1" applyAlignment="1">
      <alignment horizontal="center" vertical="center"/>
    </xf>
    <xf numFmtId="2" fontId="3" fillId="11" borderId="13" xfId="0" applyNumberFormat="1" applyFont="1" applyFill="1" applyBorder="1" applyAlignment="1">
      <alignment horizontal="center" vertical="center"/>
    </xf>
    <xf numFmtId="0" fontId="3" fillId="0" borderId="0" xfId="0" applyFont="1" applyAlignment="1">
      <alignment horizontal="center"/>
    </xf>
    <xf numFmtId="0" fontId="3" fillId="12" borderId="40"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41" xfId="0" applyFont="1" applyFill="1" applyBorder="1" applyAlignment="1">
      <alignment horizontal="center" vertical="center"/>
    </xf>
    <xf numFmtId="0" fontId="2" fillId="0" borderId="18" xfId="0" applyFont="1" applyBorder="1" applyAlignment="1">
      <alignment horizontal="justify" vertical="center"/>
    </xf>
    <xf numFmtId="0" fontId="2" fillId="0" borderId="19" xfId="0" applyFont="1" applyBorder="1" applyAlignment="1">
      <alignment horizontal="justify" vertical="center"/>
    </xf>
    <xf numFmtId="0" fontId="2" fillId="0" borderId="20" xfId="0" applyFont="1" applyBorder="1" applyAlignment="1">
      <alignment horizontal="justify" vertical="center"/>
    </xf>
    <xf numFmtId="2" fontId="3" fillId="6" borderId="24" xfId="0" applyNumberFormat="1" applyFont="1" applyFill="1" applyBorder="1" applyAlignment="1">
      <alignment horizontal="center" vertical="center"/>
    </xf>
    <xf numFmtId="2" fontId="3" fillId="6" borderId="26" xfId="0" applyNumberFormat="1" applyFont="1" applyFill="1" applyBorder="1" applyAlignment="1">
      <alignment horizontal="center" vertical="center"/>
    </xf>
    <xf numFmtId="2" fontId="3" fillId="6" borderId="34" xfId="0" applyNumberFormat="1"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3" fillId="12" borderId="17" xfId="0" applyFont="1" applyFill="1" applyBorder="1" applyAlignment="1">
      <alignment horizontal="center" vertical="center"/>
    </xf>
    <xf numFmtId="0" fontId="3" fillId="12" borderId="22" xfId="0" applyFont="1" applyFill="1" applyBorder="1" applyAlignment="1">
      <alignment horizontal="center" vertical="center"/>
    </xf>
    <xf numFmtId="0" fontId="3" fillId="12" borderId="23" xfId="0" applyFont="1" applyFill="1" applyBorder="1" applyAlignment="1">
      <alignment horizontal="center" vertical="center"/>
    </xf>
    <xf numFmtId="0" fontId="3" fillId="12" borderId="28" xfId="0" applyFont="1" applyFill="1" applyBorder="1" applyAlignment="1">
      <alignment horizontal="center" vertical="center"/>
    </xf>
    <xf numFmtId="0" fontId="2" fillId="0" borderId="15" xfId="0" applyFont="1" applyBorder="1" applyAlignment="1">
      <alignment horizontal="justify" vertical="center"/>
    </xf>
    <xf numFmtId="0" fontId="2" fillId="0" borderId="16" xfId="0" applyFont="1" applyBorder="1" applyAlignment="1">
      <alignment horizontal="justify" vertical="center"/>
    </xf>
    <xf numFmtId="0" fontId="2" fillId="0" borderId="17" xfId="0" applyFont="1" applyBorder="1" applyAlignment="1">
      <alignment horizontal="justify" vertical="center"/>
    </xf>
    <xf numFmtId="0" fontId="2" fillId="0" borderId="22"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8" xfId="0" applyFont="1" applyBorder="1" applyAlignment="1">
      <alignment horizontal="justify" vertical="center" wrapText="1"/>
    </xf>
    <xf numFmtId="41" fontId="2" fillId="0" borderId="35" xfId="8" applyFont="1" applyBorder="1" applyAlignment="1">
      <alignment horizontal="center" vertical="center"/>
    </xf>
    <xf numFmtId="41" fontId="2" fillId="0" borderId="39" xfId="8" applyFont="1" applyBorder="1" applyAlignment="1">
      <alignment horizontal="center" vertical="center"/>
    </xf>
    <xf numFmtId="41" fontId="2" fillId="0" borderId="32" xfId="8" applyFont="1" applyBorder="1" applyAlignment="1">
      <alignment horizontal="center" vertical="center"/>
    </xf>
    <xf numFmtId="41" fontId="2" fillId="0" borderId="37" xfId="8" applyFont="1" applyBorder="1" applyAlignment="1">
      <alignment horizontal="center" vertical="center"/>
    </xf>
    <xf numFmtId="41" fontId="2" fillId="0" borderId="42" xfId="8" applyFont="1" applyBorder="1" applyAlignment="1">
      <alignment horizontal="center" vertical="center"/>
    </xf>
    <xf numFmtId="41" fontId="2" fillId="0" borderId="38" xfId="8" applyFont="1" applyBorder="1" applyAlignment="1">
      <alignment horizontal="center" vertical="center"/>
    </xf>
    <xf numFmtId="0" fontId="14" fillId="7" borderId="1" xfId="0" applyFont="1" applyFill="1" applyBorder="1" applyAlignment="1">
      <alignment horizontal="left" vertical="center" wrapText="1"/>
    </xf>
  </cellXfs>
  <cellStyles count="224">
    <cellStyle name="Euro" xfId="1"/>
    <cellStyle name="Hipervínculo" xfId="4" builtinId="8" hidden="1"/>
    <cellStyle name="Hipervínculo" xfId="6" builtinId="8" hidden="1"/>
    <cellStyle name="Hipervínculo" xfId="9" builtinId="8" hidden="1"/>
    <cellStyle name="Hipervínculo" xfId="11" builtinId="8" hidden="1"/>
    <cellStyle name="Hipervínculo" xfId="13" builtinId="8" hidden="1"/>
    <cellStyle name="Hipervínculo" xfId="15"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visitado" xfId="5" builtinId="9" hidden="1"/>
    <cellStyle name="Hipervínculo visitado" xfId="7"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Millares" xfId="2" builtinId="3"/>
    <cellStyle name="Millares [0]" xfId="8" builtinId="6"/>
    <cellStyle name="Normal" xfId="0" builtinId="0"/>
    <cellStyle name="Normal 2" xfId="17"/>
    <cellStyle name="Porcentaje" xfId="3" builtinId="5"/>
  </cellStyles>
  <dxfs count="9">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2015</a:t>
            </a:r>
            <a:r>
              <a:rPr lang="es-CO" baseline="0"/>
              <a:t> - 2016</a:t>
            </a:r>
            <a:endParaRPr lang="es-CO"/>
          </a:p>
        </c:rich>
      </c:tx>
      <c:overlay val="0"/>
    </c:title>
    <c:autoTitleDeleted val="0"/>
    <c:plotArea>
      <c:layout/>
      <c:barChart>
        <c:barDir val="col"/>
        <c:grouping val="clustered"/>
        <c:varyColors val="0"/>
        <c:ser>
          <c:idx val="0"/>
          <c:order val="0"/>
          <c:tx>
            <c:strRef>
              <c:f>'Comparativo 2015-2016'!$C$2</c:f>
              <c:strCache>
                <c:ptCount val="1"/>
                <c:pt idx="0">
                  <c:v>2015</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2015-2016'!$C$3:$C$6</c:f>
              <c:numCache>
                <c:formatCode>General</c:formatCode>
                <c:ptCount val="4"/>
                <c:pt idx="0">
                  <c:v>25</c:v>
                </c:pt>
                <c:pt idx="1">
                  <c:v>20</c:v>
                </c:pt>
                <c:pt idx="2">
                  <c:v>5</c:v>
                </c:pt>
                <c:pt idx="3">
                  <c:v>50</c:v>
                </c:pt>
              </c:numCache>
            </c:numRef>
          </c:val>
        </c:ser>
        <c:ser>
          <c:idx val="1"/>
          <c:order val="1"/>
          <c:tx>
            <c:strRef>
              <c:f>'Comparativo 2015-2016'!$D$2</c:f>
              <c:strCache>
                <c:ptCount val="1"/>
                <c:pt idx="0">
                  <c:v>2016</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2015-2016'!$D$3:$D$6</c:f>
              <c:numCache>
                <c:formatCode>General</c:formatCode>
                <c:ptCount val="4"/>
                <c:pt idx="0">
                  <c:v>13</c:v>
                </c:pt>
                <c:pt idx="1">
                  <c:v>28</c:v>
                </c:pt>
                <c:pt idx="2">
                  <c:v>7</c:v>
                </c:pt>
                <c:pt idx="3">
                  <c:v>48</c:v>
                </c:pt>
              </c:numCache>
            </c:numRef>
          </c:val>
        </c:ser>
        <c:dLbls>
          <c:dLblPos val="outEnd"/>
          <c:showLegendKey val="0"/>
          <c:showVal val="1"/>
          <c:showCatName val="0"/>
          <c:showSerName val="0"/>
          <c:showPercent val="0"/>
          <c:showBubbleSize val="0"/>
        </c:dLbls>
        <c:gapWidth val="150"/>
        <c:axId val="166344576"/>
        <c:axId val="167879040"/>
      </c:barChart>
      <c:catAx>
        <c:axId val="166344576"/>
        <c:scaling>
          <c:orientation val="minMax"/>
        </c:scaling>
        <c:delete val="0"/>
        <c:axPos val="b"/>
        <c:numFmt formatCode="General" sourceLinked="0"/>
        <c:majorTickMark val="out"/>
        <c:minorTickMark val="none"/>
        <c:tickLblPos val="nextTo"/>
        <c:txPr>
          <a:bodyPr/>
          <a:lstStyle/>
          <a:p>
            <a:pPr>
              <a:defRPr sz="1200" b="1"/>
            </a:pPr>
            <a:endParaRPr lang="es-CO"/>
          </a:p>
        </c:txPr>
        <c:crossAx val="167879040"/>
        <c:crosses val="autoZero"/>
        <c:auto val="1"/>
        <c:lblAlgn val="ctr"/>
        <c:lblOffset val="100"/>
        <c:noMultiLvlLbl val="0"/>
      </c:catAx>
      <c:valAx>
        <c:axId val="167879040"/>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166344576"/>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2016</a:t>
            </a:r>
            <a:r>
              <a:rPr lang="es-CO" baseline="0"/>
              <a:t> - 2017</a:t>
            </a:r>
            <a:endParaRPr lang="es-CO"/>
          </a:p>
        </c:rich>
      </c:tx>
      <c:overlay val="0"/>
    </c:title>
    <c:autoTitleDeleted val="0"/>
    <c:plotArea>
      <c:layout/>
      <c:barChart>
        <c:barDir val="col"/>
        <c:grouping val="clustered"/>
        <c:varyColors val="0"/>
        <c:ser>
          <c:idx val="0"/>
          <c:order val="0"/>
          <c:tx>
            <c:strRef>
              <c:f>'Comparativo 2016-2017'!$C$2</c:f>
              <c:strCache>
                <c:ptCount val="1"/>
                <c:pt idx="0">
                  <c:v>2016</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'Comparativo 2016-2017'!$B$3:$B$6</c:f>
              <c:strCache>
                <c:ptCount val="4"/>
                <c:pt idx="0">
                  <c:v>RIESGOS BAJOS </c:v>
                </c:pt>
                <c:pt idx="1">
                  <c:v>RIESGOS MEDIOS </c:v>
                </c:pt>
                <c:pt idx="2">
                  <c:v>RIESGOS ALTOS </c:v>
                </c:pt>
                <c:pt idx="3">
                  <c:v>Total </c:v>
                </c:pt>
              </c:strCache>
            </c:strRef>
          </c:cat>
          <c:val>
            <c:numRef>
              <c:f>'Comparativo 2016-2017'!$C$3:$C$6</c:f>
              <c:numCache>
                <c:formatCode>General</c:formatCode>
                <c:ptCount val="4"/>
                <c:pt idx="0">
                  <c:v>13</c:v>
                </c:pt>
                <c:pt idx="1">
                  <c:v>28</c:v>
                </c:pt>
                <c:pt idx="2">
                  <c:v>7</c:v>
                </c:pt>
                <c:pt idx="3">
                  <c:v>48</c:v>
                </c:pt>
              </c:numCache>
            </c:numRef>
          </c:val>
        </c:ser>
        <c:ser>
          <c:idx val="1"/>
          <c:order val="1"/>
          <c:tx>
            <c:strRef>
              <c:f>'Comparativo 2016-2017'!$D$2</c:f>
              <c:strCache>
                <c:ptCount val="1"/>
                <c:pt idx="0">
                  <c:v>2017</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'Comparativo 2016-2017'!$B$3:$B$6</c:f>
              <c:strCache>
                <c:ptCount val="4"/>
                <c:pt idx="0">
                  <c:v>RIESGOS BAJOS </c:v>
                </c:pt>
                <c:pt idx="1">
                  <c:v>RIESGOS MEDIOS </c:v>
                </c:pt>
                <c:pt idx="2">
                  <c:v>RIESGOS ALTOS </c:v>
                </c:pt>
                <c:pt idx="3">
                  <c:v>Total </c:v>
                </c:pt>
              </c:strCache>
            </c:strRef>
          </c:cat>
          <c:val>
            <c:numRef>
              <c:f>'Comparativo 2016-2017'!$D$3:$D$6</c:f>
              <c:numCache>
                <c:formatCode>General</c:formatCode>
                <c:ptCount val="4"/>
                <c:pt idx="0">
                  <c:v>8</c:v>
                </c:pt>
                <c:pt idx="1">
                  <c:v>35</c:v>
                </c:pt>
                <c:pt idx="2">
                  <c:v>10</c:v>
                </c:pt>
                <c:pt idx="3">
                  <c:v>53</c:v>
                </c:pt>
              </c:numCache>
            </c:numRef>
          </c:val>
        </c:ser>
        <c:dLbls>
          <c:dLblPos val="outEnd"/>
          <c:showLegendKey val="0"/>
          <c:showVal val="1"/>
          <c:showCatName val="0"/>
          <c:showSerName val="0"/>
          <c:showPercent val="0"/>
          <c:showBubbleSize val="0"/>
        </c:dLbls>
        <c:gapWidth val="150"/>
        <c:axId val="173542784"/>
        <c:axId val="228336000"/>
      </c:barChart>
      <c:catAx>
        <c:axId val="173542784"/>
        <c:scaling>
          <c:orientation val="minMax"/>
        </c:scaling>
        <c:delete val="0"/>
        <c:axPos val="b"/>
        <c:numFmt formatCode="General" sourceLinked="0"/>
        <c:majorTickMark val="out"/>
        <c:minorTickMark val="none"/>
        <c:tickLblPos val="nextTo"/>
        <c:txPr>
          <a:bodyPr/>
          <a:lstStyle/>
          <a:p>
            <a:pPr>
              <a:defRPr sz="1200" b="1"/>
            </a:pPr>
            <a:endParaRPr lang="es-CO"/>
          </a:p>
        </c:txPr>
        <c:crossAx val="228336000"/>
        <c:crosses val="autoZero"/>
        <c:auto val="1"/>
        <c:lblAlgn val="ctr"/>
        <c:lblOffset val="100"/>
        <c:noMultiLvlLbl val="0"/>
      </c:catAx>
      <c:valAx>
        <c:axId val="228336000"/>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1735427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9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352877</xdr:colOff>
      <xdr:row>1</xdr:row>
      <xdr:rowOff>186019</xdr:rowOff>
    </xdr:from>
    <xdr:to>
      <xdr:col>5</xdr:col>
      <xdr:colOff>228600</xdr:colOff>
      <xdr:row>1</xdr:row>
      <xdr:rowOff>949765</xdr:rowOff>
    </xdr:to>
    <xdr:pic>
      <xdr:nvPicPr>
        <xdr:cNvPr id="3" name="Imagen 2"/>
        <xdr:cNvPicPr>
          <a:picLocks noChangeAspect="1"/>
        </xdr:cNvPicPr>
      </xdr:nvPicPr>
      <xdr:blipFill>
        <a:blip xmlns:r="http://schemas.openxmlformats.org/officeDocument/2006/relationships" r:embed="rId1"/>
        <a:stretch>
          <a:fillRect/>
        </a:stretch>
      </xdr:blipFill>
      <xdr:spPr>
        <a:xfrm>
          <a:off x="5559877" y="313019"/>
          <a:ext cx="2034723" cy="7637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552450" y="7620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26"/>
  <sheetViews>
    <sheetView showGridLines="0" tabSelected="1" view="pageBreakPreview" topLeftCell="B1" zoomScale="40" zoomScaleNormal="25" zoomScaleSheetLayoutView="40" zoomScalePageLayoutView="75" workbookViewId="0">
      <selection activeCell="H10" sqref="H10"/>
    </sheetView>
  </sheetViews>
  <sheetFormatPr baseColWidth="10" defaultColWidth="33.85546875" defaultRowHeight="23.25" x14ac:dyDescent="0.2"/>
  <cols>
    <col min="1" max="1" width="2.140625" style="46" customWidth="1"/>
    <col min="2" max="2" width="17.42578125" style="46" customWidth="1"/>
    <col min="3" max="3" width="23.140625" style="46" customWidth="1"/>
    <col min="4" max="4" width="62.28515625" style="46" bestFit="1" customWidth="1"/>
    <col min="5" max="8" width="28.28515625" style="46" customWidth="1"/>
    <col min="9" max="9" width="76.5703125" style="46" bestFit="1" customWidth="1"/>
    <col min="10" max="13" width="15.7109375" style="46" customWidth="1"/>
    <col min="14" max="15" width="29" style="46" customWidth="1"/>
    <col min="16" max="16" width="9.42578125" style="46" customWidth="1"/>
    <col min="17" max="17" width="15.5703125" style="46" customWidth="1"/>
    <col min="18" max="18" width="9.42578125" style="46" customWidth="1"/>
    <col min="19" max="19" width="46" style="46" customWidth="1"/>
    <col min="20" max="20" width="28" style="46" customWidth="1"/>
    <col min="21" max="21" width="29.42578125" style="46" customWidth="1"/>
    <col min="22" max="22" width="25.28515625" style="241" customWidth="1"/>
    <col min="23" max="24" width="17.7109375" style="46" customWidth="1"/>
    <col min="25" max="28" width="33.85546875" style="46" customWidth="1"/>
    <col min="29" max="16384" width="33.85546875" style="46"/>
  </cols>
  <sheetData>
    <row r="1" spans="2:29" ht="9" customHeight="1" thickBot="1" x14ac:dyDescent="0.25"/>
    <row r="2" spans="2:29" s="60" customFormat="1" ht="78.95" customHeight="1" thickBot="1" x14ac:dyDescent="0.25">
      <c r="B2" s="301" t="s">
        <v>63</v>
      </c>
      <c r="C2" s="302"/>
      <c r="D2" s="302"/>
      <c r="E2" s="302"/>
      <c r="F2" s="302"/>
      <c r="G2" s="302"/>
      <c r="H2" s="302"/>
      <c r="I2" s="302"/>
      <c r="J2" s="302"/>
      <c r="K2" s="302"/>
      <c r="L2" s="302"/>
      <c r="M2" s="302"/>
      <c r="N2" s="302"/>
      <c r="O2" s="302"/>
      <c r="P2" s="302"/>
      <c r="Q2" s="302"/>
      <c r="R2" s="302"/>
      <c r="S2" s="302"/>
      <c r="T2" s="302"/>
      <c r="U2" s="302"/>
      <c r="V2" s="303"/>
      <c r="W2" s="64"/>
      <c r="X2" s="64"/>
    </row>
    <row r="3" spans="2:29" s="61" customFormat="1" ht="39" customHeight="1" thickBot="1" x14ac:dyDescent="0.25">
      <c r="B3" s="304" t="s">
        <v>208</v>
      </c>
      <c r="C3" s="305"/>
      <c r="D3" s="305"/>
      <c r="E3" s="305"/>
      <c r="F3" s="305" t="s">
        <v>64</v>
      </c>
      <c r="G3" s="305"/>
      <c r="H3" s="305"/>
      <c r="I3" s="305" t="s">
        <v>209</v>
      </c>
      <c r="J3" s="305"/>
      <c r="K3" s="305"/>
      <c r="L3" s="305"/>
      <c r="M3" s="305" t="s">
        <v>65</v>
      </c>
      <c r="N3" s="305"/>
      <c r="O3" s="305"/>
      <c r="P3" s="305"/>
      <c r="Q3" s="305"/>
      <c r="R3" s="305"/>
      <c r="S3" s="305"/>
      <c r="T3" s="305"/>
      <c r="U3" s="305"/>
      <c r="V3" s="307"/>
      <c r="W3" s="65"/>
      <c r="X3" s="65"/>
    </row>
    <row r="4" spans="2:29" s="61" customFormat="1" ht="32.1" customHeight="1" thickBot="1" x14ac:dyDescent="0.25">
      <c r="B4" s="299" t="s">
        <v>67</v>
      </c>
      <c r="C4" s="300"/>
      <c r="D4" s="300"/>
      <c r="E4" s="300"/>
      <c r="F4" s="306">
        <v>41094</v>
      </c>
      <c r="G4" s="306"/>
      <c r="H4" s="306"/>
      <c r="I4" s="300">
        <v>1</v>
      </c>
      <c r="J4" s="300"/>
      <c r="K4" s="300"/>
      <c r="L4" s="300"/>
      <c r="M4" s="300" t="s">
        <v>66</v>
      </c>
      <c r="N4" s="300"/>
      <c r="O4" s="300"/>
      <c r="P4" s="300"/>
      <c r="Q4" s="300"/>
      <c r="R4" s="300"/>
      <c r="S4" s="300"/>
      <c r="T4" s="300"/>
      <c r="U4" s="300"/>
      <c r="V4" s="308"/>
      <c r="W4" s="99"/>
      <c r="X4" s="99"/>
    </row>
    <row r="5" spans="2:29" s="61" customFormat="1" ht="32.1" customHeight="1" x14ac:dyDescent="0.2">
      <c r="B5" s="332" t="s">
        <v>583</v>
      </c>
      <c r="C5" s="333"/>
      <c r="D5" s="333"/>
      <c r="E5" s="333"/>
      <c r="F5" s="333"/>
      <c r="G5" s="333"/>
      <c r="H5" s="333"/>
      <c r="I5" s="333"/>
      <c r="J5" s="333"/>
      <c r="K5" s="333"/>
      <c r="L5" s="333"/>
      <c r="M5" s="333"/>
      <c r="N5" s="333"/>
      <c r="O5" s="333"/>
      <c r="P5" s="333"/>
      <c r="Q5" s="333"/>
      <c r="R5" s="333"/>
      <c r="S5" s="333"/>
      <c r="T5" s="333"/>
      <c r="U5" s="333"/>
      <c r="V5" s="334"/>
      <c r="W5" s="99"/>
      <c r="X5" s="99"/>
    </row>
    <row r="6" spans="2:29" s="61" customFormat="1" ht="54.95" customHeight="1" thickBot="1" x14ac:dyDescent="0.25">
      <c r="B6" s="347" t="s">
        <v>6</v>
      </c>
      <c r="C6" s="348"/>
      <c r="D6" s="348"/>
      <c r="E6" s="348"/>
      <c r="F6" s="348"/>
      <c r="G6" s="348"/>
      <c r="H6" s="348"/>
      <c r="I6" s="348"/>
      <c r="J6" s="341" t="s">
        <v>11</v>
      </c>
      <c r="K6" s="342"/>
      <c r="L6" s="342"/>
      <c r="M6" s="342"/>
      <c r="N6" s="342"/>
      <c r="O6" s="342"/>
      <c r="P6" s="342"/>
      <c r="Q6" s="342"/>
      <c r="R6" s="342"/>
      <c r="S6" s="342"/>
      <c r="T6" s="342"/>
      <c r="U6" s="342"/>
      <c r="V6" s="343"/>
    </row>
    <row r="7" spans="2:29" s="61" customFormat="1" ht="75" customHeight="1" thickBot="1" x14ac:dyDescent="0.25">
      <c r="B7" s="349" t="s">
        <v>19</v>
      </c>
      <c r="C7" s="352" t="s">
        <v>43</v>
      </c>
      <c r="D7" s="33" t="s">
        <v>18</v>
      </c>
      <c r="E7" s="34" t="s">
        <v>20</v>
      </c>
      <c r="F7" s="34" t="s">
        <v>2</v>
      </c>
      <c r="G7" s="34" t="s">
        <v>21</v>
      </c>
      <c r="H7" s="34" t="s">
        <v>13</v>
      </c>
      <c r="I7" s="34" t="s">
        <v>0</v>
      </c>
      <c r="J7" s="351" t="s">
        <v>60</v>
      </c>
      <c r="K7" s="351"/>
      <c r="L7" s="351"/>
      <c r="M7" s="351"/>
      <c r="N7" s="203" t="s">
        <v>10</v>
      </c>
      <c r="O7" s="218"/>
      <c r="P7" s="295" t="s">
        <v>165</v>
      </c>
      <c r="Q7" s="296"/>
      <c r="R7" s="297"/>
      <c r="S7" s="345" t="s">
        <v>1</v>
      </c>
      <c r="T7" s="345"/>
      <c r="U7" s="346"/>
      <c r="V7" s="344" t="s">
        <v>46</v>
      </c>
      <c r="Y7" s="312" t="s">
        <v>233</v>
      </c>
      <c r="Z7" s="312"/>
      <c r="AA7" s="312"/>
      <c r="AB7" s="312"/>
      <c r="AC7" s="63"/>
    </row>
    <row r="8" spans="2:29" s="61" customFormat="1" ht="185.25" customHeight="1" thickBot="1" x14ac:dyDescent="0.25">
      <c r="B8" s="350"/>
      <c r="C8" s="353"/>
      <c r="D8" s="35" t="s">
        <v>17</v>
      </c>
      <c r="E8" s="36" t="s">
        <v>24</v>
      </c>
      <c r="F8" s="36" t="s">
        <v>25</v>
      </c>
      <c r="G8" s="36" t="s">
        <v>26</v>
      </c>
      <c r="H8" s="36" t="s">
        <v>27</v>
      </c>
      <c r="I8" s="36" t="s">
        <v>28</v>
      </c>
      <c r="J8" s="102" t="s">
        <v>22</v>
      </c>
      <c r="K8" s="102" t="s">
        <v>23</v>
      </c>
      <c r="L8" s="102" t="s">
        <v>8</v>
      </c>
      <c r="M8" s="102" t="s">
        <v>9</v>
      </c>
      <c r="N8" s="37" t="s">
        <v>7</v>
      </c>
      <c r="O8" s="37" t="s">
        <v>375</v>
      </c>
      <c r="P8" s="38" t="s">
        <v>166</v>
      </c>
      <c r="Q8" s="38" t="s">
        <v>167</v>
      </c>
      <c r="R8" s="38" t="s">
        <v>168</v>
      </c>
      <c r="S8" s="39" t="s">
        <v>3</v>
      </c>
      <c r="T8" s="39" t="s">
        <v>4</v>
      </c>
      <c r="U8" s="40" t="s">
        <v>5</v>
      </c>
      <c r="V8" s="344"/>
      <c r="Y8" s="95" t="s">
        <v>229</v>
      </c>
      <c r="Z8" s="96" t="s">
        <v>230</v>
      </c>
      <c r="AA8" s="96" t="s">
        <v>231</v>
      </c>
      <c r="AB8" s="97" t="s">
        <v>232</v>
      </c>
    </row>
    <row r="9" spans="2:29" s="61" customFormat="1" ht="225.75" customHeight="1" x14ac:dyDescent="0.2">
      <c r="B9" s="280" t="s">
        <v>42</v>
      </c>
      <c r="C9" s="259" t="s">
        <v>44</v>
      </c>
      <c r="D9" s="209" t="s">
        <v>61</v>
      </c>
      <c r="E9" s="207" t="s">
        <v>210</v>
      </c>
      <c r="F9" s="207" t="s">
        <v>323</v>
      </c>
      <c r="G9" s="207" t="s">
        <v>211</v>
      </c>
      <c r="H9" s="207" t="s">
        <v>212</v>
      </c>
      <c r="I9" s="41" t="s">
        <v>376</v>
      </c>
      <c r="J9" s="214">
        <v>2</v>
      </c>
      <c r="K9" s="214" t="s">
        <v>32</v>
      </c>
      <c r="L9" s="214">
        <v>10</v>
      </c>
      <c r="M9" s="214" t="s">
        <v>32</v>
      </c>
      <c r="N9" s="103">
        <f>J9*L9</f>
        <v>20</v>
      </c>
      <c r="O9" s="104" t="s">
        <v>425</v>
      </c>
      <c r="P9" s="202" t="s">
        <v>169</v>
      </c>
      <c r="Q9" s="201"/>
      <c r="R9" s="201"/>
      <c r="S9" s="200" t="s">
        <v>321</v>
      </c>
      <c r="T9" s="200" t="s">
        <v>322</v>
      </c>
      <c r="U9" s="229" t="s">
        <v>213</v>
      </c>
      <c r="V9" s="245">
        <v>42866</v>
      </c>
      <c r="Y9" s="72">
        <v>1</v>
      </c>
      <c r="Z9" s="73"/>
      <c r="AA9" s="73"/>
      <c r="AB9" s="74">
        <f>SUM(Y9:AA9)</f>
        <v>1</v>
      </c>
    </row>
    <row r="10" spans="2:29" s="61" customFormat="1" ht="291.75" customHeight="1" x14ac:dyDescent="0.2">
      <c r="B10" s="281"/>
      <c r="C10" s="260"/>
      <c r="D10" s="210" t="s">
        <v>121</v>
      </c>
      <c r="E10" s="208" t="s">
        <v>122</v>
      </c>
      <c r="F10" s="208" t="s">
        <v>324</v>
      </c>
      <c r="G10" s="208" t="s">
        <v>214</v>
      </c>
      <c r="H10" s="208" t="s">
        <v>215</v>
      </c>
      <c r="I10" s="208" t="s">
        <v>325</v>
      </c>
      <c r="J10" s="198">
        <v>2</v>
      </c>
      <c r="K10" s="198" t="s">
        <v>32</v>
      </c>
      <c r="L10" s="198">
        <v>10</v>
      </c>
      <c r="M10" s="198" t="s">
        <v>32</v>
      </c>
      <c r="N10" s="105">
        <v>20</v>
      </c>
      <c r="O10" s="104" t="s">
        <v>425</v>
      </c>
      <c r="P10" s="195"/>
      <c r="Q10" s="196" t="s">
        <v>169</v>
      </c>
      <c r="R10" s="196"/>
      <c r="S10" s="197" t="s">
        <v>216</v>
      </c>
      <c r="T10" s="197" t="s">
        <v>377</v>
      </c>
      <c r="U10" s="230" t="s">
        <v>123</v>
      </c>
      <c r="V10" s="245">
        <v>42866</v>
      </c>
      <c r="Y10" s="91"/>
      <c r="Z10" s="92">
        <v>1</v>
      </c>
      <c r="AA10" s="92"/>
      <c r="AB10" s="93">
        <f t="shared" ref="AB10:AB24" si="0">SUM(Y10:AA10)</f>
        <v>1</v>
      </c>
    </row>
    <row r="11" spans="2:29" s="61" customFormat="1" ht="359.25" customHeight="1" x14ac:dyDescent="0.2">
      <c r="B11" s="281"/>
      <c r="C11" s="260"/>
      <c r="D11" s="210" t="s">
        <v>124</v>
      </c>
      <c r="E11" s="208" t="s">
        <v>378</v>
      </c>
      <c r="F11" s="208" t="s">
        <v>217</v>
      </c>
      <c r="G11" s="208" t="s">
        <v>326</v>
      </c>
      <c r="H11" s="208" t="s">
        <v>218</v>
      </c>
      <c r="I11" s="208" t="s">
        <v>125</v>
      </c>
      <c r="J11" s="198">
        <v>1</v>
      </c>
      <c r="K11" s="198" t="s">
        <v>33</v>
      </c>
      <c r="L11" s="198">
        <v>20</v>
      </c>
      <c r="M11" s="198" t="s">
        <v>31</v>
      </c>
      <c r="N11" s="106">
        <f>J11*L11</f>
        <v>20</v>
      </c>
      <c r="O11" s="104" t="s">
        <v>425</v>
      </c>
      <c r="P11" s="195"/>
      <c r="Q11" s="196" t="s">
        <v>169</v>
      </c>
      <c r="R11" s="196"/>
      <c r="S11" s="197" t="s">
        <v>126</v>
      </c>
      <c r="T11" s="197" t="s">
        <v>127</v>
      </c>
      <c r="U11" s="230" t="s">
        <v>128</v>
      </c>
      <c r="V11" s="245">
        <v>42866</v>
      </c>
      <c r="Y11" s="91">
        <v>1</v>
      </c>
      <c r="Z11" s="92"/>
      <c r="AA11" s="92"/>
      <c r="AB11" s="93">
        <f t="shared" si="0"/>
        <v>1</v>
      </c>
    </row>
    <row r="12" spans="2:29" s="61" customFormat="1" ht="296.25" customHeight="1" thickBot="1" x14ac:dyDescent="0.25">
      <c r="B12" s="282"/>
      <c r="C12" s="261"/>
      <c r="D12" s="66" t="s">
        <v>88</v>
      </c>
      <c r="E12" s="42" t="s">
        <v>219</v>
      </c>
      <c r="F12" s="42" t="s">
        <v>217</v>
      </c>
      <c r="G12" s="42" t="s">
        <v>327</v>
      </c>
      <c r="H12" s="208" t="s">
        <v>215</v>
      </c>
      <c r="I12" s="43" t="s">
        <v>220</v>
      </c>
      <c r="J12" s="107">
        <v>1</v>
      </c>
      <c r="K12" s="107" t="s">
        <v>33</v>
      </c>
      <c r="L12" s="107">
        <v>5</v>
      </c>
      <c r="M12" s="107" t="s">
        <v>33</v>
      </c>
      <c r="N12" s="108">
        <f>J12*L12</f>
        <v>5</v>
      </c>
      <c r="O12" s="109" t="s">
        <v>425</v>
      </c>
      <c r="P12" s="110" t="s">
        <v>169</v>
      </c>
      <c r="Q12" s="111"/>
      <c r="R12" s="111"/>
      <c r="S12" s="44" t="s">
        <v>129</v>
      </c>
      <c r="T12" s="44" t="s">
        <v>328</v>
      </c>
      <c r="U12" s="231" t="s">
        <v>221</v>
      </c>
      <c r="V12" s="245">
        <v>42866</v>
      </c>
      <c r="Y12" s="91">
        <v>1</v>
      </c>
      <c r="Z12" s="92"/>
      <c r="AA12" s="92"/>
      <c r="AB12" s="93">
        <f t="shared" si="0"/>
        <v>1</v>
      </c>
    </row>
    <row r="13" spans="2:29" s="61" customFormat="1" ht="262.5" customHeight="1" x14ac:dyDescent="0.2">
      <c r="B13" s="280" t="s">
        <v>150</v>
      </c>
      <c r="C13" s="259" t="s">
        <v>379</v>
      </c>
      <c r="D13" s="209" t="s">
        <v>82</v>
      </c>
      <c r="E13" s="207" t="s">
        <v>222</v>
      </c>
      <c r="F13" s="207" t="s">
        <v>85</v>
      </c>
      <c r="G13" s="207" t="s">
        <v>380</v>
      </c>
      <c r="H13" s="207" t="s">
        <v>381</v>
      </c>
      <c r="I13" s="207" t="s">
        <v>382</v>
      </c>
      <c r="J13" s="214">
        <v>2</v>
      </c>
      <c r="K13" s="214" t="s">
        <v>62</v>
      </c>
      <c r="L13" s="214">
        <v>5</v>
      </c>
      <c r="M13" s="214" t="s">
        <v>33</v>
      </c>
      <c r="N13" s="104">
        <f>J13*L13</f>
        <v>10</v>
      </c>
      <c r="O13" s="112" t="s">
        <v>425</v>
      </c>
      <c r="P13" s="202"/>
      <c r="Q13" s="201" t="s">
        <v>169</v>
      </c>
      <c r="R13" s="201"/>
      <c r="S13" s="113" t="s">
        <v>383</v>
      </c>
      <c r="T13" s="200" t="s">
        <v>384</v>
      </c>
      <c r="U13" s="225" t="s">
        <v>86</v>
      </c>
      <c r="V13" s="217" t="s">
        <v>385</v>
      </c>
      <c r="Y13" s="91"/>
      <c r="Z13" s="92">
        <v>1</v>
      </c>
      <c r="AA13" s="92"/>
      <c r="AB13" s="93">
        <f t="shared" si="0"/>
        <v>1</v>
      </c>
    </row>
    <row r="14" spans="2:29" s="61" customFormat="1" ht="202.5" customHeight="1" x14ac:dyDescent="0.2">
      <c r="B14" s="281"/>
      <c r="C14" s="260"/>
      <c r="D14" s="210" t="s">
        <v>83</v>
      </c>
      <c r="E14" s="208" t="s">
        <v>386</v>
      </c>
      <c r="F14" s="47" t="s">
        <v>387</v>
      </c>
      <c r="G14" s="208" t="s">
        <v>388</v>
      </c>
      <c r="H14" s="47" t="s">
        <v>389</v>
      </c>
      <c r="I14" s="47" t="s">
        <v>390</v>
      </c>
      <c r="J14" s="198">
        <v>2</v>
      </c>
      <c r="K14" s="198" t="s">
        <v>32</v>
      </c>
      <c r="L14" s="198">
        <v>5</v>
      </c>
      <c r="M14" s="198" t="s">
        <v>33</v>
      </c>
      <c r="N14" s="105">
        <f t="shared" ref="N14:N18" si="1">J14*L14</f>
        <v>10</v>
      </c>
      <c r="O14" s="112" t="s">
        <v>425</v>
      </c>
      <c r="P14" s="195"/>
      <c r="Q14" s="196" t="s">
        <v>169</v>
      </c>
      <c r="R14" s="196"/>
      <c r="S14" s="213" t="s">
        <v>86</v>
      </c>
      <c r="T14" s="213" t="s">
        <v>87</v>
      </c>
      <c r="U14" s="232" t="s">
        <v>391</v>
      </c>
      <c r="V14" s="217" t="s">
        <v>385</v>
      </c>
      <c r="Y14" s="91">
        <v>1</v>
      </c>
      <c r="Z14" s="92"/>
      <c r="AA14" s="92"/>
      <c r="AB14" s="93">
        <f t="shared" si="0"/>
        <v>1</v>
      </c>
    </row>
    <row r="15" spans="2:29" s="61" customFormat="1" ht="381" customHeight="1" x14ac:dyDescent="0.2">
      <c r="B15" s="281"/>
      <c r="C15" s="260"/>
      <c r="D15" s="210" t="s">
        <v>72</v>
      </c>
      <c r="E15" s="208" t="s">
        <v>223</v>
      </c>
      <c r="F15" s="208" t="s">
        <v>392</v>
      </c>
      <c r="G15" s="208" t="s">
        <v>224</v>
      </c>
      <c r="H15" s="208" t="s">
        <v>71</v>
      </c>
      <c r="I15" s="208" t="s">
        <v>393</v>
      </c>
      <c r="J15" s="198">
        <v>2</v>
      </c>
      <c r="K15" s="198" t="s">
        <v>32</v>
      </c>
      <c r="L15" s="198">
        <v>5</v>
      </c>
      <c r="M15" s="198" t="s">
        <v>33</v>
      </c>
      <c r="N15" s="106">
        <f t="shared" si="1"/>
        <v>10</v>
      </c>
      <c r="O15" s="112" t="s">
        <v>425</v>
      </c>
      <c r="P15" s="195"/>
      <c r="Q15" s="196" t="s">
        <v>169</v>
      </c>
      <c r="R15" s="196"/>
      <c r="S15" s="47" t="s">
        <v>225</v>
      </c>
      <c r="T15" s="47" t="s">
        <v>394</v>
      </c>
      <c r="U15" s="232" t="s">
        <v>395</v>
      </c>
      <c r="V15" s="217" t="s">
        <v>385</v>
      </c>
      <c r="Y15" s="91">
        <v>1</v>
      </c>
      <c r="Z15" s="92"/>
      <c r="AA15" s="92"/>
      <c r="AB15" s="93">
        <f t="shared" si="0"/>
        <v>1</v>
      </c>
    </row>
    <row r="16" spans="2:29" s="61" customFormat="1" ht="225" customHeight="1" x14ac:dyDescent="0.2">
      <c r="B16" s="281"/>
      <c r="C16" s="260"/>
      <c r="D16" s="210" t="s">
        <v>84</v>
      </c>
      <c r="E16" s="208" t="s">
        <v>226</v>
      </c>
      <c r="F16" s="208" t="s">
        <v>151</v>
      </c>
      <c r="G16" s="208" t="s">
        <v>396</v>
      </c>
      <c r="H16" s="208" t="s">
        <v>70</v>
      </c>
      <c r="I16" s="208" t="s">
        <v>397</v>
      </c>
      <c r="J16" s="198">
        <v>1</v>
      </c>
      <c r="K16" s="198" t="s">
        <v>33</v>
      </c>
      <c r="L16" s="198">
        <v>5</v>
      </c>
      <c r="M16" s="198" t="s">
        <v>33</v>
      </c>
      <c r="N16" s="106">
        <f t="shared" si="1"/>
        <v>5</v>
      </c>
      <c r="O16" s="109" t="s">
        <v>425</v>
      </c>
      <c r="P16" s="195" t="s">
        <v>169</v>
      </c>
      <c r="Q16" s="196"/>
      <c r="R16" s="196"/>
      <c r="S16" s="197" t="s">
        <v>398</v>
      </c>
      <c r="T16" s="197" t="s">
        <v>400</v>
      </c>
      <c r="U16" s="230" t="s">
        <v>399</v>
      </c>
      <c r="V16" s="217" t="s">
        <v>385</v>
      </c>
      <c r="Y16" s="91">
        <v>1</v>
      </c>
      <c r="Z16" s="92"/>
      <c r="AA16" s="92"/>
      <c r="AB16" s="93">
        <f t="shared" si="0"/>
        <v>1</v>
      </c>
    </row>
    <row r="17" spans="2:28" s="61" customFormat="1" ht="209.1" customHeight="1" x14ac:dyDescent="0.2">
      <c r="B17" s="281"/>
      <c r="C17" s="260"/>
      <c r="D17" s="210" t="s">
        <v>227</v>
      </c>
      <c r="E17" s="208" t="s">
        <v>73</v>
      </c>
      <c r="F17" s="208" t="s">
        <v>113</v>
      </c>
      <c r="G17" s="208" t="s">
        <v>401</v>
      </c>
      <c r="H17" s="208" t="s">
        <v>402</v>
      </c>
      <c r="I17" s="208" t="s">
        <v>403</v>
      </c>
      <c r="J17" s="198">
        <v>1</v>
      </c>
      <c r="K17" s="198" t="s">
        <v>33</v>
      </c>
      <c r="L17" s="198">
        <v>5</v>
      </c>
      <c r="M17" s="198" t="s">
        <v>33</v>
      </c>
      <c r="N17" s="106">
        <f t="shared" si="1"/>
        <v>5</v>
      </c>
      <c r="O17" s="109" t="s">
        <v>425</v>
      </c>
      <c r="P17" s="195" t="s">
        <v>169</v>
      </c>
      <c r="Q17" s="196"/>
      <c r="R17" s="196"/>
      <c r="S17" s="197" t="s">
        <v>404</v>
      </c>
      <c r="T17" s="197" t="s">
        <v>152</v>
      </c>
      <c r="U17" s="230" t="s">
        <v>405</v>
      </c>
      <c r="V17" s="217" t="s">
        <v>385</v>
      </c>
      <c r="Y17" s="91">
        <v>1</v>
      </c>
      <c r="Z17" s="92"/>
      <c r="AA17" s="92"/>
      <c r="AB17" s="93">
        <f t="shared" si="0"/>
        <v>1</v>
      </c>
    </row>
    <row r="18" spans="2:28" s="61" customFormat="1" ht="255" customHeight="1" thickBot="1" x14ac:dyDescent="0.25">
      <c r="B18" s="282"/>
      <c r="C18" s="261"/>
      <c r="D18" s="66" t="s">
        <v>228</v>
      </c>
      <c r="E18" s="42" t="s">
        <v>406</v>
      </c>
      <c r="F18" s="42" t="s">
        <v>407</v>
      </c>
      <c r="G18" s="42" t="s">
        <v>74</v>
      </c>
      <c r="H18" s="42" t="s">
        <v>408</v>
      </c>
      <c r="I18" s="42" t="s">
        <v>409</v>
      </c>
      <c r="J18" s="107">
        <v>1</v>
      </c>
      <c r="K18" s="107" t="s">
        <v>33</v>
      </c>
      <c r="L18" s="107">
        <v>5</v>
      </c>
      <c r="M18" s="107" t="s">
        <v>33</v>
      </c>
      <c r="N18" s="108">
        <f t="shared" si="1"/>
        <v>5</v>
      </c>
      <c r="O18" s="109" t="s">
        <v>425</v>
      </c>
      <c r="P18" s="110"/>
      <c r="Q18" s="111" t="s">
        <v>169</v>
      </c>
      <c r="R18" s="111"/>
      <c r="S18" s="44" t="s">
        <v>410</v>
      </c>
      <c r="T18" s="44" t="s">
        <v>412</v>
      </c>
      <c r="U18" s="231" t="s">
        <v>411</v>
      </c>
      <c r="V18" s="217" t="s">
        <v>385</v>
      </c>
      <c r="Y18" s="91">
        <v>1</v>
      </c>
      <c r="Z18" s="92"/>
      <c r="AA18" s="92"/>
      <c r="AB18" s="93">
        <f t="shared" si="0"/>
        <v>1</v>
      </c>
    </row>
    <row r="19" spans="2:28" s="61" customFormat="1" ht="330" customHeight="1" x14ac:dyDescent="0.2">
      <c r="B19" s="280" t="s">
        <v>59</v>
      </c>
      <c r="C19" s="259" t="s">
        <v>416</v>
      </c>
      <c r="D19" s="209" t="s">
        <v>421</v>
      </c>
      <c r="E19" s="207" t="s">
        <v>417</v>
      </c>
      <c r="F19" s="113" t="s">
        <v>173</v>
      </c>
      <c r="G19" s="207" t="s">
        <v>418</v>
      </c>
      <c r="H19" s="207" t="s">
        <v>419</v>
      </c>
      <c r="I19" s="207" t="s">
        <v>420</v>
      </c>
      <c r="J19" s="214">
        <v>2</v>
      </c>
      <c r="K19" s="214" t="s">
        <v>32</v>
      </c>
      <c r="L19" s="214">
        <v>20</v>
      </c>
      <c r="M19" s="214" t="s">
        <v>31</v>
      </c>
      <c r="N19" s="133">
        <f t="shared" ref="N19:N24" si="2">J19*L19</f>
        <v>40</v>
      </c>
      <c r="O19" s="114" t="s">
        <v>422</v>
      </c>
      <c r="P19" s="202"/>
      <c r="Q19" s="201" t="s">
        <v>169</v>
      </c>
      <c r="R19" s="201"/>
      <c r="S19" s="200" t="s">
        <v>108</v>
      </c>
      <c r="T19" s="200" t="s">
        <v>109</v>
      </c>
      <c r="U19" s="229" t="s">
        <v>111</v>
      </c>
      <c r="V19" s="217" t="s">
        <v>423</v>
      </c>
      <c r="Y19" s="91"/>
      <c r="Z19" s="92">
        <v>1</v>
      </c>
      <c r="AA19" s="92"/>
      <c r="AB19" s="93">
        <f t="shared" si="0"/>
        <v>1</v>
      </c>
    </row>
    <row r="20" spans="2:28" s="61" customFormat="1" ht="135.75" customHeight="1" x14ac:dyDescent="0.2">
      <c r="B20" s="281"/>
      <c r="C20" s="260"/>
      <c r="D20" s="210" t="s">
        <v>81</v>
      </c>
      <c r="E20" s="208" t="s">
        <v>112</v>
      </c>
      <c r="F20" s="208" t="s">
        <v>113</v>
      </c>
      <c r="G20" s="47" t="s">
        <v>424</v>
      </c>
      <c r="H20" s="208" t="s">
        <v>114</v>
      </c>
      <c r="I20" s="47" t="s">
        <v>315</v>
      </c>
      <c r="J20" s="198">
        <v>1</v>
      </c>
      <c r="K20" s="198" t="s">
        <v>33</v>
      </c>
      <c r="L20" s="198">
        <v>20</v>
      </c>
      <c r="M20" s="198" t="s">
        <v>31</v>
      </c>
      <c r="N20" s="105">
        <f>L20*J20</f>
        <v>20</v>
      </c>
      <c r="O20" s="104" t="s">
        <v>425</v>
      </c>
      <c r="P20" s="195"/>
      <c r="Q20" s="196" t="s">
        <v>169</v>
      </c>
      <c r="R20" s="196"/>
      <c r="S20" s="197" t="s">
        <v>115</v>
      </c>
      <c r="T20" s="47" t="s">
        <v>426</v>
      </c>
      <c r="U20" s="232" t="s">
        <v>116</v>
      </c>
      <c r="V20" s="217" t="s">
        <v>423</v>
      </c>
      <c r="Y20" s="91"/>
      <c r="Z20" s="92">
        <v>1</v>
      </c>
      <c r="AA20" s="92"/>
      <c r="AB20" s="93">
        <f t="shared" si="0"/>
        <v>1</v>
      </c>
    </row>
    <row r="21" spans="2:28" s="61" customFormat="1" ht="409.5" customHeight="1" x14ac:dyDescent="0.2">
      <c r="B21" s="281"/>
      <c r="C21" s="260"/>
      <c r="D21" s="210" t="s">
        <v>119</v>
      </c>
      <c r="E21" s="208" t="s">
        <v>427</v>
      </c>
      <c r="F21" s="213" t="s">
        <v>316</v>
      </c>
      <c r="G21" s="208" t="s">
        <v>428</v>
      </c>
      <c r="H21" s="208" t="s">
        <v>117</v>
      </c>
      <c r="I21" s="213" t="s">
        <v>429</v>
      </c>
      <c r="J21" s="198">
        <v>2</v>
      </c>
      <c r="K21" s="198" t="s">
        <v>58</v>
      </c>
      <c r="L21" s="198">
        <v>10</v>
      </c>
      <c r="M21" s="198" t="s">
        <v>58</v>
      </c>
      <c r="N21" s="106">
        <f>J21*L21</f>
        <v>20</v>
      </c>
      <c r="O21" s="104" t="s">
        <v>430</v>
      </c>
      <c r="P21" s="195"/>
      <c r="Q21" s="196" t="s">
        <v>169</v>
      </c>
      <c r="R21" s="196"/>
      <c r="S21" s="197" t="s">
        <v>431</v>
      </c>
      <c r="T21" s="47" t="s">
        <v>432</v>
      </c>
      <c r="U21" s="230" t="s">
        <v>433</v>
      </c>
      <c r="V21" s="217" t="s">
        <v>423</v>
      </c>
      <c r="Y21" s="91">
        <v>1</v>
      </c>
      <c r="Z21" s="92"/>
      <c r="AA21" s="92"/>
      <c r="AB21" s="93">
        <f t="shared" si="0"/>
        <v>1</v>
      </c>
    </row>
    <row r="22" spans="2:28" s="60" customFormat="1" ht="339.95" customHeight="1" x14ac:dyDescent="0.2">
      <c r="B22" s="298"/>
      <c r="C22" s="267"/>
      <c r="D22" s="210" t="s">
        <v>437</v>
      </c>
      <c r="E22" s="115" t="s">
        <v>438</v>
      </c>
      <c r="F22" s="211" t="s">
        <v>439</v>
      </c>
      <c r="G22" s="115" t="s">
        <v>435</v>
      </c>
      <c r="H22" s="115" t="s">
        <v>371</v>
      </c>
      <c r="I22" s="211" t="s">
        <v>440</v>
      </c>
      <c r="J22" s="116">
        <v>2</v>
      </c>
      <c r="K22" s="116" t="s">
        <v>32</v>
      </c>
      <c r="L22" s="116">
        <v>10</v>
      </c>
      <c r="M22" s="116" t="s">
        <v>58</v>
      </c>
      <c r="N22" s="199">
        <f>J63*L63</f>
        <v>20</v>
      </c>
      <c r="O22" s="104" t="s">
        <v>425</v>
      </c>
      <c r="P22" s="195"/>
      <c r="Q22" s="196" t="s">
        <v>255</v>
      </c>
      <c r="R22" s="196"/>
      <c r="S22" s="117" t="s">
        <v>441</v>
      </c>
      <c r="T22" s="118" t="s">
        <v>443</v>
      </c>
      <c r="U22" s="233" t="s">
        <v>442</v>
      </c>
      <c r="V22" s="246" t="s">
        <v>423</v>
      </c>
      <c r="Y22" s="89"/>
      <c r="Z22" s="94"/>
      <c r="AA22" s="94"/>
      <c r="AB22" s="90"/>
    </row>
    <row r="23" spans="2:28" s="61" customFormat="1" ht="267.95" customHeight="1" thickBot="1" x14ac:dyDescent="0.25">
      <c r="B23" s="282"/>
      <c r="C23" s="261"/>
      <c r="D23" s="66" t="s">
        <v>118</v>
      </c>
      <c r="E23" s="42" t="s">
        <v>174</v>
      </c>
      <c r="F23" s="42" t="s">
        <v>317</v>
      </c>
      <c r="G23" s="42" t="s">
        <v>444</v>
      </c>
      <c r="H23" s="42" t="s">
        <v>318</v>
      </c>
      <c r="I23" s="42" t="s">
        <v>445</v>
      </c>
      <c r="J23" s="107">
        <v>2</v>
      </c>
      <c r="K23" s="107" t="s">
        <v>32</v>
      </c>
      <c r="L23" s="107">
        <v>10</v>
      </c>
      <c r="M23" s="107" t="s">
        <v>32</v>
      </c>
      <c r="N23" s="108">
        <f t="shared" ref="N23" si="3">J23*L23</f>
        <v>20</v>
      </c>
      <c r="O23" s="104" t="s">
        <v>446</v>
      </c>
      <c r="P23" s="110"/>
      <c r="Q23" s="111" t="s">
        <v>169</v>
      </c>
      <c r="R23" s="111"/>
      <c r="S23" s="44" t="s">
        <v>319</v>
      </c>
      <c r="T23" s="44" t="s">
        <v>320</v>
      </c>
      <c r="U23" s="231" t="s">
        <v>110</v>
      </c>
      <c r="V23" s="217" t="s">
        <v>423</v>
      </c>
      <c r="Y23" s="91">
        <v>1</v>
      </c>
      <c r="Z23" s="92"/>
      <c r="AA23" s="92"/>
      <c r="AB23" s="93">
        <f t="shared" si="0"/>
        <v>1</v>
      </c>
    </row>
    <row r="24" spans="2:28" s="61" customFormat="1" ht="408.95" customHeight="1" x14ac:dyDescent="0.2">
      <c r="B24" s="280" t="s">
        <v>514</v>
      </c>
      <c r="C24" s="259" t="s">
        <v>515</v>
      </c>
      <c r="D24" s="331" t="s">
        <v>517</v>
      </c>
      <c r="E24" s="294" t="s">
        <v>516</v>
      </c>
      <c r="F24" s="293" t="s">
        <v>518</v>
      </c>
      <c r="G24" s="294" t="s">
        <v>519</v>
      </c>
      <c r="H24" s="294" t="s">
        <v>520</v>
      </c>
      <c r="I24" s="293" t="s">
        <v>521</v>
      </c>
      <c r="J24" s="325">
        <v>1</v>
      </c>
      <c r="K24" s="325" t="s">
        <v>33</v>
      </c>
      <c r="L24" s="325">
        <v>10</v>
      </c>
      <c r="M24" s="327" t="s">
        <v>62</v>
      </c>
      <c r="N24" s="329">
        <f t="shared" si="2"/>
        <v>10</v>
      </c>
      <c r="O24" s="277" t="s">
        <v>425</v>
      </c>
      <c r="P24" s="339"/>
      <c r="Q24" s="337" t="s">
        <v>169</v>
      </c>
      <c r="R24" s="337"/>
      <c r="S24" s="335" t="s">
        <v>522</v>
      </c>
      <c r="T24" s="335" t="s">
        <v>523</v>
      </c>
      <c r="U24" s="336" t="s">
        <v>120</v>
      </c>
      <c r="V24" s="262" t="s">
        <v>524</v>
      </c>
      <c r="Y24" s="91"/>
      <c r="Z24" s="92">
        <v>1</v>
      </c>
      <c r="AA24" s="92"/>
      <c r="AB24" s="93">
        <f t="shared" si="0"/>
        <v>1</v>
      </c>
    </row>
    <row r="25" spans="2:28" s="61" customFormat="1" ht="133.5" customHeight="1" x14ac:dyDescent="0.2">
      <c r="B25" s="281"/>
      <c r="C25" s="260"/>
      <c r="D25" s="275"/>
      <c r="E25" s="284"/>
      <c r="F25" s="264"/>
      <c r="G25" s="284"/>
      <c r="H25" s="284"/>
      <c r="I25" s="264"/>
      <c r="J25" s="326"/>
      <c r="K25" s="326"/>
      <c r="L25" s="326"/>
      <c r="M25" s="328"/>
      <c r="N25" s="330"/>
      <c r="O25" s="278"/>
      <c r="P25" s="340"/>
      <c r="Q25" s="338"/>
      <c r="R25" s="338"/>
      <c r="S25" s="276"/>
      <c r="T25" s="276"/>
      <c r="U25" s="272"/>
      <c r="V25" s="262"/>
      <c r="Y25" s="91"/>
      <c r="Z25" s="92">
        <v>1</v>
      </c>
      <c r="AA25" s="92"/>
      <c r="AB25" s="93">
        <v>1</v>
      </c>
    </row>
    <row r="26" spans="2:28" s="61" customFormat="1" ht="273" customHeight="1" x14ac:dyDescent="0.2">
      <c r="B26" s="281"/>
      <c r="C26" s="260"/>
      <c r="D26" s="210" t="s">
        <v>172</v>
      </c>
      <c r="E26" s="208" t="s">
        <v>525</v>
      </c>
      <c r="F26" s="208" t="s">
        <v>527</v>
      </c>
      <c r="G26" s="208" t="s">
        <v>528</v>
      </c>
      <c r="H26" s="208" t="s">
        <v>529</v>
      </c>
      <c r="I26" s="47" t="s">
        <v>170</v>
      </c>
      <c r="J26" s="198">
        <v>2</v>
      </c>
      <c r="K26" s="198" t="s">
        <v>32</v>
      </c>
      <c r="L26" s="198">
        <v>10</v>
      </c>
      <c r="M26" s="215" t="s">
        <v>32</v>
      </c>
      <c r="N26" s="216">
        <f>J26*L26</f>
        <v>20</v>
      </c>
      <c r="O26" s="112" t="s">
        <v>425</v>
      </c>
      <c r="P26" s="195"/>
      <c r="Q26" s="196" t="s">
        <v>169</v>
      </c>
      <c r="R26" s="196"/>
      <c r="S26" s="197" t="s">
        <v>170</v>
      </c>
      <c r="T26" s="197" t="s">
        <v>171</v>
      </c>
      <c r="U26" s="230" t="s">
        <v>530</v>
      </c>
      <c r="V26" s="262" t="s">
        <v>524</v>
      </c>
      <c r="Y26" s="91"/>
      <c r="Z26" s="92">
        <v>1</v>
      </c>
      <c r="AA26" s="92"/>
      <c r="AB26" s="93">
        <v>1</v>
      </c>
    </row>
    <row r="27" spans="2:28" s="61" customFormat="1" ht="273" customHeight="1" x14ac:dyDescent="0.2">
      <c r="B27" s="298"/>
      <c r="C27" s="267"/>
      <c r="D27" s="119" t="s">
        <v>539</v>
      </c>
      <c r="E27" s="120" t="s">
        <v>540</v>
      </c>
      <c r="F27" s="120" t="s">
        <v>542</v>
      </c>
      <c r="G27" s="120" t="s">
        <v>541</v>
      </c>
      <c r="H27" s="120" t="s">
        <v>543</v>
      </c>
      <c r="I27" s="121" t="s">
        <v>544</v>
      </c>
      <c r="J27" s="122">
        <v>1</v>
      </c>
      <c r="K27" s="122" t="s">
        <v>33</v>
      </c>
      <c r="L27" s="122">
        <v>20</v>
      </c>
      <c r="M27" s="116" t="s">
        <v>372</v>
      </c>
      <c r="N27" s="123">
        <f>J27*L27</f>
        <v>20</v>
      </c>
      <c r="O27" s="112" t="s">
        <v>545</v>
      </c>
      <c r="P27" s="124"/>
      <c r="Q27" s="125" t="s">
        <v>169</v>
      </c>
      <c r="R27" s="125"/>
      <c r="S27" s="126" t="s">
        <v>546</v>
      </c>
      <c r="T27" s="126" t="s">
        <v>547</v>
      </c>
      <c r="U27" s="234" t="s">
        <v>548</v>
      </c>
      <c r="V27" s="262"/>
      <c r="Y27" s="91"/>
      <c r="Z27" s="92"/>
      <c r="AA27" s="92"/>
      <c r="AB27" s="93"/>
    </row>
    <row r="28" spans="2:28" s="61" customFormat="1" ht="409.6" customHeight="1" thickBot="1" x14ac:dyDescent="0.25">
      <c r="B28" s="282"/>
      <c r="C28" s="261"/>
      <c r="D28" s="66" t="s">
        <v>535</v>
      </c>
      <c r="E28" s="42" t="s">
        <v>526</v>
      </c>
      <c r="F28" s="42" t="s">
        <v>531</v>
      </c>
      <c r="G28" s="42" t="s">
        <v>532</v>
      </c>
      <c r="H28" s="42" t="s">
        <v>533</v>
      </c>
      <c r="I28" s="45" t="s">
        <v>534</v>
      </c>
      <c r="J28" s="107">
        <v>2</v>
      </c>
      <c r="K28" s="107" t="s">
        <v>32</v>
      </c>
      <c r="L28" s="107">
        <v>5</v>
      </c>
      <c r="M28" s="127" t="s">
        <v>33</v>
      </c>
      <c r="N28" s="128">
        <f>J28*L28</f>
        <v>10</v>
      </c>
      <c r="O28" s="112" t="s">
        <v>425</v>
      </c>
      <c r="P28" s="110"/>
      <c r="Q28" s="111" t="s">
        <v>169</v>
      </c>
      <c r="R28" s="111"/>
      <c r="S28" s="44" t="s">
        <v>536</v>
      </c>
      <c r="T28" s="44" t="s">
        <v>537</v>
      </c>
      <c r="U28" s="231" t="s">
        <v>538</v>
      </c>
      <c r="V28" s="262"/>
      <c r="Y28" s="91"/>
      <c r="Z28" s="92">
        <v>1</v>
      </c>
      <c r="AA28" s="92"/>
      <c r="AB28" s="93">
        <v>1</v>
      </c>
    </row>
    <row r="29" spans="2:28" s="61" customFormat="1" ht="177" customHeight="1" x14ac:dyDescent="0.2">
      <c r="B29" s="287" t="s">
        <v>374</v>
      </c>
      <c r="C29" s="290" t="s">
        <v>41</v>
      </c>
      <c r="D29" s="209" t="s">
        <v>89</v>
      </c>
      <c r="E29" s="207" t="s">
        <v>90</v>
      </c>
      <c r="F29" s="207" t="s">
        <v>415</v>
      </c>
      <c r="G29" s="207" t="s">
        <v>175</v>
      </c>
      <c r="H29" s="207" t="s">
        <v>176</v>
      </c>
      <c r="I29" s="207" t="s">
        <v>92</v>
      </c>
      <c r="J29" s="214">
        <v>2</v>
      </c>
      <c r="K29" s="214" t="s">
        <v>58</v>
      </c>
      <c r="L29" s="214">
        <v>20</v>
      </c>
      <c r="M29" s="129" t="s">
        <v>271</v>
      </c>
      <c r="N29" s="123">
        <f>J29*L29</f>
        <v>40</v>
      </c>
      <c r="O29" s="222" t="s">
        <v>447</v>
      </c>
      <c r="P29" s="202"/>
      <c r="Q29" s="201" t="s">
        <v>169</v>
      </c>
      <c r="R29" s="201"/>
      <c r="S29" s="200" t="s">
        <v>94</v>
      </c>
      <c r="T29" s="200" t="s">
        <v>93</v>
      </c>
      <c r="U29" s="229" t="s">
        <v>95</v>
      </c>
      <c r="V29" s="217" t="s">
        <v>423</v>
      </c>
      <c r="Y29" s="91">
        <v>1</v>
      </c>
      <c r="Z29" s="92"/>
      <c r="AA29" s="92"/>
      <c r="AB29" s="93">
        <v>1</v>
      </c>
    </row>
    <row r="30" spans="2:28" s="61" customFormat="1" ht="164.1" customHeight="1" x14ac:dyDescent="0.2">
      <c r="B30" s="288"/>
      <c r="C30" s="291"/>
      <c r="D30" s="210" t="s">
        <v>75</v>
      </c>
      <c r="E30" s="208" t="s">
        <v>96</v>
      </c>
      <c r="F30" s="208" t="s">
        <v>91</v>
      </c>
      <c r="G30" s="208" t="s">
        <v>97</v>
      </c>
      <c r="H30" s="208" t="s">
        <v>448</v>
      </c>
      <c r="I30" s="208" t="s">
        <v>414</v>
      </c>
      <c r="J30" s="198">
        <v>2</v>
      </c>
      <c r="K30" s="198" t="s">
        <v>32</v>
      </c>
      <c r="L30" s="198">
        <v>5</v>
      </c>
      <c r="M30" s="198" t="s">
        <v>33</v>
      </c>
      <c r="N30" s="112">
        <f t="shared" ref="N30:N31" si="4">J30*L30</f>
        <v>10</v>
      </c>
      <c r="O30" s="219" t="s">
        <v>449</v>
      </c>
      <c r="P30" s="195"/>
      <c r="Q30" s="196" t="s">
        <v>169</v>
      </c>
      <c r="R30" s="196"/>
      <c r="S30" s="197" t="s">
        <v>94</v>
      </c>
      <c r="T30" s="197" t="s">
        <v>45</v>
      </c>
      <c r="U30" s="230" t="s">
        <v>98</v>
      </c>
      <c r="V30" s="217" t="s">
        <v>423</v>
      </c>
      <c r="Y30" s="91"/>
      <c r="Z30" s="92">
        <v>1</v>
      </c>
      <c r="AA30" s="92"/>
      <c r="AB30" s="93">
        <v>1</v>
      </c>
    </row>
    <row r="31" spans="2:28" s="61" customFormat="1" ht="280.5" customHeight="1" x14ac:dyDescent="0.2">
      <c r="B31" s="288"/>
      <c r="C31" s="291"/>
      <c r="D31" s="210" t="s">
        <v>76</v>
      </c>
      <c r="E31" s="208" t="s">
        <v>99</v>
      </c>
      <c r="F31" s="208" t="s">
        <v>177</v>
      </c>
      <c r="G31" s="208" t="s">
        <v>101</v>
      </c>
      <c r="H31" s="208" t="s">
        <v>100</v>
      </c>
      <c r="I31" s="208" t="s">
        <v>413</v>
      </c>
      <c r="J31" s="198">
        <v>1</v>
      </c>
      <c r="K31" s="198" t="s">
        <v>33</v>
      </c>
      <c r="L31" s="198">
        <v>5</v>
      </c>
      <c r="M31" s="198" t="s">
        <v>139</v>
      </c>
      <c r="N31" s="112">
        <f t="shared" si="4"/>
        <v>5</v>
      </c>
      <c r="O31" s="109" t="s">
        <v>450</v>
      </c>
      <c r="P31" s="195" t="s">
        <v>169</v>
      </c>
      <c r="Q31" s="196"/>
      <c r="R31" s="196"/>
      <c r="S31" s="197" t="s">
        <v>358</v>
      </c>
      <c r="T31" s="197" t="s">
        <v>451</v>
      </c>
      <c r="U31" s="230" t="s">
        <v>452</v>
      </c>
      <c r="V31" s="217" t="s">
        <v>423</v>
      </c>
      <c r="Y31" s="91">
        <v>1</v>
      </c>
      <c r="Z31" s="92"/>
      <c r="AA31" s="92"/>
      <c r="AB31" s="93">
        <v>1</v>
      </c>
    </row>
    <row r="32" spans="2:28" s="61" customFormat="1" ht="189.95" customHeight="1" x14ac:dyDescent="0.2">
      <c r="B32" s="288"/>
      <c r="C32" s="291"/>
      <c r="D32" s="210" t="s">
        <v>178</v>
      </c>
      <c r="E32" s="47" t="s">
        <v>179</v>
      </c>
      <c r="F32" s="208" t="s">
        <v>160</v>
      </c>
      <c r="G32" s="208" t="s">
        <v>180</v>
      </c>
      <c r="H32" s="208" t="s">
        <v>181</v>
      </c>
      <c r="I32" s="208" t="s">
        <v>182</v>
      </c>
      <c r="J32" s="198">
        <v>2</v>
      </c>
      <c r="K32" s="198" t="s">
        <v>62</v>
      </c>
      <c r="L32" s="198">
        <v>10</v>
      </c>
      <c r="M32" s="130" t="s">
        <v>62</v>
      </c>
      <c r="N32" s="248">
        <v>20</v>
      </c>
      <c r="O32" s="249" t="s">
        <v>453</v>
      </c>
      <c r="P32" s="195" t="s">
        <v>169</v>
      </c>
      <c r="Q32" s="196"/>
      <c r="R32" s="196"/>
      <c r="S32" s="197" t="s">
        <v>454</v>
      </c>
      <c r="T32" s="197" t="s">
        <v>161</v>
      </c>
      <c r="U32" s="230" t="s">
        <v>162</v>
      </c>
      <c r="V32" s="217" t="s">
        <v>423</v>
      </c>
      <c r="Y32" s="91"/>
      <c r="Z32" s="92">
        <v>1</v>
      </c>
      <c r="AA32" s="92"/>
      <c r="AB32" s="93">
        <v>1</v>
      </c>
    </row>
    <row r="33" spans="2:28" s="61" customFormat="1" ht="288" customHeight="1" x14ac:dyDescent="0.2">
      <c r="B33" s="288"/>
      <c r="C33" s="291"/>
      <c r="D33" s="210" t="s">
        <v>183</v>
      </c>
      <c r="E33" s="47" t="s">
        <v>455</v>
      </c>
      <c r="F33" s="208" t="s">
        <v>153</v>
      </c>
      <c r="G33" s="208" t="s">
        <v>184</v>
      </c>
      <c r="H33" s="208" t="s">
        <v>185</v>
      </c>
      <c r="I33" s="208" t="s">
        <v>163</v>
      </c>
      <c r="J33" s="198">
        <v>2</v>
      </c>
      <c r="K33" s="198" t="s">
        <v>32</v>
      </c>
      <c r="L33" s="198">
        <v>10</v>
      </c>
      <c r="M33" s="198" t="s">
        <v>58</v>
      </c>
      <c r="N33" s="106">
        <f>+J33*L33</f>
        <v>20</v>
      </c>
      <c r="O33" s="104" t="s">
        <v>456</v>
      </c>
      <c r="P33" s="195" t="s">
        <v>169</v>
      </c>
      <c r="Q33" s="196"/>
      <c r="R33" s="196"/>
      <c r="S33" s="197" t="s">
        <v>359</v>
      </c>
      <c r="T33" s="197" t="s">
        <v>164</v>
      </c>
      <c r="U33" s="230" t="s">
        <v>186</v>
      </c>
      <c r="V33" s="217" t="s">
        <v>423</v>
      </c>
      <c r="Y33" s="91">
        <v>1</v>
      </c>
      <c r="Z33" s="92"/>
      <c r="AA33" s="92"/>
      <c r="AB33" s="93">
        <v>1</v>
      </c>
    </row>
    <row r="34" spans="2:28" s="61" customFormat="1" ht="268.5" customHeight="1" thickBot="1" x14ac:dyDescent="0.25">
      <c r="B34" s="289"/>
      <c r="C34" s="292"/>
      <c r="D34" s="66" t="s">
        <v>457</v>
      </c>
      <c r="E34" s="45" t="s">
        <v>458</v>
      </c>
      <c r="F34" s="42" t="s">
        <v>157</v>
      </c>
      <c r="G34" s="42" t="s">
        <v>158</v>
      </c>
      <c r="H34" s="42" t="s">
        <v>459</v>
      </c>
      <c r="I34" s="42" t="s">
        <v>460</v>
      </c>
      <c r="J34" s="107">
        <v>1</v>
      </c>
      <c r="K34" s="107" t="s">
        <v>33</v>
      </c>
      <c r="L34" s="107">
        <v>5</v>
      </c>
      <c r="M34" s="107" t="s">
        <v>33</v>
      </c>
      <c r="N34" s="108">
        <f>+L34*J34</f>
        <v>5</v>
      </c>
      <c r="O34" s="109" t="s">
        <v>461</v>
      </c>
      <c r="P34" s="110" t="s">
        <v>169</v>
      </c>
      <c r="Q34" s="111"/>
      <c r="R34" s="111"/>
      <c r="S34" s="44" t="s">
        <v>159</v>
      </c>
      <c r="T34" s="44" t="s">
        <v>187</v>
      </c>
      <c r="U34" s="231" t="s">
        <v>159</v>
      </c>
      <c r="V34" s="217" t="s">
        <v>423</v>
      </c>
      <c r="Y34" s="91">
        <v>1</v>
      </c>
      <c r="Z34" s="92"/>
      <c r="AA34" s="92"/>
      <c r="AB34" s="93">
        <v>1</v>
      </c>
    </row>
    <row r="35" spans="2:28" s="61" customFormat="1" ht="188.25" customHeight="1" x14ac:dyDescent="0.2">
      <c r="B35" s="280" t="s">
        <v>462</v>
      </c>
      <c r="C35" s="259" t="s">
        <v>69</v>
      </c>
      <c r="D35" s="209" t="s">
        <v>77</v>
      </c>
      <c r="E35" s="207" t="s">
        <v>132</v>
      </c>
      <c r="F35" s="207" t="s">
        <v>131</v>
      </c>
      <c r="G35" s="207" t="s">
        <v>463</v>
      </c>
      <c r="H35" s="131" t="s">
        <v>133</v>
      </c>
      <c r="I35" s="132" t="s">
        <v>464</v>
      </c>
      <c r="J35" s="214">
        <v>2</v>
      </c>
      <c r="K35" s="214" t="s">
        <v>32</v>
      </c>
      <c r="L35" s="214">
        <v>10</v>
      </c>
      <c r="M35" s="214" t="s">
        <v>62</v>
      </c>
      <c r="N35" s="133">
        <f>J35*L35</f>
        <v>20</v>
      </c>
      <c r="O35" s="104" t="s">
        <v>425</v>
      </c>
      <c r="P35" s="202" t="s">
        <v>169</v>
      </c>
      <c r="Q35" s="201"/>
      <c r="R35" s="201"/>
      <c r="S35" s="200" t="s">
        <v>134</v>
      </c>
      <c r="T35" s="200" t="s">
        <v>188</v>
      </c>
      <c r="U35" s="229" t="s">
        <v>135</v>
      </c>
      <c r="V35" s="217" t="s">
        <v>423</v>
      </c>
      <c r="Y35" s="91"/>
      <c r="Z35" s="92"/>
      <c r="AA35" s="92">
        <v>1</v>
      </c>
      <c r="AB35" s="93">
        <v>1</v>
      </c>
    </row>
    <row r="36" spans="2:28" s="61" customFormat="1" ht="156" customHeight="1" x14ac:dyDescent="0.2">
      <c r="B36" s="281"/>
      <c r="C36" s="260"/>
      <c r="D36" s="210" t="s">
        <v>78</v>
      </c>
      <c r="E36" s="208" t="s">
        <v>136</v>
      </c>
      <c r="F36" s="208" t="s">
        <v>137</v>
      </c>
      <c r="G36" s="208" t="s">
        <v>189</v>
      </c>
      <c r="H36" s="221" t="s">
        <v>190</v>
      </c>
      <c r="I36" s="208" t="s">
        <v>138</v>
      </c>
      <c r="J36" s="198">
        <v>1</v>
      </c>
      <c r="K36" s="198" t="s">
        <v>139</v>
      </c>
      <c r="L36" s="198">
        <v>20</v>
      </c>
      <c r="M36" s="198" t="s">
        <v>372</v>
      </c>
      <c r="N36" s="106">
        <f>+J36*L36</f>
        <v>20</v>
      </c>
      <c r="O36" s="104" t="s">
        <v>425</v>
      </c>
      <c r="P36" s="195" t="s">
        <v>169</v>
      </c>
      <c r="Q36" s="196"/>
      <c r="R36" s="196"/>
      <c r="S36" s="197" t="s">
        <v>140</v>
      </c>
      <c r="T36" s="197" t="s">
        <v>141</v>
      </c>
      <c r="U36" s="230" t="s">
        <v>191</v>
      </c>
      <c r="V36" s="217" t="s">
        <v>423</v>
      </c>
      <c r="Y36" s="91">
        <v>1</v>
      </c>
      <c r="Z36" s="92"/>
      <c r="AA36" s="92"/>
      <c r="AB36" s="93">
        <v>1</v>
      </c>
    </row>
    <row r="37" spans="2:28" s="61" customFormat="1" ht="348.95" customHeight="1" x14ac:dyDescent="0.2">
      <c r="B37" s="281"/>
      <c r="C37" s="260"/>
      <c r="D37" s="275" t="s">
        <v>130</v>
      </c>
      <c r="E37" s="264" t="s">
        <v>465</v>
      </c>
      <c r="F37" s="264" t="s">
        <v>143</v>
      </c>
      <c r="G37" s="284" t="s">
        <v>466</v>
      </c>
      <c r="H37" s="283" t="s">
        <v>467</v>
      </c>
      <c r="I37" s="284" t="s">
        <v>468</v>
      </c>
      <c r="J37" s="326">
        <v>2</v>
      </c>
      <c r="K37" s="326" t="s">
        <v>32</v>
      </c>
      <c r="L37" s="326">
        <v>20</v>
      </c>
      <c r="M37" s="326" t="s">
        <v>31</v>
      </c>
      <c r="N37" s="354">
        <f>+J37*L37</f>
        <v>40</v>
      </c>
      <c r="O37" s="285" t="s">
        <v>425</v>
      </c>
      <c r="P37" s="340"/>
      <c r="Q37" s="338" t="s">
        <v>169</v>
      </c>
      <c r="R37" s="338"/>
      <c r="S37" s="276" t="s">
        <v>470</v>
      </c>
      <c r="T37" s="276" t="s">
        <v>469</v>
      </c>
      <c r="U37" s="272" t="s">
        <v>144</v>
      </c>
      <c r="V37" s="262" t="s">
        <v>423</v>
      </c>
      <c r="Y37" s="263"/>
      <c r="Z37" s="264"/>
      <c r="AA37" s="264">
        <v>1</v>
      </c>
      <c r="AB37" s="279">
        <v>1</v>
      </c>
    </row>
    <row r="38" spans="2:28" s="61" customFormat="1" ht="339" customHeight="1" x14ac:dyDescent="0.2">
      <c r="B38" s="281"/>
      <c r="C38" s="260"/>
      <c r="D38" s="275"/>
      <c r="E38" s="264"/>
      <c r="F38" s="264"/>
      <c r="G38" s="284"/>
      <c r="H38" s="283"/>
      <c r="I38" s="284"/>
      <c r="J38" s="326"/>
      <c r="K38" s="326"/>
      <c r="L38" s="326"/>
      <c r="M38" s="326"/>
      <c r="N38" s="354"/>
      <c r="O38" s="286"/>
      <c r="P38" s="340"/>
      <c r="Q38" s="338"/>
      <c r="R38" s="338"/>
      <c r="S38" s="276"/>
      <c r="T38" s="276"/>
      <c r="U38" s="272"/>
      <c r="V38" s="262"/>
      <c r="Y38" s="263"/>
      <c r="Z38" s="264"/>
      <c r="AA38" s="264"/>
      <c r="AB38" s="279"/>
    </row>
    <row r="39" spans="2:28" s="61" customFormat="1" ht="344.25" customHeight="1" x14ac:dyDescent="0.2">
      <c r="B39" s="281"/>
      <c r="C39" s="260"/>
      <c r="D39" s="210" t="s">
        <v>142</v>
      </c>
      <c r="E39" s="208" t="s">
        <v>471</v>
      </c>
      <c r="F39" s="134" t="s">
        <v>143</v>
      </c>
      <c r="G39" s="134" t="s">
        <v>192</v>
      </c>
      <c r="H39" s="135" t="s">
        <v>472</v>
      </c>
      <c r="I39" s="134" t="s">
        <v>145</v>
      </c>
      <c r="J39" s="198">
        <v>2</v>
      </c>
      <c r="K39" s="198" t="s">
        <v>32</v>
      </c>
      <c r="L39" s="198">
        <v>20</v>
      </c>
      <c r="M39" s="198" t="s">
        <v>271</v>
      </c>
      <c r="N39" s="199">
        <f>+J39*L39</f>
        <v>40</v>
      </c>
      <c r="O39" s="114" t="s">
        <v>475</v>
      </c>
      <c r="P39" s="195"/>
      <c r="Q39" s="196" t="s">
        <v>169</v>
      </c>
      <c r="R39" s="196"/>
      <c r="S39" s="197" t="s">
        <v>473</v>
      </c>
      <c r="T39" s="197" t="s">
        <v>146</v>
      </c>
      <c r="U39" s="230" t="s">
        <v>474</v>
      </c>
      <c r="V39" s="217" t="s">
        <v>423</v>
      </c>
      <c r="Y39" s="91">
        <v>1</v>
      </c>
      <c r="Z39" s="92"/>
      <c r="AA39" s="92"/>
      <c r="AB39" s="93">
        <v>1</v>
      </c>
    </row>
    <row r="40" spans="2:28" s="61" customFormat="1" ht="205.5" customHeight="1" thickBot="1" x14ac:dyDescent="0.25">
      <c r="B40" s="282"/>
      <c r="C40" s="261"/>
      <c r="D40" s="66" t="s">
        <v>147</v>
      </c>
      <c r="E40" s="42" t="s">
        <v>148</v>
      </c>
      <c r="F40" s="136" t="s">
        <v>476</v>
      </c>
      <c r="G40" s="136" t="s">
        <v>149</v>
      </c>
      <c r="H40" s="137" t="s">
        <v>193</v>
      </c>
      <c r="I40" s="136" t="s">
        <v>154</v>
      </c>
      <c r="J40" s="107">
        <v>1</v>
      </c>
      <c r="K40" s="107" t="s">
        <v>139</v>
      </c>
      <c r="L40" s="107">
        <v>10</v>
      </c>
      <c r="M40" s="107" t="s">
        <v>32</v>
      </c>
      <c r="N40" s="108">
        <f>+J40*L40</f>
        <v>10</v>
      </c>
      <c r="O40" s="104" t="s">
        <v>425</v>
      </c>
      <c r="P40" s="110" t="s">
        <v>169</v>
      </c>
      <c r="Q40" s="111"/>
      <c r="R40" s="111"/>
      <c r="S40" s="44" t="s">
        <v>155</v>
      </c>
      <c r="T40" s="44" t="s">
        <v>146</v>
      </c>
      <c r="U40" s="231" t="s">
        <v>156</v>
      </c>
      <c r="V40" s="217" t="s">
        <v>423</v>
      </c>
      <c r="Y40" s="91">
        <v>1</v>
      </c>
      <c r="Z40" s="92"/>
      <c r="AA40" s="92"/>
      <c r="AB40" s="93">
        <v>1</v>
      </c>
    </row>
    <row r="41" spans="2:28" s="61" customFormat="1" ht="155.1" customHeight="1" x14ac:dyDescent="0.2">
      <c r="B41" s="256" t="s">
        <v>194</v>
      </c>
      <c r="C41" s="269" t="s">
        <v>68</v>
      </c>
      <c r="D41" s="138" t="s">
        <v>329</v>
      </c>
      <c r="E41" s="113" t="s">
        <v>567</v>
      </c>
      <c r="F41" s="113" t="s">
        <v>568</v>
      </c>
      <c r="G41" s="113" t="s">
        <v>569</v>
      </c>
      <c r="H41" s="113" t="s">
        <v>102</v>
      </c>
      <c r="I41" s="139" t="s">
        <v>570</v>
      </c>
      <c r="J41" s="140">
        <v>2</v>
      </c>
      <c r="K41" s="214" t="s">
        <v>58</v>
      </c>
      <c r="L41" s="214">
        <v>20</v>
      </c>
      <c r="M41" s="141" t="s">
        <v>31</v>
      </c>
      <c r="N41" s="142">
        <f>L41*J41</f>
        <v>40</v>
      </c>
      <c r="O41" s="114" t="s">
        <v>425</v>
      </c>
      <c r="P41" s="202" t="s">
        <v>169</v>
      </c>
      <c r="Q41" s="201"/>
      <c r="R41" s="143"/>
      <c r="S41" s="144" t="s">
        <v>330</v>
      </c>
      <c r="T41" s="145" t="s">
        <v>331</v>
      </c>
      <c r="U41" s="225" t="s">
        <v>238</v>
      </c>
      <c r="V41" s="217" t="s">
        <v>524</v>
      </c>
      <c r="Y41" s="91">
        <v>1</v>
      </c>
      <c r="Z41" s="92"/>
      <c r="AA41" s="92"/>
      <c r="AB41" s="93">
        <v>1</v>
      </c>
    </row>
    <row r="42" spans="2:28" s="61" customFormat="1" ht="150" customHeight="1" x14ac:dyDescent="0.2">
      <c r="B42" s="257"/>
      <c r="C42" s="270"/>
      <c r="D42" s="146" t="s">
        <v>79</v>
      </c>
      <c r="E42" s="47" t="s">
        <v>332</v>
      </c>
      <c r="F42" s="47" t="s">
        <v>103</v>
      </c>
      <c r="G42" s="47" t="s">
        <v>333</v>
      </c>
      <c r="H42" s="47" t="s">
        <v>571</v>
      </c>
      <c r="I42" s="147" t="s">
        <v>334</v>
      </c>
      <c r="J42" s="223">
        <v>1</v>
      </c>
      <c r="K42" s="213" t="s">
        <v>33</v>
      </c>
      <c r="L42" s="213">
        <v>5</v>
      </c>
      <c r="M42" s="220" t="s">
        <v>33</v>
      </c>
      <c r="N42" s="148">
        <f t="shared" ref="N42:N47" si="5">L42*J42</f>
        <v>5</v>
      </c>
      <c r="O42" s="149" t="s">
        <v>425</v>
      </c>
      <c r="P42" s="150" t="s">
        <v>169</v>
      </c>
      <c r="Q42" s="151"/>
      <c r="R42" s="152"/>
      <c r="S42" s="153" t="s">
        <v>335</v>
      </c>
      <c r="T42" s="223" t="s">
        <v>336</v>
      </c>
      <c r="U42" s="226" t="s">
        <v>104</v>
      </c>
      <c r="V42" s="217" t="s">
        <v>524</v>
      </c>
      <c r="Y42" s="91">
        <v>1</v>
      </c>
      <c r="Z42" s="92"/>
      <c r="AA42" s="92"/>
      <c r="AB42" s="93">
        <v>1</v>
      </c>
    </row>
    <row r="43" spans="2:28" s="61" customFormat="1" ht="156" customHeight="1" x14ac:dyDescent="0.2">
      <c r="B43" s="257"/>
      <c r="C43" s="270"/>
      <c r="D43" s="146" t="s">
        <v>195</v>
      </c>
      <c r="E43" s="47" t="s">
        <v>239</v>
      </c>
      <c r="F43" s="47" t="s">
        <v>337</v>
      </c>
      <c r="G43" s="273" t="s">
        <v>343</v>
      </c>
      <c r="H43" s="47" t="s">
        <v>196</v>
      </c>
      <c r="I43" s="147" t="s">
        <v>197</v>
      </c>
      <c r="J43" s="223">
        <v>2</v>
      </c>
      <c r="K43" s="213" t="s">
        <v>62</v>
      </c>
      <c r="L43" s="213">
        <v>10</v>
      </c>
      <c r="M43" s="220" t="s">
        <v>32</v>
      </c>
      <c r="N43" s="154">
        <f>J43*L43</f>
        <v>20</v>
      </c>
      <c r="O43" s="155" t="s">
        <v>425</v>
      </c>
      <c r="P43" s="150"/>
      <c r="Q43" s="151" t="s">
        <v>169</v>
      </c>
      <c r="R43" s="152"/>
      <c r="S43" s="153" t="s">
        <v>338</v>
      </c>
      <c r="T43" s="223" t="s">
        <v>339</v>
      </c>
      <c r="U43" s="226" t="s">
        <v>240</v>
      </c>
      <c r="V43" s="217" t="s">
        <v>524</v>
      </c>
      <c r="Y43" s="91"/>
      <c r="Z43" s="92">
        <v>1</v>
      </c>
      <c r="AA43" s="92"/>
      <c r="AB43" s="93">
        <v>1</v>
      </c>
    </row>
    <row r="44" spans="2:28" s="61" customFormat="1" ht="150.94999999999999" customHeight="1" x14ac:dyDescent="0.2">
      <c r="B44" s="257"/>
      <c r="C44" s="270"/>
      <c r="D44" s="146" t="s">
        <v>340</v>
      </c>
      <c r="E44" s="47" t="s">
        <v>341</v>
      </c>
      <c r="F44" s="47" t="s">
        <v>342</v>
      </c>
      <c r="G44" s="274"/>
      <c r="H44" s="47" t="s">
        <v>344</v>
      </c>
      <c r="I44" s="220" t="s">
        <v>345</v>
      </c>
      <c r="J44" s="223">
        <v>1</v>
      </c>
      <c r="K44" s="213" t="s">
        <v>33</v>
      </c>
      <c r="L44" s="213">
        <v>20</v>
      </c>
      <c r="M44" s="220" t="s">
        <v>31</v>
      </c>
      <c r="N44" s="148">
        <f t="shared" si="5"/>
        <v>20</v>
      </c>
      <c r="O44" s="155" t="s">
        <v>425</v>
      </c>
      <c r="P44" s="150"/>
      <c r="Q44" s="151" t="s">
        <v>169</v>
      </c>
      <c r="R44" s="152"/>
      <c r="S44" s="153" t="s">
        <v>346</v>
      </c>
      <c r="T44" s="223" t="s">
        <v>347</v>
      </c>
      <c r="U44" s="226" t="s">
        <v>345</v>
      </c>
      <c r="V44" s="217" t="s">
        <v>524</v>
      </c>
      <c r="Y44" s="91">
        <v>1</v>
      </c>
      <c r="Z44" s="92"/>
      <c r="AA44" s="92"/>
      <c r="AB44" s="93">
        <v>1</v>
      </c>
    </row>
    <row r="45" spans="2:28" s="61" customFormat="1" ht="269.10000000000002" customHeight="1" x14ac:dyDescent="0.2">
      <c r="B45" s="257"/>
      <c r="C45" s="270"/>
      <c r="D45" s="146" t="s">
        <v>80</v>
      </c>
      <c r="E45" s="47" t="s">
        <v>198</v>
      </c>
      <c r="F45" s="47" t="s">
        <v>105</v>
      </c>
      <c r="G45" s="47" t="s">
        <v>199</v>
      </c>
      <c r="H45" s="47" t="s">
        <v>200</v>
      </c>
      <c r="I45" s="147" t="s">
        <v>201</v>
      </c>
      <c r="J45" s="223">
        <v>1</v>
      </c>
      <c r="K45" s="213" t="s">
        <v>139</v>
      </c>
      <c r="L45" s="213">
        <v>5</v>
      </c>
      <c r="M45" s="220" t="s">
        <v>139</v>
      </c>
      <c r="N45" s="148">
        <f t="shared" si="5"/>
        <v>5</v>
      </c>
      <c r="O45" s="149" t="s">
        <v>425</v>
      </c>
      <c r="P45" s="150"/>
      <c r="Q45" s="151" t="s">
        <v>169</v>
      </c>
      <c r="R45" s="152"/>
      <c r="S45" s="153" t="s">
        <v>106</v>
      </c>
      <c r="T45" s="223" t="s">
        <v>107</v>
      </c>
      <c r="U45" s="226" t="s">
        <v>202</v>
      </c>
      <c r="V45" s="217" t="s">
        <v>524</v>
      </c>
      <c r="Y45" s="91">
        <v>1</v>
      </c>
      <c r="Z45" s="92"/>
      <c r="AA45" s="92"/>
      <c r="AB45" s="93">
        <v>1</v>
      </c>
    </row>
    <row r="46" spans="2:28" s="61" customFormat="1" ht="219.95" customHeight="1" x14ac:dyDescent="0.2">
      <c r="B46" s="257"/>
      <c r="C46" s="270"/>
      <c r="D46" s="146" t="s">
        <v>241</v>
      </c>
      <c r="E46" s="47" t="s">
        <v>203</v>
      </c>
      <c r="F46" s="47" t="s">
        <v>348</v>
      </c>
      <c r="G46" s="47" t="s">
        <v>242</v>
      </c>
      <c r="H46" s="47" t="s">
        <v>349</v>
      </c>
      <c r="I46" s="147" t="s">
        <v>350</v>
      </c>
      <c r="J46" s="223">
        <v>2</v>
      </c>
      <c r="K46" s="213" t="s">
        <v>32</v>
      </c>
      <c r="L46" s="213">
        <v>10</v>
      </c>
      <c r="M46" s="220" t="s">
        <v>32</v>
      </c>
      <c r="N46" s="148">
        <f>L46*J46</f>
        <v>20</v>
      </c>
      <c r="O46" s="155" t="s">
        <v>425</v>
      </c>
      <c r="P46" s="150"/>
      <c r="Q46" s="151" t="s">
        <v>169</v>
      </c>
      <c r="R46" s="152"/>
      <c r="S46" s="153" t="s">
        <v>351</v>
      </c>
      <c r="T46" s="223" t="s">
        <v>146</v>
      </c>
      <c r="U46" s="226" t="s">
        <v>204</v>
      </c>
      <c r="V46" s="217" t="s">
        <v>524</v>
      </c>
      <c r="Y46" s="91">
        <v>1</v>
      </c>
      <c r="Z46" s="92"/>
      <c r="AA46" s="92"/>
      <c r="AB46" s="93">
        <v>1</v>
      </c>
    </row>
    <row r="47" spans="2:28" s="61" customFormat="1" ht="186.95" customHeight="1" thickBot="1" x14ac:dyDescent="0.25">
      <c r="B47" s="258"/>
      <c r="C47" s="271"/>
      <c r="D47" s="156" t="s">
        <v>354</v>
      </c>
      <c r="E47" s="42" t="s">
        <v>205</v>
      </c>
      <c r="F47" s="45" t="s">
        <v>352</v>
      </c>
      <c r="G47" s="136" t="s">
        <v>353</v>
      </c>
      <c r="H47" s="137" t="s">
        <v>206</v>
      </c>
      <c r="I47" s="157" t="s">
        <v>207</v>
      </c>
      <c r="J47" s="158">
        <v>3</v>
      </c>
      <c r="K47" s="159" t="s">
        <v>31</v>
      </c>
      <c r="L47" s="159">
        <v>20</v>
      </c>
      <c r="M47" s="160" t="s">
        <v>32</v>
      </c>
      <c r="N47" s="161">
        <f t="shared" si="5"/>
        <v>60</v>
      </c>
      <c r="O47" s="88" t="s">
        <v>425</v>
      </c>
      <c r="P47" s="162" t="s">
        <v>169</v>
      </c>
      <c r="Q47" s="163"/>
      <c r="R47" s="164"/>
      <c r="S47" s="165" t="s">
        <v>357</v>
      </c>
      <c r="T47" s="166" t="s">
        <v>355</v>
      </c>
      <c r="U47" s="231" t="s">
        <v>356</v>
      </c>
      <c r="V47" s="217" t="s">
        <v>524</v>
      </c>
      <c r="Y47" s="91">
        <v>1</v>
      </c>
      <c r="Z47" s="92"/>
      <c r="AA47" s="92"/>
      <c r="AB47" s="93">
        <v>1</v>
      </c>
    </row>
    <row r="48" spans="2:28" s="61" customFormat="1" ht="252" customHeight="1" x14ac:dyDescent="0.2">
      <c r="B48" s="256" t="s">
        <v>247</v>
      </c>
      <c r="C48" s="259" t="s">
        <v>248</v>
      </c>
      <c r="D48" s="167" t="s">
        <v>249</v>
      </c>
      <c r="E48" s="131" t="s">
        <v>250</v>
      </c>
      <c r="F48" s="131" t="s">
        <v>251</v>
      </c>
      <c r="G48" s="131" t="s">
        <v>252</v>
      </c>
      <c r="H48" s="131" t="s">
        <v>253</v>
      </c>
      <c r="I48" s="131" t="s">
        <v>254</v>
      </c>
      <c r="J48" s="204">
        <v>3</v>
      </c>
      <c r="K48" s="204" t="s">
        <v>31</v>
      </c>
      <c r="L48" s="204">
        <v>5</v>
      </c>
      <c r="M48" s="212" t="s">
        <v>33</v>
      </c>
      <c r="N48" s="168">
        <f>J48*L48</f>
        <v>15</v>
      </c>
      <c r="O48" s="155" t="s">
        <v>425</v>
      </c>
      <c r="P48" s="169"/>
      <c r="Q48" s="170" t="s">
        <v>169</v>
      </c>
      <c r="R48" s="170"/>
      <c r="S48" s="207" t="s">
        <v>256</v>
      </c>
      <c r="T48" s="207" t="s">
        <v>257</v>
      </c>
      <c r="U48" s="235" t="s">
        <v>360</v>
      </c>
      <c r="V48" s="217" t="s">
        <v>524</v>
      </c>
      <c r="Y48" s="91"/>
      <c r="Z48" s="92"/>
      <c r="AA48" s="92">
        <v>1</v>
      </c>
      <c r="AB48" s="93">
        <v>1</v>
      </c>
    </row>
    <row r="49" spans="2:28" s="61" customFormat="1" ht="187.15" customHeight="1" x14ac:dyDescent="0.2">
      <c r="B49" s="257"/>
      <c r="C49" s="260"/>
      <c r="D49" s="171" t="s">
        <v>258</v>
      </c>
      <c r="E49" s="221" t="s">
        <v>549</v>
      </c>
      <c r="F49" s="221" t="s">
        <v>259</v>
      </c>
      <c r="G49" s="221" t="s">
        <v>260</v>
      </c>
      <c r="H49" s="221" t="s">
        <v>550</v>
      </c>
      <c r="I49" s="221" t="s">
        <v>551</v>
      </c>
      <c r="J49" s="205">
        <v>1</v>
      </c>
      <c r="K49" s="205" t="s">
        <v>261</v>
      </c>
      <c r="L49" s="205">
        <v>10</v>
      </c>
      <c r="M49" s="213" t="s">
        <v>58</v>
      </c>
      <c r="N49" s="172">
        <f>J49*L49</f>
        <v>10</v>
      </c>
      <c r="O49" s="155" t="s">
        <v>425</v>
      </c>
      <c r="P49" s="150" t="s">
        <v>169</v>
      </c>
      <c r="Q49" s="151"/>
      <c r="R49" s="151"/>
      <c r="S49" s="208" t="s">
        <v>263</v>
      </c>
      <c r="T49" s="208" t="s">
        <v>262</v>
      </c>
      <c r="U49" s="236" t="s">
        <v>552</v>
      </c>
      <c r="V49" s="217" t="s">
        <v>524</v>
      </c>
      <c r="Y49" s="91">
        <v>1</v>
      </c>
      <c r="Z49" s="92"/>
      <c r="AA49" s="92"/>
      <c r="AB49" s="93">
        <v>1</v>
      </c>
    </row>
    <row r="50" spans="2:28" s="61" customFormat="1" ht="187.15" customHeight="1" x14ac:dyDescent="0.2">
      <c r="B50" s="266"/>
      <c r="C50" s="267"/>
      <c r="D50" s="173" t="s">
        <v>559</v>
      </c>
      <c r="E50" s="115" t="s">
        <v>560</v>
      </c>
      <c r="F50" s="115" t="s">
        <v>561</v>
      </c>
      <c r="G50" s="115" t="s">
        <v>562</v>
      </c>
      <c r="H50" s="115" t="s">
        <v>563</v>
      </c>
      <c r="I50" s="115" t="s">
        <v>564</v>
      </c>
      <c r="J50" s="211">
        <v>1</v>
      </c>
      <c r="K50" s="211" t="s">
        <v>139</v>
      </c>
      <c r="L50" s="211">
        <v>10</v>
      </c>
      <c r="M50" s="227" t="s">
        <v>62</v>
      </c>
      <c r="N50" s="174">
        <f>SUM(J50*L50)</f>
        <v>10</v>
      </c>
      <c r="O50" s="155" t="s">
        <v>425</v>
      </c>
      <c r="P50" s="175" t="s">
        <v>169</v>
      </c>
      <c r="Q50" s="176"/>
      <c r="R50" s="176"/>
      <c r="S50" s="120" t="s">
        <v>565</v>
      </c>
      <c r="T50" s="120" t="s">
        <v>566</v>
      </c>
      <c r="U50" s="237" t="s">
        <v>565</v>
      </c>
      <c r="V50" s="217" t="s">
        <v>524</v>
      </c>
      <c r="Y50" s="91"/>
      <c r="Z50" s="92"/>
      <c r="AA50" s="92"/>
      <c r="AB50" s="93"/>
    </row>
    <row r="51" spans="2:28" s="61" customFormat="1" ht="139.5" customHeight="1" thickBot="1" x14ac:dyDescent="0.25">
      <c r="B51" s="258"/>
      <c r="C51" s="261"/>
      <c r="D51" s="177" t="s">
        <v>553</v>
      </c>
      <c r="E51" s="178" t="s">
        <v>264</v>
      </c>
      <c r="F51" s="178" t="s">
        <v>554</v>
      </c>
      <c r="G51" s="178" t="s">
        <v>265</v>
      </c>
      <c r="H51" s="178" t="s">
        <v>266</v>
      </c>
      <c r="I51" s="178" t="s">
        <v>555</v>
      </c>
      <c r="J51" s="206">
        <v>2</v>
      </c>
      <c r="K51" s="206" t="s">
        <v>58</v>
      </c>
      <c r="L51" s="206">
        <v>5</v>
      </c>
      <c r="M51" s="159" t="s">
        <v>33</v>
      </c>
      <c r="N51" s="179">
        <f>J51*L51</f>
        <v>10</v>
      </c>
      <c r="O51" s="155" t="s">
        <v>425</v>
      </c>
      <c r="P51" s="162"/>
      <c r="Q51" s="163" t="s">
        <v>169</v>
      </c>
      <c r="R51" s="163"/>
      <c r="S51" s="42" t="s">
        <v>556</v>
      </c>
      <c r="T51" s="42" t="s">
        <v>557</v>
      </c>
      <c r="U51" s="238" t="s">
        <v>558</v>
      </c>
      <c r="V51" s="217" t="s">
        <v>524</v>
      </c>
      <c r="Y51" s="91"/>
      <c r="Z51" s="92"/>
      <c r="AA51" s="92">
        <v>1</v>
      </c>
      <c r="AB51" s="93">
        <v>1</v>
      </c>
    </row>
    <row r="52" spans="2:28" s="61" customFormat="1" ht="205.5" customHeight="1" x14ac:dyDescent="0.2">
      <c r="B52" s="256" t="s">
        <v>284</v>
      </c>
      <c r="C52" s="259"/>
      <c r="D52" s="167" t="s">
        <v>477</v>
      </c>
      <c r="E52" s="131" t="s">
        <v>480</v>
      </c>
      <c r="F52" s="131" t="s">
        <v>267</v>
      </c>
      <c r="G52" s="131" t="s">
        <v>478</v>
      </c>
      <c r="H52" s="131" t="s">
        <v>479</v>
      </c>
      <c r="I52" s="131" t="s">
        <v>481</v>
      </c>
      <c r="J52" s="204">
        <v>2</v>
      </c>
      <c r="K52" s="204" t="s">
        <v>32</v>
      </c>
      <c r="L52" s="204">
        <v>20</v>
      </c>
      <c r="M52" s="212" t="s">
        <v>372</v>
      </c>
      <c r="N52" s="194">
        <f t="shared" ref="N52:N62" si="6">L52*J52</f>
        <v>40</v>
      </c>
      <c r="O52" s="88" t="s">
        <v>482</v>
      </c>
      <c r="P52" s="169"/>
      <c r="Q52" s="170" t="s">
        <v>169</v>
      </c>
      <c r="R52" s="170"/>
      <c r="S52" s="180" t="s">
        <v>483</v>
      </c>
      <c r="T52" s="242" t="s">
        <v>484</v>
      </c>
      <c r="U52" s="243" t="s">
        <v>270</v>
      </c>
      <c r="V52" s="217" t="s">
        <v>423</v>
      </c>
      <c r="Y52" s="91"/>
      <c r="Z52" s="92">
        <v>1</v>
      </c>
      <c r="AA52" s="92"/>
      <c r="AB52" s="93">
        <v>1</v>
      </c>
    </row>
    <row r="53" spans="2:28" s="61" customFormat="1" ht="226.5" customHeight="1" x14ac:dyDescent="0.2">
      <c r="B53" s="265"/>
      <c r="C53" s="268"/>
      <c r="D53" s="181" t="s">
        <v>486</v>
      </c>
      <c r="E53" s="182" t="s">
        <v>485</v>
      </c>
      <c r="F53" s="182" t="s">
        <v>487</v>
      </c>
      <c r="G53" s="182" t="s">
        <v>268</v>
      </c>
      <c r="H53" s="182" t="s">
        <v>488</v>
      </c>
      <c r="I53" s="182" t="s">
        <v>489</v>
      </c>
      <c r="J53" s="224">
        <v>1</v>
      </c>
      <c r="K53" s="224" t="s">
        <v>139</v>
      </c>
      <c r="L53" s="224">
        <v>10</v>
      </c>
      <c r="M53" s="228" t="s">
        <v>62</v>
      </c>
      <c r="N53" s="149">
        <f>SUM(J53*L53)</f>
        <v>10</v>
      </c>
      <c r="O53" s="155" t="s">
        <v>425</v>
      </c>
      <c r="P53" s="183"/>
      <c r="Q53" s="184"/>
      <c r="R53" s="184"/>
      <c r="S53" s="185" t="s">
        <v>269</v>
      </c>
      <c r="T53" s="186" t="s">
        <v>484</v>
      </c>
      <c r="U53" s="186" t="s">
        <v>270</v>
      </c>
      <c r="V53" s="217" t="s">
        <v>423</v>
      </c>
      <c r="Y53" s="91"/>
      <c r="Z53" s="92"/>
      <c r="AA53" s="92"/>
      <c r="AB53" s="93"/>
    </row>
    <row r="54" spans="2:28" s="61" customFormat="1" ht="267.75" customHeight="1" x14ac:dyDescent="0.2">
      <c r="B54" s="257"/>
      <c r="C54" s="260"/>
      <c r="D54" s="171" t="s">
        <v>362</v>
      </c>
      <c r="E54" s="221" t="s">
        <v>490</v>
      </c>
      <c r="F54" s="221" t="s">
        <v>363</v>
      </c>
      <c r="G54" s="221" t="s">
        <v>491</v>
      </c>
      <c r="H54" s="221" t="s">
        <v>364</v>
      </c>
      <c r="I54" s="221" t="s">
        <v>492</v>
      </c>
      <c r="J54" s="205">
        <v>2</v>
      </c>
      <c r="K54" s="205" t="s">
        <v>32</v>
      </c>
      <c r="L54" s="205">
        <v>20</v>
      </c>
      <c r="M54" s="213" t="s">
        <v>271</v>
      </c>
      <c r="N54" s="172">
        <f t="shared" si="6"/>
        <v>40</v>
      </c>
      <c r="O54" s="88" t="s">
        <v>493</v>
      </c>
      <c r="P54" s="150"/>
      <c r="Q54" s="151" t="s">
        <v>169</v>
      </c>
      <c r="R54" s="151"/>
      <c r="S54" s="186" t="s">
        <v>365</v>
      </c>
      <c r="T54" s="186" t="s">
        <v>366</v>
      </c>
      <c r="U54" s="239" t="s">
        <v>367</v>
      </c>
      <c r="V54" s="217" t="s">
        <v>423</v>
      </c>
      <c r="Y54" s="91"/>
      <c r="Z54" s="92">
        <v>1</v>
      </c>
      <c r="AA54" s="92"/>
      <c r="AB54" s="93">
        <v>1</v>
      </c>
    </row>
    <row r="55" spans="2:28" s="61" customFormat="1" ht="139.5" customHeight="1" x14ac:dyDescent="0.2">
      <c r="B55" s="257"/>
      <c r="C55" s="260"/>
      <c r="D55" s="171" t="s">
        <v>273</v>
      </c>
      <c r="E55" s="221" t="s">
        <v>274</v>
      </c>
      <c r="F55" s="221" t="s">
        <v>494</v>
      </c>
      <c r="G55" s="221" t="s">
        <v>275</v>
      </c>
      <c r="H55" s="221" t="s">
        <v>243</v>
      </c>
      <c r="I55" s="221" t="s">
        <v>246</v>
      </c>
      <c r="J55" s="205">
        <v>2</v>
      </c>
      <c r="K55" s="205" t="s">
        <v>62</v>
      </c>
      <c r="L55" s="205">
        <v>10</v>
      </c>
      <c r="M55" s="213" t="s">
        <v>58</v>
      </c>
      <c r="N55" s="172">
        <f t="shared" si="6"/>
        <v>20</v>
      </c>
      <c r="O55" s="155" t="s">
        <v>425</v>
      </c>
      <c r="P55" s="150" t="s">
        <v>169</v>
      </c>
      <c r="Q55" s="151"/>
      <c r="R55" s="151"/>
      <c r="S55" s="186" t="s">
        <v>276</v>
      </c>
      <c r="T55" s="186" t="s">
        <v>277</v>
      </c>
      <c r="U55" s="239" t="s">
        <v>278</v>
      </c>
      <c r="V55" s="217" t="s">
        <v>423</v>
      </c>
      <c r="Y55" s="91"/>
      <c r="Z55" s="92"/>
      <c r="AA55" s="92">
        <v>1</v>
      </c>
      <c r="AB55" s="93">
        <v>1</v>
      </c>
    </row>
    <row r="56" spans="2:28" s="61" customFormat="1" ht="243.6" customHeight="1" x14ac:dyDescent="0.2">
      <c r="B56" s="257"/>
      <c r="C56" s="260"/>
      <c r="D56" s="171" t="s">
        <v>499</v>
      </c>
      <c r="E56" s="221" t="s">
        <v>500</v>
      </c>
      <c r="F56" s="221" t="s">
        <v>267</v>
      </c>
      <c r="G56" s="221" t="s">
        <v>495</v>
      </c>
      <c r="H56" s="221" t="s">
        <v>279</v>
      </c>
      <c r="I56" s="221" t="s">
        <v>496</v>
      </c>
      <c r="J56" s="205">
        <v>1</v>
      </c>
      <c r="K56" s="205" t="s">
        <v>139</v>
      </c>
      <c r="L56" s="205">
        <v>10</v>
      </c>
      <c r="M56" s="213" t="s">
        <v>62</v>
      </c>
      <c r="N56" s="172">
        <f t="shared" si="6"/>
        <v>10</v>
      </c>
      <c r="O56" s="155" t="s">
        <v>497</v>
      </c>
      <c r="P56" s="150"/>
      <c r="Q56" s="151" t="s">
        <v>169</v>
      </c>
      <c r="R56" s="151"/>
      <c r="S56" s="208" t="s">
        <v>498</v>
      </c>
      <c r="T56" s="208" t="s">
        <v>272</v>
      </c>
      <c r="U56" s="236" t="s">
        <v>280</v>
      </c>
      <c r="V56" s="217" t="s">
        <v>423</v>
      </c>
      <c r="Y56" s="91"/>
      <c r="Z56" s="92">
        <v>1</v>
      </c>
      <c r="AA56" s="92"/>
      <c r="AB56" s="93">
        <v>1</v>
      </c>
    </row>
    <row r="57" spans="2:28" s="61" customFormat="1" ht="408.75" customHeight="1" x14ac:dyDescent="0.2">
      <c r="B57" s="266"/>
      <c r="C57" s="267"/>
      <c r="D57" s="173" t="s">
        <v>572</v>
      </c>
      <c r="E57" s="115" t="s">
        <v>573</v>
      </c>
      <c r="F57" s="115" t="s">
        <v>574</v>
      </c>
      <c r="G57" s="115" t="s">
        <v>575</v>
      </c>
      <c r="H57" s="115" t="s">
        <v>576</v>
      </c>
      <c r="I57" s="115" t="s">
        <v>577</v>
      </c>
      <c r="J57" s="250">
        <v>1</v>
      </c>
      <c r="K57" s="250" t="s">
        <v>33</v>
      </c>
      <c r="L57" s="250">
        <v>20</v>
      </c>
      <c r="M57" s="255" t="s">
        <v>372</v>
      </c>
      <c r="N57" s="174">
        <f t="shared" si="6"/>
        <v>20</v>
      </c>
      <c r="O57" s="155" t="s">
        <v>578</v>
      </c>
      <c r="P57" s="175"/>
      <c r="Q57" s="176" t="s">
        <v>169</v>
      </c>
      <c r="R57" s="176"/>
      <c r="S57" s="402" t="s">
        <v>579</v>
      </c>
      <c r="T57" s="120" t="s">
        <v>580</v>
      </c>
      <c r="U57" s="237" t="s">
        <v>581</v>
      </c>
      <c r="V57" s="252" t="s">
        <v>582</v>
      </c>
      <c r="Y57" s="254"/>
      <c r="Z57" s="251"/>
      <c r="AA57" s="251"/>
      <c r="AB57" s="253"/>
    </row>
    <row r="58" spans="2:28" ht="112.5" customHeight="1" thickBot="1" x14ac:dyDescent="0.25">
      <c r="B58" s="266"/>
      <c r="C58" s="267"/>
      <c r="D58" s="173" t="s">
        <v>244</v>
      </c>
      <c r="E58" s="115" t="s">
        <v>361</v>
      </c>
      <c r="F58" s="115" t="s">
        <v>501</v>
      </c>
      <c r="G58" s="115" t="s">
        <v>281</v>
      </c>
      <c r="H58" s="115" t="s">
        <v>245</v>
      </c>
      <c r="I58" s="115" t="s">
        <v>502</v>
      </c>
      <c r="J58" s="211">
        <v>1</v>
      </c>
      <c r="K58" s="211" t="s">
        <v>33</v>
      </c>
      <c r="L58" s="211">
        <v>10</v>
      </c>
      <c r="M58" s="227" t="s">
        <v>62</v>
      </c>
      <c r="N58" s="174">
        <f t="shared" si="6"/>
        <v>10</v>
      </c>
      <c r="O58" s="155" t="s">
        <v>425</v>
      </c>
      <c r="P58" s="175"/>
      <c r="Q58" s="176" t="s">
        <v>169</v>
      </c>
      <c r="R58" s="176"/>
      <c r="S58" s="120" t="s">
        <v>503</v>
      </c>
      <c r="T58" s="120" t="s">
        <v>282</v>
      </c>
      <c r="U58" s="237" t="s">
        <v>283</v>
      </c>
      <c r="V58" s="217" t="s">
        <v>423</v>
      </c>
      <c r="W58" s="61"/>
      <c r="X58" s="61"/>
      <c r="Y58" s="67"/>
      <c r="Z58" s="62">
        <v>1</v>
      </c>
      <c r="AA58" s="62"/>
      <c r="AB58" s="68">
        <v>1</v>
      </c>
    </row>
    <row r="59" spans="2:28" ht="190.5" customHeight="1" x14ac:dyDescent="0.2">
      <c r="B59" s="256" t="s">
        <v>289</v>
      </c>
      <c r="C59" s="259" t="s">
        <v>288</v>
      </c>
      <c r="D59" s="167" t="s">
        <v>290</v>
      </c>
      <c r="E59" s="131" t="s">
        <v>504</v>
      </c>
      <c r="F59" s="131" t="s">
        <v>291</v>
      </c>
      <c r="G59" s="131" t="s">
        <v>292</v>
      </c>
      <c r="H59" s="259" t="s">
        <v>293</v>
      </c>
      <c r="I59" s="131" t="s">
        <v>294</v>
      </c>
      <c r="J59" s="204">
        <v>2</v>
      </c>
      <c r="K59" s="204" t="s">
        <v>32</v>
      </c>
      <c r="L59" s="204">
        <v>20</v>
      </c>
      <c r="M59" s="212" t="s">
        <v>31</v>
      </c>
      <c r="N59" s="187">
        <f t="shared" si="6"/>
        <v>40</v>
      </c>
      <c r="O59" s="193" t="s">
        <v>425</v>
      </c>
      <c r="P59" s="170" t="s">
        <v>169</v>
      </c>
      <c r="Q59" s="170"/>
      <c r="R59" s="170"/>
      <c r="S59" s="207" t="s">
        <v>295</v>
      </c>
      <c r="T59" s="207" t="s">
        <v>296</v>
      </c>
      <c r="U59" s="235" t="s">
        <v>297</v>
      </c>
      <c r="V59" s="217" t="s">
        <v>423</v>
      </c>
      <c r="W59" s="61"/>
      <c r="X59" s="61"/>
      <c r="Y59" s="67"/>
      <c r="Z59" s="62">
        <v>1</v>
      </c>
      <c r="AA59" s="62"/>
      <c r="AB59" s="68">
        <v>1</v>
      </c>
    </row>
    <row r="60" spans="2:28" ht="197.25" customHeight="1" x14ac:dyDescent="0.2">
      <c r="B60" s="257"/>
      <c r="C60" s="260"/>
      <c r="D60" s="171" t="s">
        <v>299</v>
      </c>
      <c r="E60" s="221" t="s">
        <v>298</v>
      </c>
      <c r="F60" s="221" t="s">
        <v>505</v>
      </c>
      <c r="G60" s="221" t="s">
        <v>506</v>
      </c>
      <c r="H60" s="260"/>
      <c r="I60" s="221" t="s">
        <v>300</v>
      </c>
      <c r="J60" s="205">
        <v>1</v>
      </c>
      <c r="K60" s="205" t="s">
        <v>33</v>
      </c>
      <c r="L60" s="205">
        <v>20</v>
      </c>
      <c r="M60" s="213" t="s">
        <v>31</v>
      </c>
      <c r="N60" s="149">
        <f t="shared" si="6"/>
        <v>20</v>
      </c>
      <c r="O60" s="155" t="s">
        <v>425</v>
      </c>
      <c r="P60" s="151" t="s">
        <v>169</v>
      </c>
      <c r="Q60" s="151"/>
      <c r="R60" s="151"/>
      <c r="S60" s="208" t="s">
        <v>301</v>
      </c>
      <c r="T60" s="208" t="s">
        <v>302</v>
      </c>
      <c r="U60" s="236" t="s">
        <v>297</v>
      </c>
      <c r="V60" s="217" t="s">
        <v>423</v>
      </c>
      <c r="W60" s="61"/>
      <c r="X60" s="61"/>
      <c r="Y60" s="67"/>
      <c r="Z60" s="62">
        <v>1</v>
      </c>
      <c r="AA60" s="62"/>
      <c r="AB60" s="68">
        <v>1</v>
      </c>
    </row>
    <row r="61" spans="2:28" ht="205.5" customHeight="1" x14ac:dyDescent="0.2">
      <c r="B61" s="257"/>
      <c r="C61" s="260"/>
      <c r="D61" s="171" t="s">
        <v>303</v>
      </c>
      <c r="E61" s="221" t="s">
        <v>304</v>
      </c>
      <c r="F61" s="221" t="s">
        <v>305</v>
      </c>
      <c r="G61" s="221" t="s">
        <v>306</v>
      </c>
      <c r="H61" s="221" t="s">
        <v>307</v>
      </c>
      <c r="I61" s="221" t="s">
        <v>507</v>
      </c>
      <c r="J61" s="205">
        <v>1</v>
      </c>
      <c r="K61" s="205" t="s">
        <v>33</v>
      </c>
      <c r="L61" s="205">
        <v>10</v>
      </c>
      <c r="M61" s="213" t="s">
        <v>32</v>
      </c>
      <c r="N61" s="149">
        <f t="shared" si="6"/>
        <v>10</v>
      </c>
      <c r="O61" s="155" t="s">
        <v>425</v>
      </c>
      <c r="P61" s="151" t="s">
        <v>255</v>
      </c>
      <c r="Q61" s="151"/>
      <c r="R61" s="151"/>
      <c r="S61" s="208" t="s">
        <v>508</v>
      </c>
      <c r="T61" s="208" t="s">
        <v>309</v>
      </c>
      <c r="U61" s="236" t="s">
        <v>308</v>
      </c>
      <c r="V61" s="217" t="s">
        <v>423</v>
      </c>
      <c r="W61" s="61"/>
      <c r="X61" s="61"/>
      <c r="Y61" s="67"/>
      <c r="Z61" s="62">
        <v>1</v>
      </c>
      <c r="AA61" s="62"/>
      <c r="AB61" s="68">
        <v>1</v>
      </c>
    </row>
    <row r="62" spans="2:28" ht="267.75" customHeight="1" x14ac:dyDescent="0.2">
      <c r="B62" s="257"/>
      <c r="C62" s="260"/>
      <c r="D62" s="171" t="s">
        <v>310</v>
      </c>
      <c r="E62" s="221" t="s">
        <v>509</v>
      </c>
      <c r="F62" s="221" t="s">
        <v>305</v>
      </c>
      <c r="G62" s="221" t="s">
        <v>510</v>
      </c>
      <c r="H62" s="221" t="s">
        <v>311</v>
      </c>
      <c r="I62" s="221" t="s">
        <v>511</v>
      </c>
      <c r="J62" s="205">
        <v>1</v>
      </c>
      <c r="K62" s="205" t="s">
        <v>33</v>
      </c>
      <c r="L62" s="205">
        <v>20</v>
      </c>
      <c r="M62" s="213" t="s">
        <v>31</v>
      </c>
      <c r="N62" s="149">
        <f t="shared" si="6"/>
        <v>20</v>
      </c>
      <c r="O62" s="155" t="s">
        <v>425</v>
      </c>
      <c r="P62" s="151"/>
      <c r="Q62" s="151" t="s">
        <v>169</v>
      </c>
      <c r="R62" s="151"/>
      <c r="S62" s="208" t="s">
        <v>312</v>
      </c>
      <c r="T62" s="208" t="s">
        <v>313</v>
      </c>
      <c r="U62" s="236" t="s">
        <v>314</v>
      </c>
      <c r="V62" s="217" t="s">
        <v>423</v>
      </c>
      <c r="W62" s="61"/>
      <c r="X62" s="61"/>
      <c r="Y62" s="67"/>
      <c r="Z62" s="62">
        <v>1</v>
      </c>
      <c r="AA62" s="62"/>
      <c r="AB62" s="68">
        <v>1</v>
      </c>
    </row>
    <row r="63" spans="2:28" ht="408" customHeight="1" thickBot="1" x14ac:dyDescent="0.25">
      <c r="B63" s="258"/>
      <c r="C63" s="261"/>
      <c r="D63" s="191" t="s">
        <v>369</v>
      </c>
      <c r="E63" s="178" t="s">
        <v>434</v>
      </c>
      <c r="F63" s="206" t="s">
        <v>370</v>
      </c>
      <c r="G63" s="178" t="s">
        <v>435</v>
      </c>
      <c r="H63" s="178" t="s">
        <v>371</v>
      </c>
      <c r="I63" s="206" t="s">
        <v>436</v>
      </c>
      <c r="J63" s="127">
        <v>1</v>
      </c>
      <c r="K63" s="127" t="s">
        <v>33</v>
      </c>
      <c r="L63" s="127">
        <v>20</v>
      </c>
      <c r="M63" s="127" t="s">
        <v>372</v>
      </c>
      <c r="N63" s="247">
        <f>J63*L63</f>
        <v>20</v>
      </c>
      <c r="O63" s="192" t="s">
        <v>449</v>
      </c>
      <c r="P63" s="163"/>
      <c r="Q63" s="163" t="s">
        <v>169</v>
      </c>
      <c r="R63" s="163"/>
      <c r="S63" s="189" t="s">
        <v>512</v>
      </c>
      <c r="T63" s="188" t="s">
        <v>513</v>
      </c>
      <c r="U63" s="240" t="s">
        <v>373</v>
      </c>
      <c r="V63" s="190" t="s">
        <v>423</v>
      </c>
      <c r="Y63" s="69">
        <f>SUM(Y9:Y58)</f>
        <v>24</v>
      </c>
      <c r="Z63" s="70">
        <f>SUM(Z9:Z62)</f>
        <v>19</v>
      </c>
      <c r="AA63" s="70">
        <f>SUM(AA9:AA62)</f>
        <v>5</v>
      </c>
      <c r="AB63" s="71">
        <f>SUM(AB9:AB62)</f>
        <v>48</v>
      </c>
    </row>
    <row r="64" spans="2:28" ht="30" customHeight="1" x14ac:dyDescent="0.2">
      <c r="V64" s="244"/>
    </row>
    <row r="65" spans="9:22" x14ac:dyDescent="0.2">
      <c r="V65" s="244"/>
    </row>
    <row r="66" spans="9:22" x14ac:dyDescent="0.2">
      <c r="V66" s="244"/>
    </row>
    <row r="67" spans="9:22" ht="24" thickBot="1" x14ac:dyDescent="0.25">
      <c r="V67" s="244"/>
    </row>
    <row r="68" spans="9:22" ht="122.25" customHeight="1" thickBot="1" x14ac:dyDescent="0.25">
      <c r="I68" s="313" t="s">
        <v>287</v>
      </c>
      <c r="J68" s="314"/>
      <c r="K68" s="315"/>
      <c r="M68" s="316" t="s">
        <v>57</v>
      </c>
      <c r="N68" s="317"/>
      <c r="O68" s="317"/>
      <c r="P68" s="317"/>
      <c r="Q68" s="318"/>
      <c r="V68" s="244"/>
    </row>
    <row r="69" spans="9:22" x14ac:dyDescent="0.2">
      <c r="I69" s="48" t="s">
        <v>234</v>
      </c>
      <c r="J69" s="49">
        <v>8</v>
      </c>
      <c r="K69" s="50">
        <f>J69*K72/J72</f>
        <v>0.15094339622641509</v>
      </c>
      <c r="M69" s="319" t="s">
        <v>40</v>
      </c>
      <c r="N69" s="320"/>
      <c r="O69" s="100"/>
      <c r="P69" s="320" t="s">
        <v>285</v>
      </c>
      <c r="Q69" s="321"/>
      <c r="V69" s="244"/>
    </row>
    <row r="70" spans="9:22" x14ac:dyDescent="0.2">
      <c r="I70" s="51" t="s">
        <v>235</v>
      </c>
      <c r="J70" s="52">
        <v>35</v>
      </c>
      <c r="K70" s="53">
        <f>J70*K72/J72</f>
        <v>0.660377358490566</v>
      </c>
      <c r="M70" s="322" t="s">
        <v>12</v>
      </c>
      <c r="N70" s="323"/>
      <c r="O70" s="101"/>
      <c r="P70" s="323" t="s">
        <v>286</v>
      </c>
      <c r="Q70" s="324"/>
      <c r="V70" s="244"/>
    </row>
    <row r="71" spans="9:22" ht="24" thickBot="1" x14ac:dyDescent="0.25">
      <c r="I71" s="54" t="s">
        <v>236</v>
      </c>
      <c r="J71" s="55">
        <v>10</v>
      </c>
      <c r="K71" s="56">
        <f>J71*K72/J72</f>
        <v>0.18867924528301888</v>
      </c>
      <c r="M71" s="309" t="s">
        <v>39</v>
      </c>
      <c r="N71" s="310"/>
      <c r="O71" s="98"/>
      <c r="P71" s="310" t="s">
        <v>36</v>
      </c>
      <c r="Q71" s="311"/>
      <c r="V71" s="244"/>
    </row>
    <row r="72" spans="9:22" ht="24" thickBot="1" x14ac:dyDescent="0.25">
      <c r="I72" s="57" t="s">
        <v>237</v>
      </c>
      <c r="J72" s="58">
        <f>+J69+J71+J70</f>
        <v>53</v>
      </c>
      <c r="K72" s="59">
        <v>1</v>
      </c>
      <c r="V72" s="244"/>
    </row>
    <row r="73" spans="9:22" x14ac:dyDescent="0.2">
      <c r="V73" s="244"/>
    </row>
    <row r="74" spans="9:22" x14ac:dyDescent="0.2">
      <c r="V74" s="244"/>
    </row>
    <row r="75" spans="9:22" x14ac:dyDescent="0.2">
      <c r="V75" s="244"/>
    </row>
    <row r="76" spans="9:22" x14ac:dyDescent="0.2">
      <c r="V76" s="244"/>
    </row>
    <row r="77" spans="9:22" x14ac:dyDescent="0.2">
      <c r="V77" s="244"/>
    </row>
    <row r="78" spans="9:22" x14ac:dyDescent="0.2">
      <c r="V78" s="244"/>
    </row>
    <row r="79" spans="9:22" x14ac:dyDescent="0.2">
      <c r="V79" s="244"/>
    </row>
    <row r="80" spans="9:22" x14ac:dyDescent="0.2">
      <c r="V80" s="244"/>
    </row>
    <row r="81" spans="22:22" x14ac:dyDescent="0.2">
      <c r="V81" s="244"/>
    </row>
    <row r="82" spans="22:22" x14ac:dyDescent="0.2">
      <c r="V82" s="244"/>
    </row>
    <row r="83" spans="22:22" x14ac:dyDescent="0.2">
      <c r="V83" s="244"/>
    </row>
    <row r="84" spans="22:22" x14ac:dyDescent="0.2">
      <c r="V84" s="244"/>
    </row>
    <row r="85" spans="22:22" x14ac:dyDescent="0.2">
      <c r="V85" s="244"/>
    </row>
    <row r="86" spans="22:22" x14ac:dyDescent="0.2">
      <c r="V86" s="244"/>
    </row>
    <row r="87" spans="22:22" x14ac:dyDescent="0.2">
      <c r="V87" s="244"/>
    </row>
    <row r="88" spans="22:22" x14ac:dyDescent="0.2">
      <c r="V88" s="244"/>
    </row>
    <row r="89" spans="22:22" x14ac:dyDescent="0.2">
      <c r="V89" s="244"/>
    </row>
    <row r="90" spans="22:22" x14ac:dyDescent="0.2">
      <c r="V90" s="244"/>
    </row>
    <row r="91" spans="22:22" x14ac:dyDescent="0.2">
      <c r="V91" s="244"/>
    </row>
    <row r="92" spans="22:22" x14ac:dyDescent="0.2">
      <c r="V92" s="244"/>
    </row>
    <row r="93" spans="22:22" x14ac:dyDescent="0.2">
      <c r="V93" s="244"/>
    </row>
    <row r="94" spans="22:22" x14ac:dyDescent="0.2">
      <c r="V94" s="244"/>
    </row>
    <row r="95" spans="22:22" x14ac:dyDescent="0.2">
      <c r="V95" s="244"/>
    </row>
    <row r="96" spans="22:22" x14ac:dyDescent="0.2">
      <c r="V96" s="244"/>
    </row>
    <row r="97" spans="22:22" x14ac:dyDescent="0.2">
      <c r="V97" s="244"/>
    </row>
    <row r="98" spans="22:22" x14ac:dyDescent="0.2">
      <c r="V98" s="244"/>
    </row>
    <row r="99" spans="22:22" x14ac:dyDescent="0.2">
      <c r="V99" s="244"/>
    </row>
    <row r="100" spans="22:22" x14ac:dyDescent="0.2">
      <c r="V100" s="244"/>
    </row>
    <row r="101" spans="22:22" x14ac:dyDescent="0.2">
      <c r="V101" s="244"/>
    </row>
    <row r="102" spans="22:22" x14ac:dyDescent="0.2">
      <c r="V102" s="244"/>
    </row>
    <row r="103" spans="22:22" x14ac:dyDescent="0.2">
      <c r="V103" s="244"/>
    </row>
    <row r="104" spans="22:22" x14ac:dyDescent="0.2">
      <c r="V104" s="244"/>
    </row>
    <row r="105" spans="22:22" x14ac:dyDescent="0.2">
      <c r="V105" s="244"/>
    </row>
    <row r="106" spans="22:22" x14ac:dyDescent="0.2">
      <c r="V106" s="244"/>
    </row>
    <row r="107" spans="22:22" x14ac:dyDescent="0.2">
      <c r="V107" s="244"/>
    </row>
    <row r="108" spans="22:22" x14ac:dyDescent="0.2">
      <c r="V108" s="244"/>
    </row>
    <row r="109" spans="22:22" x14ac:dyDescent="0.2">
      <c r="V109" s="244"/>
    </row>
    <row r="110" spans="22:22" x14ac:dyDescent="0.2">
      <c r="V110" s="244"/>
    </row>
    <row r="111" spans="22:22" x14ac:dyDescent="0.2">
      <c r="V111" s="244"/>
    </row>
    <row r="112" spans="22:22" x14ac:dyDescent="0.2">
      <c r="V112" s="244"/>
    </row>
    <row r="113" spans="22:22" x14ac:dyDescent="0.2">
      <c r="V113" s="244"/>
    </row>
    <row r="114" spans="22:22" x14ac:dyDescent="0.2">
      <c r="V114" s="244"/>
    </row>
    <row r="115" spans="22:22" x14ac:dyDescent="0.2">
      <c r="V115" s="244"/>
    </row>
    <row r="116" spans="22:22" x14ac:dyDescent="0.2">
      <c r="V116" s="244"/>
    </row>
    <row r="117" spans="22:22" x14ac:dyDescent="0.2">
      <c r="V117" s="244"/>
    </row>
    <row r="118" spans="22:22" x14ac:dyDescent="0.2">
      <c r="V118" s="244"/>
    </row>
    <row r="119" spans="22:22" x14ac:dyDescent="0.2">
      <c r="V119" s="244"/>
    </row>
    <row r="120" spans="22:22" x14ac:dyDescent="0.2">
      <c r="V120" s="244"/>
    </row>
    <row r="121" spans="22:22" x14ac:dyDescent="0.2">
      <c r="V121" s="244"/>
    </row>
    <row r="122" spans="22:22" x14ac:dyDescent="0.2">
      <c r="V122" s="244"/>
    </row>
    <row r="123" spans="22:22" x14ac:dyDescent="0.2">
      <c r="V123" s="244"/>
    </row>
    <row r="124" spans="22:22" x14ac:dyDescent="0.2">
      <c r="V124" s="244"/>
    </row>
    <row r="125" spans="22:22" x14ac:dyDescent="0.2">
      <c r="V125" s="244"/>
    </row>
    <row r="126" spans="22:22" x14ac:dyDescent="0.2">
      <c r="V126" s="244"/>
    </row>
  </sheetData>
  <autoFilter ref="B8:U62"/>
  <mergeCells count="92">
    <mergeCell ref="P37:P38"/>
    <mergeCell ref="Q37:Q38"/>
    <mergeCell ref="R37:R38"/>
    <mergeCell ref="S37:S38"/>
    <mergeCell ref="J37:J38"/>
    <mergeCell ref="K37:K38"/>
    <mergeCell ref="L37:L38"/>
    <mergeCell ref="M37:M38"/>
    <mergeCell ref="N37:N38"/>
    <mergeCell ref="B5:V5"/>
    <mergeCell ref="S24:S25"/>
    <mergeCell ref="T24:T25"/>
    <mergeCell ref="U24:U25"/>
    <mergeCell ref="Q24:Q25"/>
    <mergeCell ref="R24:R25"/>
    <mergeCell ref="P24:P25"/>
    <mergeCell ref="J6:V6"/>
    <mergeCell ref="V7:V8"/>
    <mergeCell ref="S7:U7"/>
    <mergeCell ref="B6:I6"/>
    <mergeCell ref="B7:B8"/>
    <mergeCell ref="J7:M7"/>
    <mergeCell ref="C7:C8"/>
    <mergeCell ref="B13:B18"/>
    <mergeCell ref="C13:C18"/>
    <mergeCell ref="H24:H25"/>
    <mergeCell ref="D24:D25"/>
    <mergeCell ref="C24:C28"/>
    <mergeCell ref="B24:B28"/>
    <mergeCell ref="E24:E25"/>
    <mergeCell ref="M71:N71"/>
    <mergeCell ref="P71:Q71"/>
    <mergeCell ref="Y7:AB7"/>
    <mergeCell ref="I68:K68"/>
    <mergeCell ref="M68:Q68"/>
    <mergeCell ref="M69:N69"/>
    <mergeCell ref="P69:Q69"/>
    <mergeCell ref="M70:N70"/>
    <mergeCell ref="P70:Q70"/>
    <mergeCell ref="I24:I25"/>
    <mergeCell ref="J24:J25"/>
    <mergeCell ref="K24:K25"/>
    <mergeCell ref="L24:L25"/>
    <mergeCell ref="M24:M25"/>
    <mergeCell ref="N24:N25"/>
    <mergeCell ref="V24:V25"/>
    <mergeCell ref="B4:E4"/>
    <mergeCell ref="B2:V2"/>
    <mergeCell ref="B3:E3"/>
    <mergeCell ref="F3:H3"/>
    <mergeCell ref="F4:H4"/>
    <mergeCell ref="I3:L3"/>
    <mergeCell ref="I4:L4"/>
    <mergeCell ref="M3:V3"/>
    <mergeCell ref="M4:V4"/>
    <mergeCell ref="P7:R7"/>
    <mergeCell ref="B9:B12"/>
    <mergeCell ref="C9:C12"/>
    <mergeCell ref="C19:C23"/>
    <mergeCell ref="B19:B23"/>
    <mergeCell ref="AA37:AA38"/>
    <mergeCell ref="O24:O25"/>
    <mergeCell ref="AB37:AB38"/>
    <mergeCell ref="V37:V38"/>
    <mergeCell ref="B35:B40"/>
    <mergeCell ref="C35:C40"/>
    <mergeCell ref="H37:H38"/>
    <mergeCell ref="I37:I38"/>
    <mergeCell ref="F37:F38"/>
    <mergeCell ref="G37:G38"/>
    <mergeCell ref="E37:E38"/>
    <mergeCell ref="O37:O38"/>
    <mergeCell ref="B29:B34"/>
    <mergeCell ref="C29:C34"/>
    <mergeCell ref="F24:F25"/>
    <mergeCell ref="G24:G25"/>
    <mergeCell ref="B59:B63"/>
    <mergeCell ref="C59:C63"/>
    <mergeCell ref="V26:V28"/>
    <mergeCell ref="Y37:Y38"/>
    <mergeCell ref="Z37:Z38"/>
    <mergeCell ref="B52:B58"/>
    <mergeCell ref="B48:B51"/>
    <mergeCell ref="C48:C51"/>
    <mergeCell ref="C52:C58"/>
    <mergeCell ref="B41:B47"/>
    <mergeCell ref="C41:C47"/>
    <mergeCell ref="H59:H60"/>
    <mergeCell ref="U37:U38"/>
    <mergeCell ref="G43:G44"/>
    <mergeCell ref="D37:D38"/>
    <mergeCell ref="T37:T38"/>
  </mergeCells>
  <phoneticPr fontId="5" type="noConversion"/>
  <conditionalFormatting sqref="N38 O63 N25 N9:O24 N26:O37 N39:O62">
    <cfRule type="cellIs" dxfId="5" priority="4" operator="between">
      <formula>31</formula>
      <formula>60</formula>
    </cfRule>
    <cfRule type="cellIs" dxfId="4" priority="5" operator="between">
      <formula>6</formula>
      <formula>30</formula>
    </cfRule>
    <cfRule type="cellIs" dxfId="3" priority="6" operator="equal">
      <formula>5</formula>
    </cfRule>
  </conditionalFormatting>
  <conditionalFormatting sqref="N63">
    <cfRule type="cellIs" dxfId="2" priority="1" operator="between">
      <formula>31</formula>
      <formula>60</formula>
    </cfRule>
    <cfRule type="cellIs" dxfId="1" priority="2" operator="between">
      <formula>6</formula>
      <formula>30</formula>
    </cfRule>
    <cfRule type="cellIs" dxfId="0" priority="3" operator="equal">
      <formula>5</formula>
    </cfRule>
  </conditionalFormatting>
  <printOptions horizontalCentered="1" verticalCentered="1"/>
  <pageMargins left="0.19685039370078741" right="0.27559055118110237" top="0.39370078740157483" bottom="0.47244094488188981" header="0" footer="0"/>
  <pageSetup scale="23" orientation="landscape" r:id="rId1"/>
  <headerFooter alignWithMargins="0">
    <oddFooter>&amp;C&amp;8Página &amp;P de &amp;N</oddFooter>
  </headerFooter>
  <rowBreaks count="10" manualBreakCount="10">
    <brk id="12" min="1" max="20" man="1"/>
    <brk id="18" min="1" max="20" man="1"/>
    <brk id="23" min="1" max="20" man="1"/>
    <brk id="28" min="1" max="20" man="1"/>
    <brk id="34" min="1" max="20" man="1"/>
    <brk id="40" min="1" max="20" man="1"/>
    <brk id="47" min="1" max="21" man="1"/>
    <brk id="51" min="1" max="21" man="1"/>
    <brk id="58" min="1" max="21" man="1"/>
    <brk id="62" min="1" max="21" man="1"/>
  </rowBreaks>
  <colBreaks count="1" manualBreakCount="1">
    <brk id="23" max="1048575" man="1"/>
  </colBreak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showGridLines="0" zoomScale="75" zoomScaleNormal="75" zoomScalePageLayoutView="75" workbookViewId="0">
      <selection activeCell="N9" sqref="N9"/>
    </sheetView>
  </sheetViews>
  <sheetFormatPr baseColWidth="10" defaultColWidth="10.85546875" defaultRowHeight="12.75" x14ac:dyDescent="0.2"/>
  <cols>
    <col min="1" max="1" width="1.42578125" style="1" customWidth="1"/>
    <col min="2" max="2" width="9.85546875" style="1" customWidth="1"/>
    <col min="3" max="3" width="17" style="1" customWidth="1"/>
    <col min="4" max="4" width="9.85546875" style="1" customWidth="1"/>
    <col min="5" max="5" width="17.85546875" style="1" customWidth="1"/>
    <col min="6" max="6" width="4.28515625" style="1" customWidth="1"/>
    <col min="7" max="7" width="9.85546875" style="1" customWidth="1"/>
    <col min="8" max="8" width="15" style="1" customWidth="1"/>
    <col min="9" max="9" width="9.85546875" style="1" customWidth="1"/>
    <col min="10" max="10" width="14.42578125" style="1" customWidth="1"/>
    <col min="11" max="11" width="4.140625" style="1" customWidth="1"/>
    <col min="12" max="12" width="2" style="1" customWidth="1"/>
    <col min="13" max="13" width="16" style="1" customWidth="1"/>
    <col min="14" max="14" width="15" style="1" customWidth="1"/>
    <col min="15" max="16384" width="10.85546875" style="1"/>
  </cols>
  <sheetData>
    <row r="1" spans="2:17" ht="44.1" customHeight="1" x14ac:dyDescent="0.2"/>
    <row r="2" spans="2:17" x14ac:dyDescent="0.2">
      <c r="B2" s="374" t="s">
        <v>29</v>
      </c>
      <c r="C2" s="374"/>
      <c r="D2" s="374"/>
      <c r="E2" s="374"/>
      <c r="F2" s="374"/>
      <c r="G2" s="374"/>
      <c r="H2" s="374"/>
      <c r="I2" s="374"/>
      <c r="J2" s="374"/>
    </row>
    <row r="3" spans="2:17" ht="13.5" thickBot="1" x14ac:dyDescent="0.25"/>
    <row r="4" spans="2:17" ht="13.5" thickBot="1" x14ac:dyDescent="0.25">
      <c r="B4" s="387" t="s">
        <v>23</v>
      </c>
      <c r="C4" s="388"/>
      <c r="D4" s="388"/>
      <c r="E4" s="389"/>
      <c r="G4" s="384" t="s">
        <v>9</v>
      </c>
      <c r="H4" s="385"/>
      <c r="I4" s="385"/>
      <c r="J4" s="386"/>
    </row>
    <row r="5" spans="2:17" ht="57" customHeight="1" thickBot="1" x14ac:dyDescent="0.25">
      <c r="B5" s="390" t="s">
        <v>30</v>
      </c>
      <c r="C5" s="391"/>
      <c r="D5" s="391"/>
      <c r="E5" s="392"/>
      <c r="G5" s="393" t="s">
        <v>34</v>
      </c>
      <c r="H5" s="394"/>
      <c r="I5" s="394"/>
      <c r="J5" s="395"/>
      <c r="L5" s="4"/>
    </row>
    <row r="6" spans="2:17" ht="15.75" x14ac:dyDescent="0.25">
      <c r="B6" s="396" t="s">
        <v>31</v>
      </c>
      <c r="C6" s="397"/>
      <c r="D6" s="362">
        <v>3</v>
      </c>
      <c r="E6" s="363"/>
      <c r="G6" s="360" t="s">
        <v>14</v>
      </c>
      <c r="H6" s="361"/>
      <c r="I6" s="362">
        <v>20</v>
      </c>
      <c r="J6" s="363"/>
      <c r="L6" s="4"/>
      <c r="M6" s="355" t="s">
        <v>56</v>
      </c>
      <c r="N6" s="355"/>
      <c r="O6" s="355"/>
      <c r="P6" s="355"/>
      <c r="Q6" s="355"/>
    </row>
    <row r="7" spans="2:17" ht="16.5" thickBot="1" x14ac:dyDescent="0.3">
      <c r="B7" s="398" t="s">
        <v>58</v>
      </c>
      <c r="C7" s="399"/>
      <c r="D7" s="370">
        <v>2</v>
      </c>
      <c r="E7" s="371"/>
      <c r="G7" s="364" t="s">
        <v>15</v>
      </c>
      <c r="H7" s="365"/>
      <c r="I7" s="370">
        <v>10</v>
      </c>
      <c r="J7" s="371"/>
      <c r="L7" s="5"/>
      <c r="M7" s="30"/>
      <c r="N7" s="30"/>
      <c r="O7" s="30"/>
      <c r="P7" s="30"/>
      <c r="Q7" s="30"/>
    </row>
    <row r="8" spans="2:17" ht="16.5" thickBot="1" x14ac:dyDescent="0.25">
      <c r="B8" s="400" t="s">
        <v>33</v>
      </c>
      <c r="C8" s="401"/>
      <c r="D8" s="368">
        <v>1</v>
      </c>
      <c r="E8" s="369"/>
      <c r="G8" s="366" t="s">
        <v>16</v>
      </c>
      <c r="H8" s="367"/>
      <c r="I8" s="368">
        <v>5</v>
      </c>
      <c r="J8" s="369"/>
      <c r="L8" s="5"/>
      <c r="M8" s="31" t="s">
        <v>55</v>
      </c>
      <c r="N8" s="29" t="s">
        <v>51</v>
      </c>
      <c r="O8" s="9"/>
      <c r="P8" s="9"/>
      <c r="Q8" s="28"/>
    </row>
    <row r="9" spans="2:17" ht="15.75" x14ac:dyDescent="0.2">
      <c r="L9" s="5"/>
      <c r="M9" s="27" t="s">
        <v>54</v>
      </c>
      <c r="N9" s="26">
        <v>3</v>
      </c>
      <c r="O9" s="25">
        <v>15</v>
      </c>
      <c r="P9" s="24">
        <v>30</v>
      </c>
      <c r="Q9" s="23">
        <v>60</v>
      </c>
    </row>
    <row r="10" spans="2:17" ht="16.5" thickBot="1" x14ac:dyDescent="0.25">
      <c r="L10" s="5"/>
      <c r="M10" s="22" t="s">
        <v>53</v>
      </c>
      <c r="N10" s="21">
        <v>2</v>
      </c>
      <c r="O10" s="20">
        <v>10</v>
      </c>
      <c r="P10" s="19">
        <v>20</v>
      </c>
      <c r="Q10" s="18">
        <v>40</v>
      </c>
    </row>
    <row r="11" spans="2:17" ht="16.5" thickBot="1" x14ac:dyDescent="0.25">
      <c r="B11" s="375" t="s">
        <v>35</v>
      </c>
      <c r="C11" s="376"/>
      <c r="D11" s="376"/>
      <c r="E11" s="377"/>
      <c r="F11" s="2"/>
      <c r="L11" s="5"/>
      <c r="M11" s="17" t="s">
        <v>52</v>
      </c>
      <c r="N11" s="16">
        <v>1</v>
      </c>
      <c r="O11" s="15">
        <v>5</v>
      </c>
      <c r="P11" s="14">
        <v>10</v>
      </c>
      <c r="Q11" s="32">
        <v>20</v>
      </c>
    </row>
    <row r="12" spans="2:17" ht="39.950000000000003" customHeight="1" thickBot="1" x14ac:dyDescent="0.25">
      <c r="B12" s="378" t="s">
        <v>57</v>
      </c>
      <c r="C12" s="379"/>
      <c r="D12" s="379"/>
      <c r="E12" s="380"/>
      <c r="F12" s="3"/>
      <c r="L12" s="5"/>
      <c r="M12" s="9"/>
      <c r="N12" s="13" t="s">
        <v>51</v>
      </c>
      <c r="O12" s="12">
        <v>5</v>
      </c>
      <c r="P12" s="11">
        <v>10</v>
      </c>
      <c r="Q12" s="10">
        <v>20</v>
      </c>
    </row>
    <row r="13" spans="2:17" ht="32.25" thickBot="1" x14ac:dyDescent="0.25">
      <c r="B13" s="383" t="s">
        <v>40</v>
      </c>
      <c r="C13" s="381"/>
      <c r="D13" s="381" t="s">
        <v>38</v>
      </c>
      <c r="E13" s="382"/>
      <c r="L13" s="5"/>
      <c r="M13" s="9"/>
      <c r="N13" s="31" t="s">
        <v>50</v>
      </c>
      <c r="O13" s="8" t="s">
        <v>49</v>
      </c>
      <c r="P13" s="7" t="s">
        <v>48</v>
      </c>
      <c r="Q13" s="6" t="s">
        <v>47</v>
      </c>
    </row>
    <row r="14" spans="2:17" ht="15" x14ac:dyDescent="0.2">
      <c r="B14" s="356" t="s">
        <v>12</v>
      </c>
      <c r="C14" s="357"/>
      <c r="D14" s="357" t="s">
        <v>37</v>
      </c>
      <c r="E14" s="372"/>
      <c r="L14" s="5"/>
      <c r="M14" s="5"/>
      <c r="N14" s="5"/>
      <c r="O14" s="5"/>
      <c r="P14" s="5"/>
      <c r="Q14" s="5"/>
    </row>
    <row r="15" spans="2:17" ht="15.75" thickBot="1" x14ac:dyDescent="0.25">
      <c r="B15" s="358" t="s">
        <v>39</v>
      </c>
      <c r="C15" s="359"/>
      <c r="D15" s="359" t="s">
        <v>36</v>
      </c>
      <c r="E15" s="373"/>
      <c r="L15" s="5"/>
      <c r="M15" s="5"/>
      <c r="N15" s="5"/>
      <c r="O15" s="5"/>
      <c r="P15" s="5"/>
      <c r="Q15" s="5"/>
    </row>
    <row r="16" spans="2:17" ht="15" x14ac:dyDescent="0.2">
      <c r="L16" s="5"/>
      <c r="M16" s="5"/>
      <c r="N16" s="5"/>
      <c r="O16" s="5"/>
      <c r="P16" s="5"/>
      <c r="Q16" s="5"/>
    </row>
  </sheetData>
  <mergeCells count="26">
    <mergeCell ref="B2:J2"/>
    <mergeCell ref="B11:E11"/>
    <mergeCell ref="B12:E12"/>
    <mergeCell ref="D13:E13"/>
    <mergeCell ref="B13:C13"/>
    <mergeCell ref="G4:J4"/>
    <mergeCell ref="D7:E7"/>
    <mergeCell ref="D8:E8"/>
    <mergeCell ref="B4:E4"/>
    <mergeCell ref="B5:E5"/>
    <mergeCell ref="G5:J5"/>
    <mergeCell ref="B6:C6"/>
    <mergeCell ref="B7:C7"/>
    <mergeCell ref="B8:C8"/>
    <mergeCell ref="D6:E6"/>
    <mergeCell ref="M6:Q6"/>
    <mergeCell ref="B14:C14"/>
    <mergeCell ref="B15:C15"/>
    <mergeCell ref="G6:H6"/>
    <mergeCell ref="I6:J6"/>
    <mergeCell ref="G7:H7"/>
    <mergeCell ref="G8:H8"/>
    <mergeCell ref="I8:J8"/>
    <mergeCell ref="I7:J7"/>
    <mergeCell ref="D14:E14"/>
    <mergeCell ref="D15:E15"/>
  </mergeCells>
  <phoneticPr fontId="5" type="noConversion"/>
  <pageMargins left="0.75000000000000011" right="0.75000000000000011" top="1" bottom="1" header="0" footer="0"/>
  <pageSetup scale="60" orientation="landscape"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I35" sqref="I35"/>
    </sheetView>
  </sheetViews>
  <sheetFormatPr baseColWidth="10" defaultColWidth="11.42578125" defaultRowHeight="12.75" x14ac:dyDescent="0.2"/>
  <cols>
    <col min="1" max="1" width="11.42578125" style="78"/>
    <col min="2" max="2" width="22.140625" style="78" bestFit="1" customWidth="1"/>
    <col min="3" max="3" width="14.140625" style="78" customWidth="1"/>
    <col min="4" max="16384" width="11.42578125" style="78"/>
  </cols>
  <sheetData>
    <row r="2" spans="2:4" ht="13.5" thickBot="1" x14ac:dyDescent="0.25">
      <c r="C2" s="78">
        <v>2015</v>
      </c>
      <c r="D2" s="78">
        <v>2016</v>
      </c>
    </row>
    <row r="3" spans="2:4" x14ac:dyDescent="0.2">
      <c r="B3" s="79" t="s">
        <v>234</v>
      </c>
      <c r="C3" s="75">
        <v>25</v>
      </c>
      <c r="D3" s="82">
        <v>13</v>
      </c>
    </row>
    <row r="4" spans="2:4" x14ac:dyDescent="0.2">
      <c r="B4" s="80" t="s">
        <v>235</v>
      </c>
      <c r="C4" s="76">
        <v>20</v>
      </c>
      <c r="D4" s="83">
        <v>28</v>
      </c>
    </row>
    <row r="5" spans="2:4" ht="13.5" thickBot="1" x14ac:dyDescent="0.25">
      <c r="B5" s="81" t="s">
        <v>236</v>
      </c>
      <c r="C5" s="77">
        <v>5</v>
      </c>
      <c r="D5" s="84">
        <v>7</v>
      </c>
    </row>
    <row r="6" spans="2:4" ht="13.5" thickBot="1" x14ac:dyDescent="0.25">
      <c r="B6" s="85" t="s">
        <v>368</v>
      </c>
      <c r="C6" s="86">
        <f>SUM(C3:C5)</f>
        <v>50</v>
      </c>
      <c r="D6" s="87">
        <f>SUM(D3:D5)</f>
        <v>48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3" sqref="P13"/>
    </sheetView>
  </sheetViews>
  <sheetFormatPr baseColWidth="10"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H14" sqref="H14"/>
    </sheetView>
  </sheetViews>
  <sheetFormatPr baseColWidth="10" defaultColWidth="11.42578125" defaultRowHeight="12.75" x14ac:dyDescent="0.2"/>
  <cols>
    <col min="1" max="1" width="11.42578125" style="78"/>
    <col min="2" max="2" width="22.140625" style="78" bestFit="1" customWidth="1"/>
    <col min="3" max="3" width="14.140625" style="78" customWidth="1"/>
    <col min="4" max="16384" width="11.42578125" style="78"/>
  </cols>
  <sheetData>
    <row r="2" spans="2:4" ht="13.5" thickBot="1" x14ac:dyDescent="0.25">
      <c r="C2" s="78">
        <v>2016</v>
      </c>
      <c r="D2" s="78">
        <v>2017</v>
      </c>
    </row>
    <row r="3" spans="2:4" x14ac:dyDescent="0.2">
      <c r="B3" s="79" t="s">
        <v>234</v>
      </c>
      <c r="C3" s="75">
        <v>13</v>
      </c>
      <c r="D3" s="82">
        <v>8</v>
      </c>
    </row>
    <row r="4" spans="2:4" x14ac:dyDescent="0.2">
      <c r="B4" s="80" t="s">
        <v>235</v>
      </c>
      <c r="C4" s="76">
        <v>28</v>
      </c>
      <c r="D4" s="83">
        <v>35</v>
      </c>
    </row>
    <row r="5" spans="2:4" ht="13.5" thickBot="1" x14ac:dyDescent="0.25">
      <c r="B5" s="81" t="s">
        <v>236</v>
      </c>
      <c r="C5" s="77">
        <v>7</v>
      </c>
      <c r="D5" s="84">
        <v>10</v>
      </c>
    </row>
    <row r="6" spans="2:4" ht="13.5" thickBot="1" x14ac:dyDescent="0.25">
      <c r="B6" s="85" t="s">
        <v>368</v>
      </c>
      <c r="C6" s="86">
        <f>SUM(C3:C5)</f>
        <v>48</v>
      </c>
      <c r="D6" s="87">
        <f>SUM(D3:D5)</f>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5</vt:i4>
      </vt:variant>
      <vt:variant>
        <vt:lpstr>Gráficos</vt:lpstr>
      </vt:variant>
      <vt:variant>
        <vt:i4>1</vt:i4>
      </vt:variant>
      <vt:variant>
        <vt:lpstr>Rangos con nombre</vt:lpstr>
      </vt:variant>
      <vt:variant>
        <vt:i4>2</vt:i4>
      </vt:variant>
    </vt:vector>
  </HeadingPairs>
  <TitlesOfParts>
    <vt:vector size="8" baseType="lpstr">
      <vt:lpstr>Evaluación</vt:lpstr>
      <vt:lpstr>Valoración</vt:lpstr>
      <vt:lpstr>Comparativo 2015-2016</vt:lpstr>
      <vt:lpstr>Indicador Comparativo 2016-2017</vt:lpstr>
      <vt:lpstr>Comparativo 2016-2017</vt:lpstr>
      <vt:lpstr>Indicador Comparativo 205-2016</vt:lpstr>
      <vt:lpstr>Evaluación!Área_de_impresión</vt:lpstr>
      <vt:lpstr>Evaluación!Títulos_a_imprimir</vt:lpstr>
    </vt:vector>
  </TitlesOfParts>
  <Company>Jhon monoga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ZFIP-AMBIENTAL</cp:lastModifiedBy>
  <cp:lastPrinted>2016-04-25T13:41:42Z</cp:lastPrinted>
  <dcterms:created xsi:type="dcterms:W3CDTF">2009-08-05T17:15:36Z</dcterms:created>
  <dcterms:modified xsi:type="dcterms:W3CDTF">2017-06-24T00:39:41Z</dcterms:modified>
</cp:coreProperties>
</file>