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drawings/drawing11.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heckCompatibility="1" autoCompressPictures="0"/>
  <bookViews>
    <workbookView xWindow="0" yWindow="0" windowWidth="20490" windowHeight="7455"/>
  </bookViews>
  <sheets>
    <sheet name="GERENCIA " sheetId="20" r:id="rId1"/>
    <sheet name="COMERCIAL Y SC" sheetId="10" r:id="rId2"/>
    <sheet name="OPERACIONES" sheetId="12" r:id="rId3"/>
    <sheet name="GESTIÓN ADMON" sheetId="13" r:id="rId4"/>
    <sheet name="SIG" sheetId="14" r:id="rId5"/>
    <sheet name="CONTABLE Y FINANCIERA" sheetId="15" r:id="rId6"/>
    <sheet name="TECNOLOGIA E INFORMATICA" sheetId="16" r:id="rId7"/>
    <sheet name="TECNICA" sheetId="21" r:id="rId8"/>
    <sheet name="Juridico y PH " sheetId="18" r:id="rId9"/>
    <sheet name="Valoración" sheetId="5" r:id="rId10"/>
    <sheet name="Indicador Comparativo 205-2016" sheetId="7" r:id="rId11"/>
    <sheet name="Comparativo 2015-2016" sheetId="6" r:id="rId12"/>
    <sheet name="Comparativo 2016-2017" sheetId="9" r:id="rId13"/>
    <sheet name="Indicador Comparativo 2017-2018" sheetId="8" r:id="rId14"/>
    <sheet name="Comparativo 2017-2018" sheetId="19" r:id="rId15"/>
    <sheet name="Hoja2" sheetId="11" r:id="rId16"/>
  </sheets>
  <externalReferences>
    <externalReference r:id="rId17"/>
    <externalReference r:id="rId18"/>
  </externalReferences>
  <definedNames>
    <definedName name="_xlnm._FilterDatabase" localSheetId="1" hidden="1">'COMERCIAL Y SC'!$B$8:$V$13</definedName>
    <definedName name="_xlnm._FilterDatabase" localSheetId="5" hidden="1">'CONTABLE Y FINANCIERA'!$B$8:$U$21</definedName>
    <definedName name="_xlnm._FilterDatabase" localSheetId="0" hidden="1">'GERENCIA '!$B$8:$U$12</definedName>
    <definedName name="_xlnm._FilterDatabase" localSheetId="3" hidden="1">'GESTIÓN ADMON'!$B$8:$U$17</definedName>
    <definedName name="_xlnm._FilterDatabase" localSheetId="8" hidden="1">'Juridico y PH '!$B$8:$U$23</definedName>
    <definedName name="_xlnm._FilterDatabase" localSheetId="2" hidden="1">OPERACIONES!$B$8:$U$15</definedName>
    <definedName name="_xlnm._FilterDatabase" localSheetId="4" hidden="1">SIG!$B$8:$U$13</definedName>
    <definedName name="_xlnm._FilterDatabase" localSheetId="7" hidden="1">TECNICA!$B$8:$U$15</definedName>
    <definedName name="_xlnm._FilterDatabase" localSheetId="6" hidden="1">'TECNOLOGIA E INFORMATICA'!$B$8:$U$16</definedName>
    <definedName name="_xlnm.Print_Area" localSheetId="1">'COMERCIAL Y SC'!$B$1:$AA$49</definedName>
    <definedName name="_xlnm.Print_Area" localSheetId="5">'CONTABLE Y FINANCIERA'!$B$1:$AA$54</definedName>
    <definedName name="_xlnm.Print_Area" localSheetId="0">'GERENCIA '!$B$1:$AA$45</definedName>
    <definedName name="_xlnm.Print_Area" localSheetId="3">'GESTIÓN ADMON'!$B$1:$AA$51</definedName>
    <definedName name="_xlnm.Print_Area" localSheetId="8">'Juridico y PH '!$B$1:$AA$57</definedName>
    <definedName name="_xlnm.Print_Area" localSheetId="2">OPERACIONES!$B$1:$AA$48</definedName>
    <definedName name="_xlnm.Print_Area" localSheetId="4">SIG!$B$1:$AA$46</definedName>
    <definedName name="_xlnm.Print_Area" localSheetId="7">TECNICA!$B$1:$AA$21</definedName>
    <definedName name="_xlnm.Print_Area" localSheetId="6">'TECNOLOGIA E INFORMATICA'!$B$1:$AA$49</definedName>
    <definedName name="_xlnm.Print_Titles" localSheetId="1">'COMERCIAL Y SC'!$6:$8</definedName>
    <definedName name="_xlnm.Print_Titles" localSheetId="5">'CONTABLE Y FINANCIERA'!$6:$8</definedName>
    <definedName name="_xlnm.Print_Titles" localSheetId="0">'GERENCIA '!$6:$8</definedName>
    <definedName name="_xlnm.Print_Titles" localSheetId="3">'GESTIÓN ADMON'!$6:$8</definedName>
    <definedName name="_xlnm.Print_Titles" localSheetId="8">'Juridico y PH '!$6:$8</definedName>
    <definedName name="_xlnm.Print_Titles" localSheetId="2">OPERACIONES!$6:$8</definedName>
    <definedName name="_xlnm.Print_Titles" localSheetId="4">SIG!$6:$8</definedName>
    <definedName name="_xlnm.Print_Titles" localSheetId="7">TECNICA!$6:$8</definedName>
    <definedName name="_xlnm.Print_Titles" localSheetId="6">'TECNOLOGIA E INFORMATICA'!$6:$8</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5" i="19" l="1"/>
  <c r="D4" i="19"/>
  <c r="D3" i="19"/>
  <c r="C5" i="19" l="1"/>
  <c r="C4" i="19"/>
  <c r="C3" i="19"/>
  <c r="N9" i="21" l="1"/>
  <c r="AG9" i="21"/>
  <c r="N10" i="21"/>
  <c r="AG10" i="21"/>
  <c r="N12" i="21"/>
  <c r="AG12" i="21"/>
  <c r="N13" i="21"/>
  <c r="AG13" i="21"/>
  <c r="N15" i="21"/>
  <c r="AG15" i="21"/>
  <c r="AG16" i="21"/>
  <c r="AG17" i="21"/>
  <c r="AG18" i="21"/>
  <c r="AG19" i="21"/>
  <c r="AG20" i="21"/>
  <c r="J21" i="21"/>
  <c r="K18" i="21" s="1"/>
  <c r="AG21" i="21"/>
  <c r="AG22" i="21"/>
  <c r="AG23" i="21"/>
  <c r="AG25" i="21"/>
  <c r="AG62" i="21" s="1"/>
  <c r="AG26" i="21"/>
  <c r="AD62" i="21"/>
  <c r="AE62" i="21"/>
  <c r="AF62" i="21"/>
  <c r="K19" i="21" l="1"/>
  <c r="K20" i="21"/>
  <c r="AE60" i="20" l="1"/>
  <c r="AD60" i="20"/>
  <c r="AC60" i="20"/>
  <c r="AF24" i="20"/>
  <c r="AF23" i="20"/>
  <c r="AF21" i="20"/>
  <c r="AF20" i="20"/>
  <c r="AF19" i="20"/>
  <c r="AF18" i="20"/>
  <c r="J18" i="20"/>
  <c r="AF17" i="20"/>
  <c r="K17" i="20"/>
  <c r="AF16" i="20"/>
  <c r="K16" i="20"/>
  <c r="AF15" i="20"/>
  <c r="K15" i="20"/>
  <c r="AF14" i="20"/>
  <c r="AF13" i="20"/>
  <c r="AF12" i="20"/>
  <c r="N12" i="20"/>
  <c r="AF11" i="20"/>
  <c r="N11" i="20"/>
  <c r="AF10" i="20"/>
  <c r="AF9" i="20"/>
  <c r="AF60" i="20" s="1"/>
  <c r="N9" i="20"/>
  <c r="C6" i="19" l="1"/>
  <c r="AH18" i="13" l="1"/>
  <c r="N18" i="13"/>
  <c r="N20" i="18" l="1"/>
  <c r="N18" i="18"/>
  <c r="N19" i="18"/>
  <c r="N17" i="18"/>
  <c r="N14" i="12" l="1"/>
  <c r="AF65" i="18"/>
  <c r="AE65" i="18"/>
  <c r="AD65" i="18"/>
  <c r="J30" i="18"/>
  <c r="K27" i="18" s="1"/>
  <c r="K29" i="18"/>
  <c r="N24" i="18"/>
  <c r="N23" i="18"/>
  <c r="N22" i="18"/>
  <c r="N21" i="18"/>
  <c r="N16" i="18"/>
  <c r="N14" i="18"/>
  <c r="N13" i="18"/>
  <c r="N12" i="18"/>
  <c r="N9" i="18"/>
  <c r="AG29" i="18"/>
  <c r="AG28" i="18"/>
  <c r="AG26" i="18"/>
  <c r="AG25" i="18"/>
  <c r="AG24" i="18"/>
  <c r="AG23" i="18"/>
  <c r="AG22" i="18"/>
  <c r="AG21" i="18"/>
  <c r="AG16" i="18"/>
  <c r="AG14" i="18"/>
  <c r="AG13" i="18"/>
  <c r="AG12" i="18"/>
  <c r="AG9" i="18"/>
  <c r="K28" i="18"/>
  <c r="AF61" i="16"/>
  <c r="AE61" i="16"/>
  <c r="AD61" i="16"/>
  <c r="J22" i="16"/>
  <c r="K21" i="16"/>
  <c r="AG25" i="16"/>
  <c r="AG24" i="16"/>
  <c r="AG22" i="16"/>
  <c r="AG21" i="16"/>
  <c r="AG20" i="16"/>
  <c r="N16" i="16"/>
  <c r="AG19" i="16"/>
  <c r="N13" i="16"/>
  <c r="AG18" i="16"/>
  <c r="AG17" i="16"/>
  <c r="N12" i="16"/>
  <c r="AG16" i="16"/>
  <c r="N11" i="16"/>
  <c r="AG13" i="16"/>
  <c r="N10" i="16"/>
  <c r="N9" i="16"/>
  <c r="AG12" i="16"/>
  <c r="AG11" i="16"/>
  <c r="AG10" i="16"/>
  <c r="AG9" i="16"/>
  <c r="AG61" i="16" s="1"/>
  <c r="AF67" i="15"/>
  <c r="AE67" i="15"/>
  <c r="AD67" i="15"/>
  <c r="J27" i="15"/>
  <c r="K26" i="15" s="1"/>
  <c r="AG31" i="15"/>
  <c r="AG30" i="15"/>
  <c r="AG28" i="15"/>
  <c r="AG27" i="15"/>
  <c r="AG26" i="15"/>
  <c r="AG25" i="15"/>
  <c r="N21" i="15"/>
  <c r="AG24" i="15"/>
  <c r="N19" i="15"/>
  <c r="AG23" i="15"/>
  <c r="AG22" i="15"/>
  <c r="N14" i="15"/>
  <c r="AG21" i="15"/>
  <c r="N13" i="15"/>
  <c r="AG19" i="15"/>
  <c r="N9" i="15"/>
  <c r="AG14" i="15"/>
  <c r="AG13" i="15"/>
  <c r="AG9" i="15"/>
  <c r="AG67" i="15" s="1"/>
  <c r="AF59" i="14"/>
  <c r="AE59" i="14"/>
  <c r="AD59" i="14"/>
  <c r="J19" i="14"/>
  <c r="K18" i="14"/>
  <c r="AG23" i="14"/>
  <c r="AG22" i="14"/>
  <c r="AG20" i="14"/>
  <c r="AG19" i="14"/>
  <c r="AG18" i="14"/>
  <c r="AG17" i="14"/>
  <c r="AG16" i="14"/>
  <c r="N13" i="14"/>
  <c r="AG15" i="14"/>
  <c r="AG14" i="14"/>
  <c r="N11" i="14"/>
  <c r="N10" i="14"/>
  <c r="AG13" i="14"/>
  <c r="N9" i="14"/>
  <c r="AG12" i="14"/>
  <c r="AG11" i="14"/>
  <c r="AG10" i="14"/>
  <c r="AG9" i="14"/>
  <c r="AF65" i="13"/>
  <c r="AE65" i="13"/>
  <c r="AD65" i="13"/>
  <c r="J24" i="13"/>
  <c r="K23" i="13" s="1"/>
  <c r="AG29" i="13"/>
  <c r="AG65" i="13" s="1"/>
  <c r="AG28" i="13"/>
  <c r="AG26" i="13"/>
  <c r="AG25" i="13"/>
  <c r="AG24" i="13"/>
  <c r="AG23" i="13"/>
  <c r="AG22" i="13"/>
  <c r="N17" i="13"/>
  <c r="AG21" i="13"/>
  <c r="N16" i="13"/>
  <c r="AG20" i="13"/>
  <c r="N14" i="13"/>
  <c r="AG17" i="13"/>
  <c r="N9" i="13"/>
  <c r="AG16" i="13"/>
  <c r="AG14" i="13"/>
  <c r="AG10" i="13"/>
  <c r="AG9" i="13"/>
  <c r="J21" i="12"/>
  <c r="K20" i="12"/>
  <c r="AF18" i="12"/>
  <c r="AE18" i="12"/>
  <c r="AD18" i="12"/>
  <c r="AG15" i="12"/>
  <c r="N15" i="12"/>
  <c r="AG14" i="12"/>
  <c r="AG18" i="12" s="1"/>
  <c r="AG11" i="12"/>
  <c r="N11" i="12"/>
  <c r="AG10" i="12"/>
  <c r="N10" i="12"/>
  <c r="AG9" i="12"/>
  <c r="N9" i="12"/>
  <c r="J22" i="10"/>
  <c r="K21" i="10" s="1"/>
  <c r="AG13" i="10"/>
  <c r="N13" i="10"/>
  <c r="AG12" i="10"/>
  <c r="N12" i="10"/>
  <c r="AG11" i="10"/>
  <c r="N11" i="10"/>
  <c r="AG10" i="10"/>
  <c r="N10" i="10"/>
  <c r="AG9" i="10"/>
  <c r="N9" i="10"/>
  <c r="K18" i="12"/>
  <c r="K19" i="16"/>
  <c r="K20" i="16"/>
  <c r="K24" i="15"/>
  <c r="K16" i="14"/>
  <c r="K17" i="14"/>
  <c r="K22" i="13"/>
  <c r="K19" i="12"/>
  <c r="D6" i="9"/>
  <c r="C6" i="9"/>
  <c r="D6" i="6"/>
  <c r="C6" i="6"/>
  <c r="AG59" i="14" l="1"/>
  <c r="K20" i="10"/>
  <c r="AG65" i="18"/>
  <c r="K19" i="10"/>
  <c r="K21" i="13"/>
  <c r="K25" i="15"/>
  <c r="D6" i="19" l="1"/>
</calcChain>
</file>

<file path=xl/sharedStrings.xml><?xml version="1.0" encoding="utf-8"?>
<sst xmlns="http://schemas.openxmlformats.org/spreadsheetml/2006/main" count="1639" uniqueCount="812">
  <si>
    <t>Fortaleza</t>
    <phoneticPr fontId="5" type="noConversion"/>
  </si>
  <si>
    <t>Fuente del riesgo (Amenaza)</t>
  </si>
  <si>
    <t>IDENTIFICACIÓN</t>
  </si>
  <si>
    <t>NIVEL DE RIESGO</t>
  </si>
  <si>
    <t>Escala de Consecuencias</t>
  </si>
  <si>
    <t>CONSECUENCIA</t>
  </si>
  <si>
    <t>EVALUACIÓN</t>
  </si>
  <si>
    <t>VALORACIÓN DEL RIESGO</t>
  </si>
  <si>
    <t>MEDIO</t>
    <phoneticPr fontId="5" type="noConversion"/>
  </si>
  <si>
    <t xml:space="preserve"> Impacto</t>
    <phoneticPr fontId="5" type="noConversion"/>
  </si>
  <si>
    <t>Alto</t>
    <phoneticPr fontId="5" type="noConversion"/>
  </si>
  <si>
    <t>Medio</t>
    <phoneticPr fontId="5" type="noConversion"/>
  </si>
  <si>
    <t>Bajo</t>
    <phoneticPr fontId="5" type="noConversion"/>
  </si>
  <si>
    <t>¿Qué puede suceder en mi proceso?</t>
  </si>
  <si>
    <t>RIESGO</t>
  </si>
  <si>
    <t>PROCESO</t>
  </si>
  <si>
    <t>Descripción</t>
  </si>
  <si>
    <t>Causas</t>
  </si>
  <si>
    <t>Escala de Probabilidad</t>
  </si>
  <si>
    <t>PROBABILIDAD</t>
  </si>
  <si>
    <t>Cómo sucede el riesgo?</t>
  </si>
  <si>
    <t>Quién lo ocasiona (persona)?</t>
  </si>
  <si>
    <t>Por qué se ocasiona el riesgo?</t>
  </si>
  <si>
    <t>Consecuencia que ocasiona el riesgo en caso de materializarse</t>
  </si>
  <si>
    <t>Controles actuales que se tiene para este riesgo</t>
  </si>
  <si>
    <t>CRITERIOS DE VALORACIÓN</t>
  </si>
  <si>
    <t>Posibilidad de ocurrencia de un riesgo, que el riesgo se materialice.</t>
  </si>
  <si>
    <t>Alta</t>
  </si>
  <si>
    <t>Media</t>
  </si>
  <si>
    <t>Baja</t>
  </si>
  <si>
    <t>Daño que se deriva de la consecuencia de un riesgo. Es el impacto en términos: Económico - Operacionales - Imagen.</t>
  </si>
  <si>
    <t>EVALUACIÓN DEL RIESGO</t>
  </si>
  <si>
    <t>Igual a 5</t>
  </si>
  <si>
    <t>De 10 a 20</t>
  </si>
  <si>
    <t>De 30 a 60</t>
  </si>
  <si>
    <t>BAJO</t>
    <phoneticPr fontId="5" type="noConversion"/>
  </si>
  <si>
    <t>ALTO</t>
    <phoneticPr fontId="5" type="noConversion"/>
  </si>
  <si>
    <t>OBJETIVO</t>
    <phoneticPr fontId="5" type="noConversion"/>
  </si>
  <si>
    <t xml:space="preserve">Asegurar la eficacia conveniencia y adecuación del sistema de gestión para dirigir cada uno de los procesos a través del seguimiento de objetivos e indicadores. </t>
  </si>
  <si>
    <t>Fecha de revisión</t>
  </si>
  <si>
    <t>Alto</t>
    <phoneticPr fontId="1" type="noConversion"/>
  </si>
  <si>
    <t>Medio</t>
    <phoneticPr fontId="1" type="noConversion"/>
  </si>
  <si>
    <t>Bajo</t>
    <phoneticPr fontId="1" type="noConversion"/>
  </si>
  <si>
    <t xml:space="preserve">Concecuencia </t>
    <phoneticPr fontId="1" type="noConversion"/>
  </si>
  <si>
    <t xml:space="preserve">Valor </t>
    <phoneticPr fontId="1" type="noConversion"/>
  </si>
  <si>
    <t xml:space="preserve">Bajo </t>
    <phoneticPr fontId="1" type="noConversion"/>
  </si>
  <si>
    <t xml:space="preserve">Medio </t>
    <phoneticPr fontId="1" type="noConversion"/>
  </si>
  <si>
    <t xml:space="preserve">Alto </t>
    <phoneticPr fontId="1" type="noConversion"/>
  </si>
  <si>
    <t xml:space="preserve">Probabilidad </t>
    <phoneticPr fontId="1" type="noConversion"/>
  </si>
  <si>
    <t xml:space="preserve">ESCALA DE EVALUACIÓN </t>
  </si>
  <si>
    <t xml:space="preserve">Proceso utilizado por la organización para determinar la magnitud de los riesgos en la organización, con relación a los criterios: probabilidad  por concecuenncia. </t>
  </si>
  <si>
    <t>Medio</t>
  </si>
  <si>
    <t>ANÁLISIS</t>
  </si>
  <si>
    <t>* No tener definida la planeación estratégica</t>
  </si>
  <si>
    <t xml:space="preserve">Media </t>
  </si>
  <si>
    <t>MATRIZ DE IDENTIFICACIÓN DEL RIESGO ZONA FRANCA INTERNACIONAL DE PEREIRA</t>
  </si>
  <si>
    <t>PÁGINA</t>
  </si>
  <si>
    <t xml:space="preserve">FO-CL-14 </t>
  </si>
  <si>
    <t xml:space="preserve">Controlar adecuadamente los equipos y sistemas de la Zona Franca Internacional de Pereira, brindando seguridad informática.  </t>
  </si>
  <si>
    <t>Administrar los recursos económicos que le brinde sostenibilidad financiera a la Zona Franca Internacional de Pereira.</t>
  </si>
  <si>
    <t xml:space="preserve">* Perdidas económicas y de información.                                     
</t>
  </si>
  <si>
    <t xml:space="preserve">* No cierre exitoso.                         *Perdida de competitividad.  </t>
  </si>
  <si>
    <t xml:space="preserve">* Incursión de competidores con estrategias diferenciadoras.                 </t>
  </si>
  <si>
    <t xml:space="preserve">*Falla en las medidas de protección.    </t>
  </si>
  <si>
    <t xml:space="preserve">* Procesos sin acciones de mejora. 
</t>
  </si>
  <si>
    <t>* Pérdida de información clave por sustracción, eliminación o deterioro (procedimientos, manuales, anexos, entre otros)</t>
  </si>
  <si>
    <t xml:space="preserve">
* Reportes a centrales de riesgos.
</t>
  </si>
  <si>
    <t xml:space="preserve">*Manipulación de información.                 </t>
  </si>
  <si>
    <t xml:space="preserve">* Violación de contraseñas.            </t>
  </si>
  <si>
    <t xml:space="preserve">*Calificar a un usuario que no cumpla con lo establecido. </t>
  </si>
  <si>
    <t>* Ambiente macroeconómico poco favorable.</t>
  </si>
  <si>
    <t xml:space="preserve">*Soborno. </t>
  </si>
  <si>
    <t>Entidades gubernamentales.</t>
  </si>
  <si>
    <t xml:space="preserve">* Procesos sin indicadores de gestión y sin medición. </t>
  </si>
  <si>
    <t>* No cumplimiento de requisitos de la norma y estándares.</t>
  </si>
  <si>
    <t xml:space="preserve">*Omisión de responsabilidades por parte de los procesos. </t>
  </si>
  <si>
    <t xml:space="preserve">*Procesos. </t>
  </si>
  <si>
    <t xml:space="preserve">*No se evidencia una mejora continua en los procesos. </t>
  </si>
  <si>
    <t>* Perdida completa de la información.</t>
  </si>
  <si>
    <t xml:space="preserve">*Usuarios de Computo y/o personal externo de la organización. </t>
  </si>
  <si>
    <t xml:space="preserve">*Sanciones Legales. </t>
  </si>
  <si>
    <t xml:space="preserve">*Sanciones Legales, tanto para usuario calificado como para el usuario operador. </t>
  </si>
  <si>
    <t xml:space="preserve">* Producto  contaminado.
</t>
  </si>
  <si>
    <t xml:space="preserve">*Inexactitud en las operaciones de comercio exterior. </t>
  </si>
  <si>
    <t>*Toma de decisiones equivocadas</t>
  </si>
  <si>
    <t>Decisiones no acordes a la estrategia, decisiones tomadas en momentos de presión</t>
  </si>
  <si>
    <t>*Incumplimiento a Requisitos Legales</t>
  </si>
  <si>
    <t xml:space="preserve">*Perdida de información contable </t>
  </si>
  <si>
    <t xml:space="preserve">*Personas externas y proveedores y entidades financieras. </t>
  </si>
  <si>
    <t xml:space="preserve">* Reporte a centrales de riesgo en la que se evidencia que la ZFIP no es un cliente confiable. </t>
  </si>
  <si>
    <t xml:space="preserve"> 
*Perdida de confiabilidad crediticia. </t>
  </si>
  <si>
    <t xml:space="preserve">*Aprovechamiento negativo por parte de los funcionarios responsables de la información financiera. </t>
  </si>
  <si>
    <t xml:space="preserve">Baja </t>
  </si>
  <si>
    <t>Terceros.</t>
  </si>
  <si>
    <t>Personal externo no identificado.</t>
  </si>
  <si>
    <t>CLASIFICACIÓN DE AMENAZAS</t>
  </si>
  <si>
    <t xml:space="preserve">EVITAR </t>
  </si>
  <si>
    <t xml:space="preserve">CONTROLAR </t>
  </si>
  <si>
    <t xml:space="preserve">ELIMINAR </t>
  </si>
  <si>
    <t>X</t>
  </si>
  <si>
    <t xml:space="preserve">* Selección no apropiada. </t>
  </si>
  <si>
    <t xml:space="preserve">*Personal interno de la organización. </t>
  </si>
  <si>
    <t xml:space="preserve">*Contaminación  de mercancías  en las operaciones de comercio exterior </t>
  </si>
  <si>
    <t xml:space="preserve">*No cumplimiento de los Manuales, Políticas y Procedimientos en los procesos. </t>
  </si>
  <si>
    <t xml:space="preserve">* No garantía de la eficiencia, eficacia y efectividad de los procesos. </t>
  </si>
  <si>
    <t>*Personal interno ó externo de la organización.</t>
  </si>
  <si>
    <t xml:space="preserve">*No Respuesta a eventos críticos. </t>
  </si>
  <si>
    <t xml:space="preserve">*La organización no se encuentra preparada para la respuesta ante eventos críticos. </t>
  </si>
  <si>
    <t xml:space="preserve">*Falta de identificación y planeación para atender una situación critica. </t>
  </si>
  <si>
    <t xml:space="preserve">*Impactos económicos, perdidas humanas. </t>
  </si>
  <si>
    <t xml:space="preserve">*Procedimientos de emergencias y de respuesta a eventos críticos. </t>
  </si>
  <si>
    <t xml:space="preserve">*Amenazas y riesgos de falla física. </t>
  </si>
  <si>
    <t xml:space="preserve">*Impactos económicos.   *Perdidas Humanas.                            *Afectaciones a las instalaciones. </t>
  </si>
  <si>
    <t xml:space="preserve">*Chantaje por parte de los funcionarios, suministro de información a la competencia ó personal que puedan ocasionar daños. </t>
  </si>
  <si>
    <t xml:space="preserve">*Delincuencia común ó abuso de confianza. </t>
  </si>
  <si>
    <t xml:space="preserve">* Virus Informáticos.                    </t>
  </si>
  <si>
    <t xml:space="preserve">Mantenimiento preventivo para los  equipos. </t>
  </si>
  <si>
    <t>CÓDIGO</t>
  </si>
  <si>
    <t>VERSIÓN</t>
  </si>
  <si>
    <t>No realizando la debida planeación estratégica con las personas que deben de estar involucradas</t>
  </si>
  <si>
    <t>Tomar decisiones estratégicas sin un norte definido y estructurado de acuerdo a unos objetivos específicos</t>
  </si>
  <si>
    <t>Impactos económicos(sobrecostos operativos y/o generales), multas y sanciones, demandas, perdida de clientes, perdida de credibilidad y confianza.</t>
  </si>
  <si>
    <t>Impactos económicos(sobrecostos operativos y/o generales), multas y sanciones, demandas, perdida de clientes, perdida de credibilidad y confianza, perdida de la declaratoria de Régimen Franco.</t>
  </si>
  <si>
    <t>No construcción y medición de los procesos</t>
  </si>
  <si>
    <t>*Cambio por parte del Gobierno Nacional de las condiciones actuales del régimen y de los decretos y normas ligados al mismo.</t>
  </si>
  <si>
    <t>*Al ser un gremio tan competido por la existencia de tantos parques, la diferenciación de uno con una propuesta de mayor interés a la nuestra puede representar perdida de cliente</t>
  </si>
  <si>
    <t>*Por la diferenciación en valores agregados de productos y servicios que ofrezcan otros parques similares a los nuestros.</t>
  </si>
  <si>
    <t>*Por parte de terceros ofrecer dinero u objetos a los funcionarios de la empresa para obtener información confidencial y privilegiada.</t>
  </si>
  <si>
    <t>*Afectación de la imagen de la ZFIP.</t>
  </si>
  <si>
    <t xml:space="preserve">BAJOS </t>
  </si>
  <si>
    <t xml:space="preserve">MEDIOS </t>
  </si>
  <si>
    <t>ALTOS</t>
  </si>
  <si>
    <t xml:space="preserve">TOTAL </t>
  </si>
  <si>
    <t xml:space="preserve">Ponderación </t>
  </si>
  <si>
    <t xml:space="preserve">RIESGOS BAJOS </t>
  </si>
  <si>
    <t xml:space="preserve">RIESGOS MEDIOS </t>
  </si>
  <si>
    <t xml:space="preserve">RIESGOS ALTOS </t>
  </si>
  <si>
    <t xml:space="preserve">TOTAL DE RIESGOS </t>
  </si>
  <si>
    <t xml:space="preserve">* Vencimiento de antivirus, descagas provocados por lo usuarios, USB infectadas, uso de paginas no autorizadas por la empresa. </t>
  </si>
  <si>
    <t>Accidente de trabajo</t>
  </si>
  <si>
    <t>Presencia de maleza en la parte exterior de la  malla perimetral</t>
  </si>
  <si>
    <t>Recomendación de seguridad industrial</t>
  </si>
  <si>
    <t>Realizar la planeación, ejecución, supervisión y control de las obras civiles que se generen en la Zona Franca Internacional de Pereira para una optima operación de la misma.</t>
  </si>
  <si>
    <t>x</t>
  </si>
  <si>
    <t>No cumplir con normas y estándares de construcción</t>
  </si>
  <si>
    <t>Contratistas</t>
  </si>
  <si>
    <t>Bajo</t>
  </si>
  <si>
    <t>Personal externo no identificado, usuarios calificados y usuario operador, visitantes, proveedores y contratistas</t>
  </si>
  <si>
    <t>Crecimiento de árboles cerca al cerramiento perimetral, fuertes lluvias que pueden ocasionar desprendimiento de ramas dañando la malla.</t>
  </si>
  <si>
    <t>Revisiones por parte del personal de mantenimiento para evitar que las ramas sobrepasen el perimetro.</t>
  </si>
  <si>
    <t xml:space="preserve">Alto </t>
  </si>
  <si>
    <t>Tapas de las cajas eléctricas, aguas lluvias, residuales y comunicación destapadas</t>
  </si>
  <si>
    <t>Dejar áreas de manipulación sin ninguna protección (como tapas metálicas, plásticas, entre otras) y sin señalizar.</t>
  </si>
  <si>
    <t>Falta de capacitación del personal y de supervisión.</t>
  </si>
  <si>
    <t>Capacitación por parte del área de SST y supervisión de la empresa contratante.</t>
  </si>
  <si>
    <t>Falta de mantenimiento en el perimetro externo a la Zona Franca.</t>
  </si>
  <si>
    <t>De 31 a 60</t>
  </si>
  <si>
    <t>De 6 a 30</t>
  </si>
  <si>
    <t>Resultado. Gestión del Riesgo</t>
  </si>
  <si>
    <t>Garantizar el cumplimiento de las disposiciones legales que regulan y son aplicables a la  Zona Franca Internacional de Pereira</t>
  </si>
  <si>
    <t>No cumplimiento del ordenamiento jurídico consignado en la matriz de requisitos legales</t>
  </si>
  <si>
    <t>Personal encargado de los procesos</t>
  </si>
  <si>
    <t>Falta de actualización, revisión y consulta de las normas</t>
  </si>
  <si>
    <t>Sanciones pecuniarias, demandas externas, detrimento patrimonial</t>
  </si>
  <si>
    <t>Actualización de matriz, LEGISMOVIL, códigos LEGIS con actualización periódica</t>
  </si>
  <si>
    <t>Organismos capacitadores y de actualización confiables</t>
  </si>
  <si>
    <t>Redacción e inclusión de cláusulas que perjudique los interes de la compañía</t>
  </si>
  <si>
    <t>Elaboración incorrecta de documentos legales
Conceptos legales equivocados</t>
  </si>
  <si>
    <t>No registro oportuno de actas de asamblea de accionistas</t>
  </si>
  <si>
    <t>Olvido o descuido en la elaboración del acta</t>
  </si>
  <si>
    <t>Dirección Jurídica</t>
  </si>
  <si>
    <t xml:space="preserve">Plazos cortos para la elaboración y entrega de actas </t>
  </si>
  <si>
    <t>*Verificación documental y cruce de información con entidades de apoyo. 
* Formato establecido en el sistema de gestión que incluye los requisitos para calificación de usuarios</t>
  </si>
  <si>
    <t xml:space="preserve">*Usuarios Calificados
* Personal de Operaciones </t>
  </si>
  <si>
    <t xml:space="preserve">*Usuarios Calificados y/o Terceros. 
</t>
  </si>
  <si>
    <t xml:space="preserve">* Mala imagen de la empresa.
* Sanciones legales. </t>
  </si>
  <si>
    <t xml:space="preserve">Alta Dirección - Junta Directiva Gerencia </t>
  </si>
  <si>
    <t>Poca cultura Organizacional, falta de capacitación, falta de conocimiento.</t>
  </si>
  <si>
    <t xml:space="preserve">Software no licenciado                                                      </t>
  </si>
  <si>
    <t xml:space="preserve">* Ataque Informático                                       </t>
  </si>
  <si>
    <t>* Software malicioso externo</t>
  </si>
  <si>
    <t xml:space="preserve">* Retrasos en la operación de los procesos </t>
  </si>
  <si>
    <t xml:space="preserve">*Usuarios de Computo y/o personal externo de la organización.
*Medio ambiente </t>
  </si>
  <si>
    <t>Intrusión de persona no autorizadas</t>
  </si>
  <si>
    <t>Identificación de correspondencia y paquetes sospechosos</t>
  </si>
  <si>
    <t>Personal informal de entrega de correspondencia</t>
  </si>
  <si>
    <t>Atentados, pèrdida de vidas humanas, daños estruturales</t>
  </si>
  <si>
    <t xml:space="preserve">Total </t>
  </si>
  <si>
    <t>Lavado de Activos</t>
  </si>
  <si>
    <t>Usuarios Potenciales
Usuarios calificados y clientes</t>
  </si>
  <si>
    <t>Sanciones de las entidades de control - Mala reputación de la compañía</t>
  </si>
  <si>
    <t xml:space="preserve">Alta </t>
  </si>
  <si>
    <t xml:space="preserve">Sistema Integrado de Gestión </t>
  </si>
  <si>
    <t xml:space="preserve">Incumplimiento a las fechas y/o requisitos establecidas dentro del marco de la ley. </t>
  </si>
  <si>
    <t xml:space="preserve">Identificar, analizar e implementar las diferentes estrategias comerciales que permitan el cierre exitoso de negocios en la Zona Franca Internacional de Pereira mediante la promoción del régimen franco y el ofrecimiento de servicios de alta calidad, logrando el posicionamiento de la compañía a través de la satisfacción de nuestros clientes.. </t>
  </si>
  <si>
    <t xml:space="preserve">Decisiones del gobierno para cambiar la dinamica en la cual operan las empresas. </t>
  </si>
  <si>
    <t xml:space="preserve">* Disminución en la atracción de nuevos usuarios para el parque.  
*Pérdida de confiabilidad del cliente. </t>
  </si>
  <si>
    <t xml:space="preserve">* Cambios en las condiciones macroeconómicas del mercado colombiano         </t>
  </si>
  <si>
    <t xml:space="preserve">* Desaceleración económica por factores y/o decisiones de la economía interna y global, causando pérdida de competitividad.            </t>
  </si>
  <si>
    <t xml:space="preserve">*Condiciones no favorables para la retencion de invercion nacional y la atraccion de inversion extranjera. </t>
  </si>
  <si>
    <t xml:space="preserve">*Contar con incentivos no ligados al régimen franco como son los incentivos locales y el ofrecimiento de valores agregados por la prestación de servicios de alta calidad de la ZFIP </t>
  </si>
  <si>
    <t xml:space="preserve">Otras Zonas Francas Permanentes </t>
  </si>
  <si>
    <t xml:space="preserve">* Pérdidas económicas, información, confiabilidad de clientes.                                     </t>
  </si>
  <si>
    <t xml:space="preserve">*Diferentes procesos. </t>
  </si>
  <si>
    <t xml:space="preserve">Dirigir y controlar las operaciones que se presenten al interior de la Zona Franca Internacional de Pereira, para un funcionamiento adecuado y eficaz. </t>
  </si>
  <si>
    <t xml:space="preserve">* Mala imagen de la empresa.
* Sanciones legales.                      * Infracciones en UVT.                                              * Perdida de la declaratoria. </t>
  </si>
  <si>
    <t xml:space="preserve">* No cumplir con las obligaciones establecidas del decreto 2147 de 2016 para el usuario operador y los usuarios calificados de zona franca artículos 74, 124 (numeral 1) operadores y 82, 124 (numeral 2) usuarios calificados.                                         
</t>
  </si>
  <si>
    <t xml:space="preserve">*Procedimientos de Operaciones.
*Auditoria externa.      
</t>
  </si>
  <si>
    <t>Por falta de conocimiento de los clientes - falta de investigación</t>
  </si>
  <si>
    <t>* Operaciones sospechosas</t>
  </si>
  <si>
    <t>* Operaciones que realizan los Usuarios Calificados de la ZFIP</t>
  </si>
  <si>
    <t xml:space="preserve">*Usuarios calificados y sus clientes </t>
  </si>
  <si>
    <t>*Reporte mensual de operaciones sospechosas
* SIPLA</t>
  </si>
  <si>
    <t xml:space="preserve"> Falla funcional, daño accidental, daño malicioso ó terrorista y acción criminal. </t>
  </si>
  <si>
    <t>*Asegurar el cumplimiento de un asociado de negocio, cuando en realidad no cumple con los procedimientos establecidos por la empresa.</t>
  </si>
  <si>
    <t>*Impactos económicos. *Mala imagen de la empresa al realizar negocios con empresas con actividades ilicitas.</t>
  </si>
  <si>
    <t xml:space="preserve">*Revisión detallada de documentos solicitados y suministrados por asociado de negocio. </t>
  </si>
  <si>
    <t xml:space="preserve">
* Revisiones periódicas de información crítica digitada en software contable.
* Registro de visitantes.                                                                        * Registro del control de llaves.
* Instalación y actualización de antivirus en cada computador de la compañía.                                                       *Control en documentos emitidos por el sistema contable.                
*Back Up.
 </t>
  </si>
  <si>
    <t>Facilidad de intrusión de personal externo no autorizado y rompimiento de cerramiento perimetral</t>
  </si>
  <si>
    <t xml:space="preserve">Vigilancia permanente por parte de los  ronderos con control de punto de marcación mediante bastón electrónico, CCTV 24/7, verificación perimetral a pie con informe semanal del estado del cerramiento. </t>
  </si>
  <si>
    <t xml:space="preserve">Condiciones climaticas y deterioro de los arboles alrededor del perimetro </t>
  </si>
  <si>
    <t>Posible caída del tronco sobre el sistema de enmallado.</t>
  </si>
  <si>
    <t xml:space="preserve">Personal externo y eventos naturales </t>
  </si>
  <si>
    <t xml:space="preserve">Revisión por parte del personal de mantenimiento, vigilancia permanente por parte de los  ronderos con control de punto de marcación mediante bastón electrónico, CCTV 24/7, verificación perimetral a pie con informe semanal del estado del cerramiento. </t>
  </si>
  <si>
    <t>Contratistas, personal de obra y mantenimiento.</t>
  </si>
  <si>
    <t>*Oficina de ingresos que controla el ingreso y salida de personal externo, usuarios calificados y usuario operador, visitantes, proveedores y contratistas.
*Carnetización al personal permanente y tarjetas de proximidad</t>
  </si>
  <si>
    <t xml:space="preserve">Posibilidad de ingreso de empleados, contratistas, visitantes, proveedores y vehiculos no autorizados </t>
  </si>
  <si>
    <t xml:space="preserve">*Ingreso de empleados, contratistas, visitantes, proveedores y vehiculos no autorizados por falta de cumplimiento de procedimiento.
*No desactivación de las tarjetas de proximidad de personal ya retirado. </t>
  </si>
  <si>
    <t xml:space="preserve">Vigilancia permanente por parte de los  rondero con control de punto de marcación mediante baston electrónico, CCTV, seguimiento del cronograma por parte del interventor del contrato. </t>
  </si>
  <si>
    <t>Cronograma de mantenimiento apropiado</t>
  </si>
  <si>
    <t>Por negligencia, olvido, falta de consulta e interpretación errada de las normas</t>
  </si>
  <si>
    <t xml:space="preserve">
*Descuido al momento de elaboración de documentos y emisión de conceptos
*Desconocimiento de norma y ámbito de aplicación</t>
  </si>
  <si>
    <t xml:space="preserve"> Elaboración oportuna de actas (programación de actividades del proceso)</t>
  </si>
  <si>
    <t xml:space="preserve">Administrar el recurso humano de la Zona Franca Internacional de Pereira SAS Usuario Operador y Agrupación Zona Franca, con una selección idonea de personal, manteniendo un clima laboral armonioso y la motivación permanente de los colaboradores mediante programas de bienestar laboral, plan de capacitación y plan de incentivos. </t>
  </si>
  <si>
    <t xml:space="preserve">                                  * Bandas delincuenciales dentro de la organización.
* Robo o extravío de hojas de vida.
*Falsificación de la dotación de la empresa.
* Suplantación del personal.  *Rebelión de empleados con normas, políticas y procedimientos </t>
  </si>
  <si>
    <t>*  Conspiración interna.</t>
  </si>
  <si>
    <t xml:space="preserve">Colaboradores de la compañía </t>
  </si>
  <si>
    <t xml:space="preserve">*Filtración de información, espionaje corporativo, hurto interno, chantaje y extorción a funcionarios.                                    *Sabotaje a operaciones aduaneras. 
* Contaminación  de mercancía  con sustancias ilícitas, explosivos, armas y/o contrabando. 
</t>
  </si>
  <si>
    <t xml:space="preserve">*No cumplimiento de procedimientos estipulados.
*Entrega de documentos soportes falsos.
 </t>
  </si>
  <si>
    <t xml:space="preserve">*Luego de realizar pruebas de ingreso ó aleatorias, el resultado es positivo. 
</t>
  </si>
  <si>
    <t xml:space="preserve">*Directora de Gestión Administrativa, personal encargado y/o aspirante al cargo. </t>
  </si>
  <si>
    <t xml:space="preserve">*Colaboradores. </t>
  </si>
  <si>
    <t xml:space="preserve">*Factores intra y extra laborales. </t>
  </si>
  <si>
    <t>*Monitoreo periódico a los resultados y plan de acción. 
*Puesta en marcha del programa de adicciones.</t>
  </si>
  <si>
    <t xml:space="preserve">* Problemas de adicción en los colaboradores </t>
  </si>
  <si>
    <t>Accidente laboral grave o mortal,ausentismo masivo de colaboradores por enfermedad o calamidad</t>
  </si>
  <si>
    <t xml:space="preserve">Por ausencia de control en los peligros identificados </t>
  </si>
  <si>
    <t xml:space="preserve">Actos y condiciones inseguras </t>
  </si>
  <si>
    <t xml:space="preserve">Colaboradores e instalaciones locativas 
 </t>
  </si>
  <si>
    <t xml:space="preserve">*Perdidas humanas y/o materiales
*Enfermedades y perdidad de la capacidad laboral </t>
  </si>
  <si>
    <t xml:space="preserve">*Al ser contratados los cálculos, éstos no cumplan con normas
*En la ejecución de las obras, los contratistas no cumplan los controles de calidad de los procesos o materiales usados </t>
  </si>
  <si>
    <t xml:space="preserve"> *No se aprueba en curaduría los diseños de obra
*Rechazo de las obras</t>
  </si>
  <si>
    <t>Revisión de normas y estandares de calidad por parte del contratante</t>
  </si>
  <si>
    <t>Revisión permanente de los expedientes</t>
  </si>
  <si>
    <t xml:space="preserve">Mal funcionamiento de las básculas </t>
  </si>
  <si>
    <t xml:space="preserve">Variación de las medidas de pesaje conforme a las desviaciones de error establecidas en los manuales de operación </t>
  </si>
  <si>
    <t xml:space="preserve">Usuarios de las básculas </t>
  </si>
  <si>
    <t>*Error en los pesajes 
*Operación poco confiable 
*Sanciones en normatividad del regimen de ZF</t>
  </si>
  <si>
    <t xml:space="preserve">*Mantenimiento predictivo 
*Mantenimiento preventivo y calibración de la báscula </t>
  </si>
  <si>
    <t xml:space="preserve">* Fecha de vencimiento, falta de renovación, instalación y/o  desinstalación por el usuario                                </t>
  </si>
  <si>
    <t xml:space="preserve">* Falta de gestión por parte de analista de sistemas ó por infraccíon del usuario. </t>
  </si>
  <si>
    <t>*Control de inventarios de licencias.  
*Asignación de equipos de cómputo</t>
  </si>
  <si>
    <t xml:space="preserve">FECHA DE 
IMPLEMENTACIÓN </t>
  </si>
  <si>
    <t>FECHA DE 
ACTUALIZACIÓN</t>
  </si>
  <si>
    <t>1 de 1</t>
  </si>
  <si>
    <t xml:space="preserve">PLAN DE MEJORA </t>
  </si>
  <si>
    <t xml:space="preserve">SEGUIMIENTO </t>
  </si>
  <si>
    <t xml:space="preserve">ACTIVIDADES </t>
  </si>
  <si>
    <t xml:space="preserve">FECHA </t>
  </si>
  <si>
    <t xml:space="preserve">RESPONSABLE </t>
  </si>
  <si>
    <t>RECURSOS</t>
  </si>
  <si>
    <t xml:space="preserve">EFICACIA </t>
  </si>
  <si>
    <t>OBSERVACIONES</t>
  </si>
  <si>
    <t>RESPONSABLES</t>
  </si>
  <si>
    <t xml:space="preserve">TRATAMIENTO </t>
  </si>
  <si>
    <t xml:space="preserve">Proceso utilizado por la organización para determinar la magnitud de los riesgos en la organización, con relación a los criterios: probabilidad  por concecuencia. </t>
  </si>
  <si>
    <t xml:space="preserve">Gerencia </t>
  </si>
  <si>
    <t>Gestión Comercial y Servicio al Cliente</t>
  </si>
  <si>
    <t xml:space="preserve">Gestión de Operaciones </t>
  </si>
  <si>
    <t xml:space="preserve">Gestión Administrativa </t>
  </si>
  <si>
    <t>Gestión Contable y Financiera</t>
  </si>
  <si>
    <t>Gestión Tecnología e Informática</t>
  </si>
  <si>
    <t>Gestión Técnica</t>
  </si>
  <si>
    <t xml:space="preserve">Gestión Juridica y Propiedad Horizontal </t>
  </si>
  <si>
    <t xml:space="preserve">*Por falta de conocimiento y control del personal de operaciones y/o quien tenga las responsabilidad del cumplimiento. 
</t>
  </si>
  <si>
    <t>Revisión de normas y estandares por parte de los responsables.</t>
  </si>
  <si>
    <t xml:space="preserve">22 y 28 de Febrero 
9 de Marzo
3 de Abril </t>
  </si>
  <si>
    <t xml:space="preserve">Director de Operaciones (German Rojas) </t>
  </si>
  <si>
    <t xml:space="preserve">Personal externo no identificado, usuarios a calificar y usuario operador. </t>
  </si>
  <si>
    <t xml:space="preserve">                                       *Falta de conocimiento y entrenamiento del personal.                                      
     </t>
  </si>
  <si>
    <t xml:space="preserve">* Presentaciòn de documentación falsa o información errónea.                                           *Desconocimiento de requisitos para aprobaciòn de cartilla por parte del comité de revisiòn de cartilla y/o  usuarios a calificar.                                    </t>
  </si>
  <si>
    <t xml:space="preserve">*Falta de conocimiento de antecedentes del cliente   
* Ausencia de controles de los requisitos necesarios para calificaciòn                                    </t>
  </si>
  <si>
    <t xml:space="preserve">* Directora Juridica y PH 
* Directores de proceso </t>
  </si>
  <si>
    <t xml:space="preserve">* Antes de calificarse y Anualmente 
* Previo a la calificaciòn del usuario </t>
  </si>
  <si>
    <t>*Desconocimiento de procedimientos por parte de los usuarios calificados. 
* Fallas en medios de comunicación (internet, sistema de control de inventarios, sistemas informáticos aduaneros, inventarios de zonas francas y Appolo).
* Aprobación indebida de FMM.</t>
  </si>
  <si>
    <t>*Errores en digitación y conteo de mercancía</t>
  </si>
  <si>
    <t xml:space="preserve">*Errores en la aprobación de FMM. </t>
  </si>
  <si>
    <t xml:space="preserve">* Complicidad de alguno de los actores de la candena de comercio exterior  
                           </t>
  </si>
  <si>
    <t xml:space="preserve">Auditoria externa en donde se revise la implementaciòn del SIPLA de los Usuarios Calificados  </t>
  </si>
  <si>
    <t xml:space="preserve">Anual </t>
  </si>
  <si>
    <t>- Auditoria Externa
- Director de Operaciones - German Rojas</t>
  </si>
  <si>
    <t>Inspecciòn soportada en acta con firma del analista encargado y Usuario Calificado aprobando el conteo</t>
  </si>
  <si>
    <t xml:space="preserve">A la llegada de Mercancia del Resto del Mundo </t>
  </si>
  <si>
    <t xml:space="preserve">Analista de Operaciones </t>
  </si>
  <si>
    <t xml:space="preserve">No aplica </t>
  </si>
  <si>
    <t xml:space="preserve">Revisiòn aleatoria  mensual de los formularios (FMM) aprobados  </t>
  </si>
  <si>
    <t xml:space="preserve">Mensual </t>
  </si>
  <si>
    <t>Analista II de Operaciones</t>
  </si>
  <si>
    <t xml:space="preserve">Implementación de SIPLA por parte de los Usuarios Calificados </t>
  </si>
  <si>
    <t xml:space="preserve">La definida por el usuario </t>
  </si>
  <si>
    <t xml:space="preserve">Usuario Calificado </t>
  </si>
  <si>
    <t xml:space="preserve">*Por falta de competencia                                                                          y omisión a los controles para los procedimientos de seguridad establecidos. 
</t>
  </si>
  <si>
    <t>*Verificación de precintos.             
*Acceso restringido al centro de operaciones.  
*Reporte de actividades sospechosas. 
*Capacitación del personal
* Circuito Cerrado de Televisiòn (CCTV)</t>
  </si>
  <si>
    <t xml:space="preserve">Julio - Agosto </t>
  </si>
  <si>
    <t>Capacitación del personal de operaciones (revisiòn de contenedores)</t>
  </si>
  <si>
    <t xml:space="preserve">Director de Operaciones </t>
  </si>
  <si>
    <t>*No pago de obligaciones financieras.</t>
  </si>
  <si>
    <t xml:space="preserve">*Perdida de documentación que valide la obligación. </t>
  </si>
  <si>
    <t>*Control de correspondencia
*Control en registro magnético y físico de los documentos recibidos</t>
  </si>
  <si>
    <t xml:space="preserve">*Cuadro de pagos. </t>
  </si>
  <si>
    <t>*Cuadro de pagos. 
*Control en registro magnético y físico de los documentos recibidos
*Revisiòn por parte de la Directora Contable y Financiera.</t>
  </si>
  <si>
    <t xml:space="preserve">*Errores involuntarios de la Analista Contable y Financiera                             
</t>
  </si>
  <si>
    <t>Revisiòn mensual de los estados financieros</t>
  </si>
  <si>
    <t>Directora Contable y Financiera</t>
  </si>
  <si>
    <t xml:space="preserve">* Software Contable
* Documentos fisicos  </t>
  </si>
  <si>
    <t xml:space="preserve">Actualizaciòn de cuadro de pagos </t>
  </si>
  <si>
    <t xml:space="preserve">Semanal </t>
  </si>
  <si>
    <t xml:space="preserve">Analista Contable y Financiera </t>
  </si>
  <si>
    <t xml:space="preserve">* Formato relaciòn de pagos 
* Software Contable 
*  Documentos fisicos 
</t>
  </si>
  <si>
    <t>Radicaciòn de correspondencia en software MSD</t>
  </si>
  <si>
    <t>Diario</t>
  </si>
  <si>
    <t xml:space="preserve">Secretaria </t>
  </si>
  <si>
    <t xml:space="preserve">
* Software MSD
* Documentos fisicos
* Formato recibido de correspondencia</t>
  </si>
  <si>
    <t xml:space="preserve">*Perdidas económicas, perdida de declaratoria, perdida de seguridad de altos directivos y accionistas de la compañía. </t>
  </si>
  <si>
    <t xml:space="preserve">*Clausula de confidencialidad,  procesos de selección adecuados. 
* Destrucciòn de documentos con informaciòn sensible. 
* Manejo restringido de las hojas de vida de los colaboradores. </t>
  </si>
  <si>
    <t xml:space="preserve">* Clausula de confidencialidad.  *Procesos de selección adecuados. 
* Medidas para garantizar la seguridad de las hojas de vida. </t>
  </si>
  <si>
    <t xml:space="preserve">Al ingreso de los colaboradores </t>
  </si>
  <si>
    <t xml:space="preserve">* Documentos fisicos (Selecciòn de personal). </t>
  </si>
  <si>
    <t xml:space="preserve">Direcciòn Gestiòn Administrativa </t>
  </si>
  <si>
    <t xml:space="preserve">
* Ingreso de personas no autorizadas y/o colaboradores al proceso financiero extrayendo informaciòn critica.
* Falla de equipo tecnologico por infecciòn de virus u otras causales.  
                                        </t>
  </si>
  <si>
    <t xml:space="preserve">Personas externas a la organización e integrantes de todos los procesos. </t>
  </si>
  <si>
    <t xml:space="preserve">* Integrantes de los diferentes procesos de la compañía y personal externo con acceso a la información. </t>
  </si>
  <si>
    <t xml:space="preserve">  
* Falta de control adecuado de tiempos de conservación y destrucción de los documentos en el archivo, de acuerdo a la legislación contable.                                                                                                   
</t>
  </si>
  <si>
    <t>Direcciòn Contable y Financiera</t>
  </si>
  <si>
    <t>Reporte al proceso de Gestiòn Tecnologia e Informatica de dispositivo externo</t>
  </si>
  <si>
    <t>Segùn programaciòn</t>
  </si>
  <si>
    <t xml:space="preserve">Analista Tecnologia e Informatica </t>
  </si>
  <si>
    <t xml:space="preserve">Formato control de registros </t>
  </si>
  <si>
    <t xml:space="preserve">en la ocurrencia del hecho </t>
  </si>
  <si>
    <t xml:space="preserve">Proceso Gestiòn Contable y Financiera </t>
  </si>
  <si>
    <t xml:space="preserve">Tecnologicos </t>
  </si>
  <si>
    <t xml:space="preserve">* No tener control de las personas externas que ingresen.  </t>
  </si>
  <si>
    <t xml:space="preserve">Control de ingreso </t>
  </si>
  <si>
    <t xml:space="preserve">* Software ingresos
* Recepciòn </t>
  </si>
  <si>
    <t xml:space="preserve">* Equipos tecnologicos sin mantenimiento preventivo causados por la no programación o no aprobación económica, copias de seguridad y falta de control de dispositivos externos </t>
  </si>
  <si>
    <t xml:space="preserve">
Cronograma de mantenimiento preventivo de equipos y copias de seguridad
 </t>
  </si>
  <si>
    <t xml:space="preserve">* Equipos para realizaciòn de mantenimiento
* Back Up  </t>
  </si>
  <si>
    <t>*Sanciones de entes de control. 
* Malos reportes ante la DIAN.  
* Información financiera que no permita tomar las decisiones adecuadas.
* Falta de disponibilidad de la información a los usuarios. 
*Uso inadecuado de la información. 
* Implicaciones legales, judiciales y trastornos  a nivel interno de la compañía.</t>
  </si>
  <si>
    <t xml:space="preserve">*Clonación de cuentas bancarias - tarjetas de crédito     
* Asalto a funcionario que transporte dinero.                                   *Empresa fachada ó de dudosa procedencia.  
</t>
  </si>
  <si>
    <t xml:space="preserve">Personas externas a la organización o integrantes de los procesos. </t>
  </si>
  <si>
    <t xml:space="preserve">*Perdida de fondos de las cuentas bancarias. 
*Disminución de recursos para atender las necesidades urgentes.         
*Lesiones que atentan contra la vida de los funcionarios.                    </t>
  </si>
  <si>
    <t>* Segùn programaciòn.</t>
  </si>
  <si>
    <t xml:space="preserve">
* Formato cambio de contraseñas.
* Capacitación de seguridad informática.  
</t>
  </si>
  <si>
    <t xml:space="preserve">Ejecutar procedimiento de compras </t>
  </si>
  <si>
    <t xml:space="preserve">Segun necesidad </t>
  </si>
  <si>
    <t xml:space="preserve">.Procedimiento de compras  
.Documentos fisicos
.Presupuesto </t>
  </si>
  <si>
    <t xml:space="preserve">Gestion Administrativa
Gestion Juridica y PH </t>
  </si>
  <si>
    <t>*Proceso Gestion Contable y Financiera</t>
  </si>
  <si>
    <t xml:space="preserve">*Falta de conocimiento.
/ Olvido involuntario.  
</t>
  </si>
  <si>
    <t xml:space="preserve">*Calendario Tributario actualizado. /Capacitaciones constantes. </t>
  </si>
  <si>
    <t xml:space="preserve">Entes externos </t>
  </si>
  <si>
    <t xml:space="preserve">Capacitaciones actualizacion tributaria </t>
  </si>
  <si>
    <t xml:space="preserve">*No pago de impuestos y o presentacion de Informes </t>
  </si>
  <si>
    <t xml:space="preserve">*Cuando no se cumple con las fecha establecidas para realizar el pago de impuestos municipales y nacionales o presentacion de informes  </t>
  </si>
  <si>
    <t xml:space="preserve">* Sanciones por los entes de cotrol.   </t>
  </si>
  <si>
    <t xml:space="preserve">Economicos 
Software contable </t>
  </si>
  <si>
    <t xml:space="preserve">*Verificación de referencias y antecedentes disciplinarios
 *visita domiciliaria y de seguimiento.
*Actualización y seguimiento a la información de los empleados 
*Programa de adicciones
*Programas de bienestar laboral </t>
  </si>
  <si>
    <t>* No se realiza seguimiento y control a la dotación del personal retirado de la empresa.</t>
  </si>
  <si>
    <t>* No se realiza seguimiento y control a la validacion de los documentos de cada colaborador.</t>
  </si>
  <si>
    <t xml:space="preserve">* Desarrollar de forma inadecuada  los procesos para la selección, visitas domiciliarias y requisitos de la contratación.
</t>
  </si>
  <si>
    <t>+ No se realiza una adecuada custodia de la documentacion sensible.</t>
  </si>
  <si>
    <t xml:space="preserve">Al ingreso de personal nuevo </t>
  </si>
  <si>
    <t xml:space="preserve">*Direccion Gestion Administrativa 
*Auxiliar Administrativa </t>
  </si>
  <si>
    <t xml:space="preserve">Al momento del retiro del personal </t>
  </si>
  <si>
    <t xml:space="preserve">Anual 
</t>
  </si>
  <si>
    <t xml:space="preserve">*Auxiliar Administrativa </t>
  </si>
  <si>
    <t>Auxiliar Administrativa</t>
  </si>
  <si>
    <t>Anual</t>
  </si>
  <si>
    <t>Velar por la seguridad de la documentacion sensible (Hojas de vida)</t>
  </si>
  <si>
    <t>Mensual</t>
  </si>
  <si>
    <t>*Aplicación de procedimientos de selección y contratacion.</t>
  </si>
  <si>
    <t>* Procesos improductivos.
*Errores en los procesos. 
*Insatisfacción del cliente. 
* Conspiraci[on interna.
* Accidente laboral grave o muerte.</t>
  </si>
  <si>
    <t xml:space="preserve">*No aplicación de procedimientos establecidos.
</t>
  </si>
  <si>
    <t xml:space="preserve">
*Falsificación de documentos.</t>
  </si>
  <si>
    <t xml:space="preserve">Aplicación de procedimiento establecido  </t>
  </si>
  <si>
    <t xml:space="preserve">Al momento de tener una vacante disponible  </t>
  </si>
  <si>
    <t>Direccion Gestion Administrativa</t>
  </si>
  <si>
    <t>Evaluacion periodo de prueba  del personal contratado</t>
  </si>
  <si>
    <t xml:space="preserve">Al momento de la contratacion </t>
  </si>
  <si>
    <t xml:space="preserve">* Identificación de peligros y riesgos
* Plan de emergencia 
* Induccion y reinduccion del cargo  
* Plan Estrategico de Seguridad Vial 
</t>
  </si>
  <si>
    <t xml:space="preserve">En todo momento </t>
  </si>
  <si>
    <t xml:space="preserve">* Direccion Gestion Administrativa
* Auxiliar SST 
* Colaboradores </t>
  </si>
  <si>
    <t xml:space="preserve">* Direccion Gestion Administrativa
* Auxiliar SST </t>
  </si>
  <si>
    <t xml:space="preserve">*Improductividad en los procesos. 
* Accidentes de trabajado *Consumo en las instalaciones. 
*Posible contaminación de la carga. 
*Otorgar beneficios a los clientes en contra de las politicas de la compañía para obtener beneficio propio.
* Ausentismo laboral </t>
  </si>
  <si>
    <t xml:space="preserve">De acuerdo a la programacion  
</t>
  </si>
  <si>
    <t xml:space="preserve">Direccion Gestion Administrativa
 </t>
  </si>
  <si>
    <t xml:space="preserve">*Usuarios de Computo.
*Proceso Tecnología e Informática
*Agentes externos </t>
  </si>
  <si>
    <t xml:space="preserve">* Sanciones ó multas a la empresa.   
* Fallas en los equipos de computo.                                           </t>
  </si>
  <si>
    <t xml:space="preserve">Mayo </t>
  </si>
  <si>
    <t xml:space="preserve">Proceso Gestiòn Tecnologia e Informatica </t>
  </si>
  <si>
    <t xml:space="preserve">
* Administrador de cuentas de usuario Windows </t>
  </si>
  <si>
    <t xml:space="preserve">
*Revisòn general de las cuentas de usuarios de los equipos de computo y realizar asignaciòn de cuentas de usuario sin privilegios de administrador a quienes no la tengan.  </t>
  </si>
  <si>
    <t xml:space="preserve">*Divulgaciòn de contraseñas.
* Hurto de archivo fisico o digital. 
* Hackeo de las cuentas.                      </t>
  </si>
  <si>
    <t xml:space="preserve">* Perdida de confidencialidad de la información.
* Robo de cuentas.
* Suplantaciòn de identidad. 
</t>
  </si>
  <si>
    <t xml:space="preserve">* Cambio y actualización de contraseñas como plazo máximo el tiempo estipulado en el Manual de Gestiòn Tecnologia e Informatica o por casos de fuerza mayor cuando lo considera pertinente el analista del proceso de Gestiòn de Tecnologia e Informatica. 
*Adopción de medidas disciplinarias. </t>
  </si>
  <si>
    <t>Campaña de sensibilizaciòn de la importancia del resguardo de las contraseñas</t>
  </si>
  <si>
    <t xml:space="preserve">Junio </t>
  </si>
  <si>
    <t>Junio</t>
  </si>
  <si>
    <t xml:space="preserve">* Por estar visibles y escritas en lugares no seguros. 
* Autoguardado de contraseñas en los navegadores. 
                         </t>
  </si>
  <si>
    <t xml:space="preserve">*Usuarios de Computo y/o responsable del proceso de Gestiòn Tecnologia e Informatica. 
* Usuario externo
</t>
  </si>
  <si>
    <t>* No instalación de antivirus y descargas no autorizadas por los usuarios. 
* Fallas en el equipo de seguridad.</t>
  </si>
  <si>
    <t xml:space="preserve"> * Bajo rendimiento de los equipos.
* Perdida de informaciòn. </t>
  </si>
  <si>
    <t>* Dispositivo de seguridad informatica Fortigate 60D.
* Antivirus (protección local en estaciones de trabajo), firewall local, políticas y estándares de seguridad informáticas, administración total de la red.</t>
  </si>
  <si>
    <t xml:space="preserve">
* Instalaciòn de antivirus licenciado.
*Actualizar el software del dispositivo de seguridad 
</t>
  </si>
  <si>
    <t xml:space="preserve">Abrill </t>
  </si>
  <si>
    <t xml:space="preserve">Software informatico de seguridad </t>
  </si>
  <si>
    <t xml:space="preserve">Abril </t>
  </si>
  <si>
    <t xml:space="preserve">Segùn aplique </t>
  </si>
  <si>
    <t>Analista Tecnologia e Informatica</t>
  </si>
  <si>
    <t xml:space="preserve">Software (Sistema operativo y caracteristicas de seguridad) </t>
  </si>
  <si>
    <t>*Usuario externo que mediante internet vulnera la seguridad informatica de la empresa.</t>
  </si>
  <si>
    <t xml:space="preserve">* Robo o pérdida de información y dinero.
* Mala imagen de la compañía. 
</t>
  </si>
  <si>
    <t>*Interrupciòn de Operaciòn de la empresa.</t>
  </si>
  <si>
    <t xml:space="preserve">*Caída de internet (masiva externa).
* Errores de conexiòn.
</t>
  </si>
  <si>
    <t>*Empresa con quien se contrata el servicio.
* Proceso Gestiòn Tecnologia e Informatica.</t>
  </si>
  <si>
    <t xml:space="preserve">*Errores de conexión. *Insuficiencia en cuanto la capacidad de usuarios.  
*Des configuración de redes y datos. </t>
  </si>
  <si>
    <t>*Mantenimiento de las redes informaticas de la empresa. 
* Plan de contingencia de las dos redes cableadas con diferente prestador de servicio,Red inhalabrica, módem usb.</t>
  </si>
  <si>
    <t>Revisòn periodica de los puntos de red.</t>
  </si>
  <si>
    <t xml:space="preserve">Monitoreo de la velocidad ofrecida por el proveedor de internet </t>
  </si>
  <si>
    <t xml:space="preserve">Configuraciòn de redes y datos </t>
  </si>
  <si>
    <t xml:space="preserve">Cuando aplique </t>
  </si>
  <si>
    <t>*Fallas en los equipos de computo y servidores incluyendo el sistema de control de ingresos</t>
  </si>
  <si>
    <t xml:space="preserve">                           *Vida útil vencida, fallas eléctricas y otros.     
* Virus informatico.
                                         </t>
  </si>
  <si>
    <t>*Por fallas, des configuración ó daño en los equipos, las cuales impiden su adecuado uso. 
Mal uso de los mismos.</t>
  </si>
  <si>
    <t>*Procesos improductivos</t>
  </si>
  <si>
    <t xml:space="preserve">Ejecutar adecuadamente cronograma de mantenimientos preventivos y actualizaciòn de software del sistema operativo </t>
  </si>
  <si>
    <t xml:space="preserve">Cuando aplique  </t>
  </si>
  <si>
    <t>Sistema Operativo actualizado con la ultima versiòn disponible enviada por Microsoft</t>
  </si>
  <si>
    <t>* Daños en la malla, 
* Intrusión.</t>
  </si>
  <si>
    <t>* Hurto, daños a las instaciones o al personal.
* Lesiones fisicas.</t>
  </si>
  <si>
    <t xml:space="preserve">Revisióndel perimetro  </t>
  </si>
  <si>
    <t xml:space="preserve">* Comunidad cerca al perimetro.
</t>
  </si>
  <si>
    <t>* No cumplimiento de los procedimientos de ingreso tanto del personal resposable de ejecutarlo y los usuarios calificados.</t>
  </si>
  <si>
    <t xml:space="preserve">Socializar nuevamente el procedimiento de ingresos y manejo de tarjetas de proximidad.
 </t>
  </si>
  <si>
    <t xml:space="preserve">* Personal de seguridad 
* Personal de mantenimiento zonas comunes
*Contratista electrico 
</t>
  </si>
  <si>
    <t xml:space="preserve">Marzo </t>
  </si>
  <si>
    <t xml:space="preserve">Direcciòn Juridica y PH </t>
  </si>
  <si>
    <t xml:space="preserve">No Aplica </t>
  </si>
  <si>
    <t xml:space="preserve">Evaluaciòn de desempeño </t>
  </si>
  <si>
    <t>Capacitación al personal de operaciones con relación al Decreto 2147 de 2016
Seguimiento a colaboradores de la aplicación de la capacitación</t>
  </si>
  <si>
    <t xml:space="preserve">* Actualizaciòn de datos socios, accionistas y Representates Legales de las compañias.
* Uso del formato FO-OP-01-PR-01 Lista de Chequeo Calificaciòn de Usuarios.  </t>
  </si>
  <si>
    <t xml:space="preserve">Como se evaluaran estos resultados? 
(Se evaluara en algunas de las siguientes actividades) </t>
  </si>
  <si>
    <t xml:space="preserve">Auditoria externa </t>
  </si>
  <si>
    <t xml:space="preserve">* Actas de inspección de mercancia 
* Auditoria Interna </t>
  </si>
  <si>
    <t>* Indicador de control interno del proceso
* Correo electronico con con los diferentes FMM revisados</t>
  </si>
  <si>
    <t xml:space="preserve">Quien la ejecuta </t>
  </si>
  <si>
    <t xml:space="preserve">* Evaluación de desempeño
* Taller practico </t>
  </si>
  <si>
    <t xml:space="preserve">Seguimiento al cumplimiento de los procedimientos, politica y manuales del sistema de gestión </t>
  </si>
  <si>
    <t xml:space="preserve">Según programación </t>
  </si>
  <si>
    <t xml:space="preserve">* Auditoria interna 
* Comité de Gerencia </t>
  </si>
  <si>
    <t xml:space="preserve">*Perdida de talento humano.  
*Perdida de competitividad al interior de la empresa. </t>
  </si>
  <si>
    <t xml:space="preserve">
* Auditoria Interna 
 </t>
  </si>
  <si>
    <t xml:space="preserve">* Daños a las instaciones, al personal y terceros 
*Facilitar el acceso de intrusos. </t>
  </si>
  <si>
    <t xml:space="preserve">* Personal de mantenimiento zonas comunes
*Personal de seguridad </t>
  </si>
  <si>
    <t xml:space="preserve"> 
* Software Integra 32</t>
  </si>
  <si>
    <t xml:space="preserve">Comité de Gerencia </t>
  </si>
  <si>
    <t>Alguna correspondencia y paquetes son entregados por personas no identficados que no son de empresas reconocidas que realicen el oficio. Desayunos sorpresas, cartas, almuezos…entre otros</t>
  </si>
  <si>
    <t xml:space="preserve">Falta de cumplimiento del personal con relaciòn a las políticas y procedimientos para autorizar el ingreso de este tipo de objetos </t>
  </si>
  <si>
    <t>Capacitación al personal de seguridad y de ingresos para detección de identificación de correspondencia y paquetes sospechosos</t>
  </si>
  <si>
    <t xml:space="preserve">Bajo </t>
  </si>
  <si>
    <t xml:space="preserve">* Direcciòn Juridica y Propiedad Horizontal </t>
  </si>
  <si>
    <t xml:space="preserve">Frente de Seguridad Nacional </t>
  </si>
  <si>
    <t>* Capacitaciòn al personal de control de ingresos, vigilancia.
* Simularos con acopañamiento de las autoridades competentes</t>
  </si>
  <si>
    <t xml:space="preserve">Simulacro </t>
  </si>
  <si>
    <t xml:space="preserve">* Hurto. 
* Atentando terrorista.
* Daños en las instalaciones.
*Perdidas humanas. </t>
  </si>
  <si>
    <t>Incumplimiento de los procedimientos establecidos para el ingreso y desactivaciòn de tarjetas de proximidad.</t>
  </si>
  <si>
    <t>Reinducciòn del procedimiento de ingreso y desactivaciòn de tarjetas de proximidad al personal de seguridad e ingresos.</t>
  </si>
  <si>
    <t xml:space="preserve">Evaluaciòn de desempeño (por definir con Gestiòn Administrativa) </t>
  </si>
  <si>
    <t>*Contratista (No cumplimiento del cronograma de mantenimiento).</t>
  </si>
  <si>
    <t xml:space="preserve">* Intrusiòn de personal externo no autorizado. 
* No visualizaciòn de intruso por parte del CCTV </t>
  </si>
  <si>
    <t xml:space="preserve">* Contratista 
* Direcciòn Tecnica </t>
  </si>
  <si>
    <t xml:space="preserve">* Consejo de Administraciòn (Indicador) </t>
  </si>
  <si>
    <t xml:space="preserve">Se cumplio el 100% del cronograma presentado por el contratista al 31 de diciembre del año 2017, lo cual genera confiabilidad con dicho contratista. </t>
  </si>
  <si>
    <t xml:space="preserve">Dicho indicador se presenta de manera semestral ante el consejo de administraciòn </t>
  </si>
  <si>
    <t xml:space="preserve">Direcciòn Juridica y Propiedad Horizontal </t>
  </si>
  <si>
    <t>Enero 2018</t>
  </si>
  <si>
    <t>*Fallas en el sistema de alarmas y video cámaras</t>
  </si>
  <si>
    <t xml:space="preserve">* Vandalismo
* Vida útil vencida, fallas eléctricas y otros.
* Elementos de seguridad electrónica con fallas. 
</t>
  </si>
  <si>
    <t xml:space="preserve">* Personal externo 
* Medio Ambiente </t>
  </si>
  <si>
    <t xml:space="preserve">* Condiciones naturales 
* Falta de mantenimiento al CCTV </t>
  </si>
  <si>
    <t>* Zonas fuera del alcance del CCTV. 
* Intrusiòn. 
* No activaciòn de las alarmas frente a una emergencia.</t>
  </si>
  <si>
    <t xml:space="preserve">* Mantenimiento preventivo para las camaras.
* Seguimiento de los cierres o activaciones por parte de la empresa de seguridad. </t>
  </si>
  <si>
    <t xml:space="preserve">Mantenimiento preventivo y correctivo del CCTV </t>
  </si>
  <si>
    <t xml:space="preserve">Cada cuatro meses </t>
  </si>
  <si>
    <t xml:space="preserve">Empresa de seguridad </t>
  </si>
  <si>
    <t xml:space="preserve">Consejo de administraciòn </t>
  </si>
  <si>
    <t xml:space="preserve">El indicador de evaluaciòn correspondiente al cumplimiento de los valores agregados ofrecidos por la empresa de seguridad a diciembre 31 de 2017 se encuentra en el 89.47%, el item relativo al cumplimiento al cronograma de mantenimientos preventivos y correctivos de CCTV se encuentra al 100% lo cual genera confianza con el contratista. </t>
  </si>
  <si>
    <t xml:space="preserve">El 89.47% obedece al no cumplimiento del cronograma de mantenimiento al sistema de ingresos. </t>
  </si>
  <si>
    <t xml:space="preserve">Inundaciòn por posible desbordamiento del rio Cauca </t>
  </si>
  <si>
    <t>Superaciòn del nivel del muro de cerramiento a los 901.27 mts equivalente a 9.41 msnm</t>
  </si>
  <si>
    <t xml:space="preserve">Condiciones ambientales </t>
  </si>
  <si>
    <t xml:space="preserve">Exceso de lluvia continuada que supuera los niveles del rio y de los jarillones perimetrales  </t>
  </si>
  <si>
    <t xml:space="preserve">* Perdidas materiales 
* Suspenciòn de la operaciòn 
* Hurto 
* Perdidas humanas </t>
  </si>
  <si>
    <t xml:space="preserve">* En epocas de lluvia mediciòn constante de los niveles del rio.
* Comunicaciòn directa con las entidades de socorro. 
* Mantenimiento de los jarillones.  
* Plan de emergencias. </t>
  </si>
  <si>
    <t xml:space="preserve">Establecer un plan de emergencias conjunto con la empresa de seguridad y socializarlo con publico en general </t>
  </si>
  <si>
    <t>Mayo</t>
  </si>
  <si>
    <t>Direcciòn Juridica y PH 
Direcciòn Gestiòn Administrativa</t>
  </si>
  <si>
    <t xml:space="preserve">Seguridad Nacional </t>
  </si>
  <si>
    <t xml:space="preserve">Reuniòn Seguridad Nacional (examen practico) </t>
  </si>
  <si>
    <t xml:space="preserve">*Aplicación de procedimientos de seguridad y plan de emergencias. </t>
  </si>
  <si>
    <t>*No aplicaciòn de medidas de seguridad por parte de trabajadores internos y personal de seguridad.  *Existencia de bandas delincuenciales al margen de la ley.</t>
  </si>
  <si>
    <t>Direccòn Jurìdica y Propiedad Horizontal</t>
  </si>
  <si>
    <t xml:space="preserve">*Selecciòn inadecuada de un asociado de negocio. </t>
  </si>
  <si>
    <t>*Todos los procesos</t>
  </si>
  <si>
    <t xml:space="preserve">*falta de investigación de documentación a los nuevos asociados y a los criticos existentes . *Omisión de los procedimientos internos. </t>
  </si>
  <si>
    <t xml:space="preserve"> * Aplicaciòn de los procedimientos asociados de negocios. </t>
  </si>
  <si>
    <t>Segùn aplique</t>
  </si>
  <si>
    <t>Direcciòn Juridica y PH</t>
  </si>
  <si>
    <t xml:space="preserve">Auditoria interna. </t>
  </si>
  <si>
    <t>Plan de capacitaciòn.</t>
  </si>
  <si>
    <t>Todos los procesos</t>
  </si>
  <si>
    <t>Comité de Gerencia (indicador de cumplimiento del plan)</t>
  </si>
  <si>
    <t>Direcciòn Jurìdica y Propiedad Horizontal.</t>
  </si>
  <si>
    <t>Se poseen modelos y minutas adecuadas a la normatividad actual vigente.
Capacitación en temas puntuales relativos a la actividad de la empresa</t>
  </si>
  <si>
    <t>Desactualizaciòn de la informaciòn y la persona juridica, no efectividad de los actos realizados por la compañía.</t>
  </si>
  <si>
    <t xml:space="preserve">La Dirección Jurídica y PH es quien elabora las actas de asamblea al ser secretaria desiganada de la misma (unica encargada de asamblea y junta directiva) </t>
  </si>
  <si>
    <t>Seguimiento por parte de la gerencia</t>
  </si>
  <si>
    <t>Calificaciòn de usuarios sin la verificaciòn de antecedentes previa.
No realizar oportunamente los reportes a la UIAF</t>
  </si>
  <si>
    <t xml:space="preserve">* Verificación de antencedentes de accionsitas  -  verificación de operaciónes mensuales aleatorias de los usuarios 
*SIPLA
</t>
  </si>
  <si>
    <t xml:space="preserve">*Se realiza verificación de antecedentes de accionistas y representate legales de las empresas por calificar
* Seguimiento a los usuarios calificados </t>
  </si>
  <si>
    <t xml:space="preserve">* Al momento de calificaciòn 
* ya calificados (anual) </t>
  </si>
  <si>
    <t>Direciòn Juridica</t>
  </si>
  <si>
    <t>Listas de verificaciòn de antecedentes</t>
  </si>
  <si>
    <t>Auditoria interna</t>
  </si>
  <si>
    <t xml:space="preserve">* Actualización constante en la normatividad del régimen de Zonas Francas, socializando dicha actualizaciòn a los usuarios instalados. 
* Estrategias de venta y valores agregados de la ZFIP diferentes a los incentivos tributarios y aduaneros que otorga el régimen franco.                                                                                                                       </t>
  </si>
  <si>
    <t xml:space="preserve">Segùn programaciòn  </t>
  </si>
  <si>
    <t xml:space="preserve">Agremiaciones (ANDI, ANALDEX, ADICOMEX) </t>
  </si>
  <si>
    <t xml:space="preserve">* Gerencia 
* Coordinaciòn Comercial y Servicio al Cliente </t>
  </si>
  <si>
    <t>Condiciones del mercado tales como: inflación, desempleo, factores socio-políticos, riesgo a la inversiòn extranjera directa, fluctuación de divisas, entre otras</t>
  </si>
  <si>
    <t xml:space="preserve">Coordinaciòn Comercial y de Servicio al Cliente </t>
  </si>
  <si>
    <t xml:space="preserve">Asistencia a reuniones que promueven la inversiòn en el pais. </t>
  </si>
  <si>
    <t xml:space="preserve">* Gerencia 
*Coordinaciòn Comercial y de Servicio al Cliente </t>
  </si>
  <si>
    <t xml:space="preserve">* INVEST IN PEREIRA 
* PROCOLOMBIA 
* Agremiaciones </t>
  </si>
  <si>
    <t xml:space="preserve">Comité de Gerencia (Indicador numero de nuevos negocios por propuestas comerciales)  </t>
  </si>
  <si>
    <t>El indicador de numero de nuevos negocios por propuestas comerciales enviadas a febrero de 2018, se encuentra con 5 propuestas comerciales entregadas con ningùn nuevo negocio, lo cual demuestra que la situaciòn del pais aunque no es favorable seguimos recibiendo inversionistas nacionales y extranjeros que continuan interesados en evaluar una inversion nuestro pais y en nuestra Zona Franca.</t>
  </si>
  <si>
    <t xml:space="preserve">Este comité de gerencia se llevo a cabo en marzo 20 de 2018. </t>
  </si>
  <si>
    <t xml:space="preserve">Marzo 2018 </t>
  </si>
  <si>
    <t xml:space="preserve">Investigaciòn logistica </t>
  </si>
  <si>
    <t xml:space="preserve">Semana del 23 al 27 de abril  (Primera parte)  </t>
  </si>
  <si>
    <t>Coordinaciòn Comercial y Servicio al Cliente</t>
  </si>
  <si>
    <t>Empresa IMETRICA</t>
  </si>
  <si>
    <t xml:space="preserve">A la entrega del informe </t>
  </si>
  <si>
    <t xml:space="preserve">En proceso </t>
  </si>
  <si>
    <t xml:space="preserve">*Contar con acuerdos de confidencialidad y sanciones legales frente a la violación del mismo. 
</t>
  </si>
  <si>
    <t xml:space="preserve">   
*la competencia desleal de terceros 
</t>
  </si>
  <si>
    <t xml:space="preserve">Capacitaciòn SIPLA </t>
  </si>
  <si>
    <t xml:space="preserve">* Coordinaciòn Sistema Integrado de Gestiòn </t>
  </si>
  <si>
    <t>BASC</t>
  </si>
  <si>
    <t xml:space="preserve">*Uso inadecuado del manual de identidad visual corporativa. *Terrorismo, narcotráfico ó lavado de activos. 
* Inundaciòn del parque </t>
  </si>
  <si>
    <t xml:space="preserve">Personal externo no identificado.
Personal interno.
Condiciones ambientales </t>
  </si>
  <si>
    <t xml:space="preserve">*Implementación de medidas de seguridad a través del sistema de gestión BASC e ISO 28000. 
*Divulgación y control del manual de identidad visual corporativa de la ZFIP. </t>
  </si>
  <si>
    <t xml:space="preserve">Todos los procesos </t>
  </si>
  <si>
    <t xml:space="preserve">Auditoria interna </t>
  </si>
  <si>
    <t xml:space="preserve">Los proponentes sugeridos para la ejecución de obra no cumplen con el alcance contratado. </t>
  </si>
  <si>
    <t xml:space="preserve">Por no tener clara la modalidad de contrataciòn buscando alternativas en funciòn de menores costos. </t>
  </si>
  <si>
    <t xml:space="preserve">* No se realizan las obras en los tiempos requeridos.
* Mayores costos en la ejecuciòn de los proyectos. </t>
  </si>
  <si>
    <t xml:space="preserve">Notificar a la gerencia las observaciones acerca de la  modalidad de contrataciòn.  </t>
  </si>
  <si>
    <t xml:space="preserve">Direcciòn tecnica </t>
  </si>
  <si>
    <t xml:space="preserve">Al momento de la negociaciòn o durante el proceso de selecciòn de las ofertas  </t>
  </si>
  <si>
    <t xml:space="preserve">Informe de obra </t>
  </si>
  <si>
    <t>Se sugieren los proponentes de la ejecución de obras y no se tiene en cuenta la modalidad de contrataciòn para su ejecuciòn</t>
  </si>
  <si>
    <t xml:space="preserve">Junta directiva, Gerencia y Direcciòn Tecnica </t>
  </si>
  <si>
    <t xml:space="preserve">Se revisan las modalidades de contrataciòn una vez se llega a una negociaciòn aprobada por la Junta Directiva o por la Gerencia. 
</t>
  </si>
  <si>
    <t xml:space="preserve">
Deterioro de la Infraestructura </t>
  </si>
  <si>
    <t xml:space="preserve">
* Falta de recursos para la ejecuciòn de presupuesto </t>
  </si>
  <si>
    <t xml:space="preserve">* Por la no ejecuciòn de cronograma de mantenimiento.
 </t>
  </si>
  <si>
    <t xml:space="preserve">* Mal aspecto de la infraestructura y mobiliario fisico.
* Siniestros.
* Accidentes laborales. 
* Perdidas humanas y economicas. </t>
  </si>
  <si>
    <t xml:space="preserve">* Usuarios 
* Direcciòn Tecnica 
* Condiciones ambientales </t>
  </si>
  <si>
    <t>Desgaste de  equipos e infraestructura en general</t>
  </si>
  <si>
    <t xml:space="preserve">* Ejecuciòn del Cronograma de mantenimiento. 
* Seguimiento predictivo del estado de la infraestructura. 
* Planeaciòn y ejecuciòn de presupuesto. </t>
  </si>
  <si>
    <t xml:space="preserve">Seguimiento de las actividades del cronograma de mantenimiento  </t>
  </si>
  <si>
    <t xml:space="preserve">Seguimiento a presupuesto proyectado </t>
  </si>
  <si>
    <t xml:space="preserve">Desconocimiento de la norma y estandares por parte del contratista y de la Direcciòn Tecnica. </t>
  </si>
  <si>
    <t xml:space="preserve"> Actualizacion de norma y estándares de construcciòn en matriz de requisitos legales </t>
  </si>
  <si>
    <t xml:space="preserve">* Direcciòn Juridica y PH 
* Direcciòn Tecnica </t>
  </si>
  <si>
    <t xml:space="preserve">Reuniòn con Direcciòn Juridica y PH. </t>
  </si>
  <si>
    <t xml:space="preserve">En el momento en que aplique </t>
  </si>
  <si>
    <t xml:space="preserve">Se realizo actualizaciòn total de la matriz de requisitos legales en el mes de enero de 2018 para lo cual no se generaron cambios por parte del proceso gestiòn tecnica, continuando asi con las que se tenian alli plasmadas. </t>
  </si>
  <si>
    <t xml:space="preserve">A medida que se generan actualizaciòn en las normas se procede con la actualizaciòn de dicha matriz </t>
  </si>
  <si>
    <t xml:space="preserve">Enero 2018 </t>
  </si>
  <si>
    <t xml:space="preserve">
*Falta de mantenimientos preventivos y calibración de las básculas de acuerdo a lo establecido en el procedimiento de seguimiento a Bascula. </t>
  </si>
  <si>
    <t xml:space="preserve">Cumplimiento del cronograma de mantenimiento de basculas </t>
  </si>
  <si>
    <t xml:space="preserve">* Proveedor de servicios 
* Equipos de logistica externa necesarios para mantenimiento predictivo y calibraciones </t>
  </si>
  <si>
    <t>Manejo inadecuado de informaciòn  suministrada a terceros.</t>
  </si>
  <si>
    <t>Terceros</t>
  </si>
  <si>
    <t xml:space="preserve">Entregando informaciòn o documentaciòn tales como planos, estudios, entre otros a proveedores y posibles clientes </t>
  </si>
  <si>
    <t xml:space="preserve">* Información puede llegar a manos delictivas. 
* Soborno.
* Plagio de diseños y estudios. 
</t>
  </si>
  <si>
    <t xml:space="preserve">* Soporte de envio de informaciòn por medio de correo electronico. </t>
  </si>
  <si>
    <t xml:space="preserve">* Necesidad del proceso Gestiòn Comercial y de Servicio al Cliente, Gestiòn Técnica, Gerencia y Junta Directiva del suministro de dicha informaciòn a terceros. </t>
  </si>
  <si>
    <t xml:space="preserve">Implementaciòn de la notificaciòn del manejo de confidencialidad sobre la informaciòn suministrada </t>
  </si>
  <si>
    <t xml:space="preserve">* Capacitación Seguridad informatica
*Documentación compartida en software.  </t>
  </si>
  <si>
    <t xml:space="preserve">* Simulacro </t>
  </si>
  <si>
    <t>No aplica</t>
  </si>
  <si>
    <t xml:space="preserve">* Todos los procesos 
* Jefe de Seguridad </t>
  </si>
  <si>
    <t xml:space="preserve">
* Revisión de la matriz de identificación de riesgo. 
* Socialización de procedimiento de seguridad. 
 </t>
  </si>
  <si>
    <t xml:space="preserve">* Abril 
</t>
  </si>
  <si>
    <t>* Coordinación Sistema Integrado de Gestión 
* Dirección Juridica y Propiedad Horizontal</t>
  </si>
  <si>
    <t xml:space="preserve">* Reunión con cada proceso.
* Evaluación de desempeño.  </t>
  </si>
  <si>
    <t xml:space="preserve">Se reviso con cada lider de proceso la matriz de identificación de riesgos para lo cual se logro el objetivo dado que cada uno identifico los riesgos en los cuales se ve expuesto su proceso, como tambien se genero un tratamiento para cada uno de ellos. </t>
  </si>
  <si>
    <t xml:space="preserve">Se encuentra pendiente la modificación y socialización del procedimiento de seguridad. </t>
  </si>
  <si>
    <t>Coordinación Sistema Integrado de Gestión</t>
  </si>
  <si>
    <t>Abril 2018</t>
  </si>
  <si>
    <t xml:space="preserve">* Robo de información importante de la empresa.
* Eliminación de un documento del sistema.  
* Falla en el sistema SADOC </t>
  </si>
  <si>
    <t xml:space="preserve">* Ausencia de medidas de seguridad (robo, perdida ó eliminación involuntaria de información) o daño en el servidor.
</t>
  </si>
  <si>
    <t xml:space="preserve">*Copias de seguridad de la información (Back Up).        
* Contraseñas de acceso y/o no tener al publico estas especificaciones.
* Servidores de repuesto. </t>
  </si>
  <si>
    <t xml:space="preserve">* No mantener los registros de manera adecuada. </t>
  </si>
  <si>
    <t>* No se manejan documentos legibles, ordenados, no se tienen en carpetas definidas.</t>
  </si>
  <si>
    <t xml:space="preserve">* Falta de cuidado y desconocimiento de las normas en las cuales nos encontramos certificados. </t>
  </si>
  <si>
    <t xml:space="preserve">* No conformidades en auditorias.
* Documentos no legibles.
* Perdida de confiablidad.
* Falsificación de información.  </t>
  </si>
  <si>
    <t xml:space="preserve">* Procedimiento control de documentos
* Auditoria Interna </t>
  </si>
  <si>
    <t xml:space="preserve">Verificación de documentos y registros </t>
  </si>
  <si>
    <t xml:space="preserve">Auditoria Interna </t>
  </si>
  <si>
    <t xml:space="preserve">* Coordinación Sistema Integrado de Gestión 
</t>
  </si>
  <si>
    <t xml:space="preserve">*Perdida de dinamismo e incentivación de hacer las cosas mejor. </t>
  </si>
  <si>
    <t xml:space="preserve">*Comité de Gerencia el cual aporta a la mejora continua de la organización.
* Indicador de acciones preventivas y acciones de mejora de todos los procesos.  </t>
  </si>
  <si>
    <t xml:space="preserve">Seguimiento a las acciones planteadas por cada proceso según indicador </t>
  </si>
  <si>
    <t xml:space="preserve">Coordinación del Sistema Integrado de Gestión </t>
  </si>
  <si>
    <t xml:space="preserve">* Auditores internos
* Coordinación del sistema integrado de gestión </t>
  </si>
  <si>
    <t xml:space="preserve">  Asegurar el mantenimiento y la mejora continua del sistema integrado de gestión, garantizando el cumplimiento de sus requisitos y de la normatividad legal aplicable a la seguridad.
 </t>
  </si>
  <si>
    <t xml:space="preserve">*Permanecer afiliado a las agremiaciones que defienden el regimen franco. 
* Estrategia de medios con el fin de generar impacto en los diferentes grupos de interes (aplica para todas las ZF). 
* Capacitación constante. 
</t>
  </si>
  <si>
    <t xml:space="preserve">* Seguimiento a clientes potenciales.                                   *Contar con una propuesta de valor agregado diferenciadora y que no se base solo en los beneficios del régimen.                            
* Participación en escenarios donde se dan los cambios en la normatividad del régimen franco, como la cámara de zonas francas de la Andi.                                                 
*Análisis de clientes 
* Capacitaciones al proceso Comercial y Servicio al Cliente. </t>
  </si>
  <si>
    <t xml:space="preserve">*Auditorias Internas por lo menos una vez al año.
*Capacitación y certificación de Auditores internos en la norma. </t>
  </si>
  <si>
    <t>No Aplica</t>
  </si>
  <si>
    <t xml:space="preserve">Simulacro de intrusión. </t>
  </si>
  <si>
    <t xml:space="preserve">
Dirección Juridica y PH
Coordinación Sistema Integrado de Gestión. </t>
  </si>
  <si>
    <t xml:space="preserve">* Informe Simulacro </t>
  </si>
  <si>
    <t>Simulacro de ingreso</t>
  </si>
  <si>
    <t>Dirección Juridica y PH 
Coordinación SIG</t>
  </si>
  <si>
    <t>Fecha de Actulización:  Abril de 2018</t>
  </si>
  <si>
    <t>17 de Abril 2018</t>
  </si>
  <si>
    <t>Fecha de Actulización: ABRIL 2018</t>
  </si>
  <si>
    <t>Fecha de Actulización: Abril de 2018</t>
  </si>
  <si>
    <t>OBJETIVO</t>
    <phoneticPr fontId="5" type="noConversion"/>
  </si>
  <si>
    <t xml:space="preserve"> Impacto</t>
    <phoneticPr fontId="5" type="noConversion"/>
  </si>
  <si>
    <t xml:space="preserve">No priorización de este mecanismo para el desarrollo de la organización. </t>
  </si>
  <si>
    <t>Confiabilidad en una Planeación por la alta Gerencia. Comités de Gerencia, junta directiva, Asamblea  de Accionistas</t>
  </si>
  <si>
    <t xml:space="preserve">Llevar a cabo el cronograma establecido para las diferentes reuniones </t>
  </si>
  <si>
    <t>quincenal (comité de Gerencia)</t>
  </si>
  <si>
    <t xml:space="preserve">Gerente </t>
  </si>
  <si>
    <t>Alta Dirección (Gerencia, Junta Directiva, Accionistas), lideres de proceso.</t>
  </si>
  <si>
    <t>Mala planeación y falta de conocimiento</t>
  </si>
  <si>
    <t>Sistema Integrados de Gestión, Comités de Gerencia, Junta directiva, junta de socios</t>
  </si>
  <si>
    <t xml:space="preserve">Permanente </t>
  </si>
  <si>
    <t xml:space="preserve">Gerente 
Lideres de proceso </t>
  </si>
  <si>
    <t>Todas los procesos  involucrados con los diferentes requisitos</t>
  </si>
  <si>
    <t>Falta de Capacitación, falta de seguimiento por el U.O y/o Externos, por omisión.</t>
  </si>
  <si>
    <t xml:space="preserve">Matriz de requisitos legales 
Capacitaciones. </t>
  </si>
  <si>
    <t>Revisar mecanismos de contratación con terceros.</t>
  </si>
  <si>
    <t xml:space="preserve">Dirección Juridica y PH </t>
  </si>
  <si>
    <t>Reporte por parte de la directora Juridica y PH a gerencia.</t>
  </si>
  <si>
    <t>Todos los procesos involucrados con los diferentes requisitos</t>
  </si>
  <si>
    <t xml:space="preserve">Incumplimiento en el desarrollo de las actividades, procesos sin obejtivos claros y medibles </t>
  </si>
  <si>
    <t xml:space="preserve">Control, análisis y reporte de acuerdo a los indicadores. 
Ejecución de indicadores. </t>
  </si>
  <si>
    <t xml:space="preserve">Seguimiento a Indicadores de Gestión </t>
  </si>
  <si>
    <t>ALTO</t>
    <phoneticPr fontId="5" type="noConversion"/>
  </si>
  <si>
    <t>MEDIO</t>
    <phoneticPr fontId="5" type="noConversion"/>
  </si>
  <si>
    <t>BAJO</t>
    <phoneticPr fontId="5" type="noConversion"/>
  </si>
  <si>
    <t>Fecha de Actualización: MAYO 2018</t>
  </si>
  <si>
    <t>BAJO</t>
    <phoneticPr fontId="5" type="noConversion"/>
  </si>
  <si>
    <t>MEDIO</t>
    <phoneticPr fontId="5" type="noConversion"/>
  </si>
  <si>
    <t>ALTO</t>
    <phoneticPr fontId="5" type="noConversion"/>
  </si>
  <si>
    <t xml:space="preserve">Socialización del manejo de los equipos </t>
  </si>
  <si>
    <t xml:space="preserve">Supervición de personal idoneo como laboratorios o servicios de calibración </t>
  </si>
  <si>
    <t xml:space="preserve">*Manipulación inadecuada de los componentes de los equipos de pesaje. </t>
  </si>
  <si>
    <t>Fortaleza</t>
    <phoneticPr fontId="5" type="noConversion"/>
  </si>
  <si>
    <t xml:space="preserve"> Impacto</t>
    <phoneticPr fontId="5" type="noConversion"/>
  </si>
  <si>
    <t>OBJETIVO</t>
    <phoneticPr fontId="5" type="noConversion"/>
  </si>
  <si>
    <t>Normas BASC, ISO 9001:2015, ISO 28000</t>
  </si>
  <si>
    <t>Aplicación del manual de Gestión Humana y Administración.</t>
  </si>
  <si>
    <t xml:space="preserve">Se plantearon planes de acción con el fin de desarrollar las actividades encaminadas al cumplimiento del manual, verificando su eficacia.  </t>
  </si>
  <si>
    <t xml:space="preserve">Dirección Gestión Administrativa </t>
  </si>
  <si>
    <t xml:space="preserve">Se realizo la auditoria interna de la cual surgieron 4 No Conformidades, de las cuales 2 corresponden al incumplimiento en la aplicación del manual, lo cual indica que no se cumplio la actividad al momento de evaluar los resultados.  
Cabe anotar que se cumple la actividad con relación al ingreso y retiro del personal como lo establece el manual. </t>
  </si>
  <si>
    <t xml:space="preserve"> (Pagina web)
</t>
  </si>
  <si>
    <t xml:space="preserve">Realizar verificacion de documentos de contratación </t>
  </si>
  <si>
    <t xml:space="preserve"> (Pagina web)</t>
  </si>
  <si>
    <t xml:space="preserve">Al realizar la auditoria interna esta arrojo cumplimiento con relación al objetivo dado que se contaba con la actualización anual de documentos de contratación. </t>
  </si>
  <si>
    <t>Mayo 2018</t>
  </si>
  <si>
    <t>La ultima verificación de documentos de contratación con relación al seguimiento se llevo a cabo en Abril 2018</t>
  </si>
  <si>
    <t xml:space="preserve">En la auditoria interna se verificaron diferentes hojas de vida para lo cual estas se encontraban almacenadas en un lugar seguro bajo llave, la cual solo tiene acceso la Auxiliar Administrativa, cumpliendo con el objetivo en su totalidad de velar por la seguridad de estas. </t>
  </si>
  <si>
    <t xml:space="preserve">Se verifico asignación de llave de dicho almacenamiento, teniendo acceso unicamente la Auxiliar Administrativa. </t>
  </si>
  <si>
    <t xml:space="preserve">Se realizo la evaluación del periodo de prueba de la señora Grimanesa Restrepo, la cual cumple las funciones de Servicios Generales, dicha evaluación arrojo que la persona se adapta a los requerimientos del cargo y que su contratación fue eficaz.  </t>
  </si>
  <si>
    <t xml:space="preserve">Se hace retroalimentacion a la persona evaluada. </t>
  </si>
  <si>
    <t xml:space="preserve">Direccion Gestion Administrativa
</t>
  </si>
  <si>
    <t xml:space="preserve">Inspecciones programadas y no programadas </t>
  </si>
  <si>
    <t xml:space="preserve">Actividades de prevención y promoción de accidentes e incidentes de trabajo. 
</t>
  </si>
  <si>
    <t xml:space="preserve">Se realizaron actividades de inspección en los puestos de trabajo de orden y aseo en los procesos Gestión de Operaciones, Gestión Juridica y Propiedad Horizontal y Gestión Tecnica, lo cual arrojo que  existe un riesgo alto de incidentes de trabajo, cumpliendo con el obejtivo de identificar los riesgos y establecer un plan de trabajo.  </t>
  </si>
  <si>
    <t>Actividades de prevención de alcohol y drogas</t>
  </si>
  <si>
    <t>Diciembre 2017</t>
  </si>
  <si>
    <t xml:space="preserve">Se realizo retroalimentación en el momento de la inspección  y se les indica que se realizara una nueva inspección no programada.
* Se programa inspección para el mes de Junio con la nueva adecuación de las oficinas.  
</t>
  </si>
  <si>
    <t>* Direccion Gestion Administrativa
* Auxiliar Gestion Administrativa
*Auxiliar SST.</t>
  </si>
  <si>
    <t>*Pruebas de consumo.
*Bateria del riesgo psicosocial.
* Cumplimiento de la programacion del plan de capacitación.</t>
  </si>
  <si>
    <t>Se tiene programada la aplización de la bateria de riesgo psicosocial para Junio de 2018.</t>
  </si>
  <si>
    <t>* Direccion Gestion Administrativa
* Auxiliar SST</t>
  </si>
  <si>
    <t>Material de presentación (Diapositivas).</t>
  </si>
  <si>
    <t xml:space="preserve">Inspecciones de obra </t>
  </si>
  <si>
    <t>18 de Mayo de 2018</t>
  </si>
  <si>
    <t xml:space="preserve">* Cambio en la normatividad del régimen franco que resten competividad y herramientas de atracción a la inversión. </t>
  </si>
  <si>
    <t xml:space="preserve">Reuniòn con Gestiòn de Operaciones 
Resultado estrategia de medios.
Evaluación de desempeño. </t>
  </si>
  <si>
    <t>Capacitación de manual de uso de marca</t>
  </si>
  <si>
    <t xml:space="preserve">Septiembre </t>
  </si>
  <si>
    <t xml:space="preserve">Coordinación Comercial y Servicio al Cliente </t>
  </si>
  <si>
    <t xml:space="preserve">Se revisan los diferentes comites de gerencia que se han realizado a lo largo del año para lo cual se evidencia que se ha seguido un cronograma establecido en donde de manera quincenal se reunen los lideres de proceso y la Gerencia para tomar decisiones encaminadas a una planeación estrategica, cumpliendo con el objetivo de llevar a cabo el cronograma establecido. </t>
  </si>
  <si>
    <t xml:space="preserve">Se evidencia planificación y cumplimiento del comité de Gerencia hasta el mes de abril. </t>
  </si>
  <si>
    <t xml:space="preserve">Seguimiento y Control a las políticas establecidas y acompañamiento permanente a los procesos, Fortalecimiento a traves de Capacitaciones </t>
  </si>
  <si>
    <t xml:space="preserve">Se evidencian diferentes reuniones en donde se realiza seguimiento, control y acompañamiento a los diferentes procesos, como tambien plan anual de formación en donde se demuestra logro del objetivo al verificar la ejecución de las mismas fortaleciendo los procesos que integran la compañia. </t>
  </si>
  <si>
    <t xml:space="preserve">Se verifica plan anual de formación correspondiente al año 2018, como tambien los diferentes comites que se realizan al interior de la compañía (Comité de Cartera). </t>
  </si>
  <si>
    <t>Quincenal
(Junio)</t>
  </si>
  <si>
    <t>15 de mayo de 2018</t>
  </si>
  <si>
    <t xml:space="preserve">
* Comité SIPLA 
* Auditoria Interna 
 </t>
  </si>
  <si>
    <t xml:space="preserve">Se verifica en auditoria interna el uso del formato FO-OP-01-PR-01 lista de chequeo Calificación de Usuarios, para lo cual arroja una No Conformidad por diligenciamiento incompleto, para lo cual no se cumple el objetivo según la actividad planteada. </t>
  </si>
  <si>
    <t xml:space="preserve">Se realiza plan de acción encaminado a capacitar el personal en correcto diligenciamiento de este formato. </t>
  </si>
  <si>
    <t xml:space="preserve">Dirección de Operaciones </t>
  </si>
  <si>
    <t>15 de Mayo de 2018</t>
  </si>
  <si>
    <t xml:space="preserve">Se puede evidenciar el cumplimiento en los informes realizados por la auditoria externa, para lo cual todos los usuarios tuvieron que presentar el estado actual del sistema SIPLA al auditor, para lo cual algunos de los usuarios se encuentran en proceso de implementación. </t>
  </si>
  <si>
    <t xml:space="preserve">Aún no se tienen los informes de todos los usuarios. </t>
  </si>
  <si>
    <t xml:space="preserve">Auditoria externa LINCO </t>
  </si>
  <si>
    <t xml:space="preserve">* Auditoria externa LINCO
* Dirección Operaciones  </t>
  </si>
  <si>
    <t xml:space="preserve">Se evidencia que se da un adecuado manejo a las actas de inspección de mercancia, encontrandosen completas y totalmente diligenciadas, para lo cual se cumple de manera positiva el objetico con relación a la actividad planteada. </t>
  </si>
  <si>
    <t xml:space="preserve">Se encontro dicha actividad de manera conforme </t>
  </si>
  <si>
    <t xml:space="preserve">El indicador del mes de abril se encuentra en un 97% para lo cual la diferencia corresponde a un Fmm que fue aprobado con un error, el cual ya se encuentra subsanado lo cual demuestra que la revisión que se realiza es efectiva, cumpliendo con el objetivo.  </t>
  </si>
  <si>
    <t xml:space="preserve">Cuando se identifican los errores se le realizan las observaciones a los analistas con el fin de generar una retroalimentación </t>
  </si>
  <si>
    <t>7 de Mayo de 2018</t>
  </si>
  <si>
    <t xml:space="preserve">* Comité de Gerencia
* Auditoria Revisoria  Fiscal.  </t>
  </si>
  <si>
    <t xml:space="preserve">Se evidencia en comité de Gerencia que se realiza un seguimiento de manera mensual a los estados financieros con el fin de tener un consolidado para la auditoria semestral, logrando la actividad planteada. </t>
  </si>
  <si>
    <t xml:space="preserve">En la revisión que la  Revisoria Fiscal realiza mensualmente para el tema de impuestos se realiza de manera parcial con relación a los estados financieros. </t>
  </si>
  <si>
    <t>Dirección Contable y Financiera</t>
  </si>
  <si>
    <t xml:space="preserve">Se evidencio conformidad en dicha actividad. </t>
  </si>
  <si>
    <t xml:space="preserve">Se verifico en la auditoria interna, que en el procedimiento PR-FI-02 aprobación de pagos y programa MSD, se cumple a cabalidad con relación a la actividad planteada logrando el objetivo. </t>
  </si>
  <si>
    <t xml:space="preserve">Se verifica actividad por medio de auditoria interna para lo cual se evidencia conformidad, logrando el objetivo planteado. </t>
  </si>
  <si>
    <t xml:space="preserve">Correspondiente a Auditoria realizada a Gestión Administrativa. </t>
  </si>
  <si>
    <t>Dirección Gestión Administrativa</t>
  </si>
  <si>
    <t xml:space="preserve">Revisiòn del control de registros en sistema de gestión  </t>
  </si>
  <si>
    <t xml:space="preserve">Revisión general de documentos y formatos. </t>
  </si>
  <si>
    <t xml:space="preserve">Se tiene estipulado cronograma anual, como tambien se realiza seguimiento a las copias de seguridad, alcanzando el objetivo planteado. </t>
  </si>
  <si>
    <t xml:space="preserve">Se verifica en auditoria interna correspondiente al proceso Gestión Tecnologia e Informatica el cronograma de mantenimiento preventivo y copias de seguridad para lo cual se cumple de manera correcta y según lo planteado en dicho cronograma. 
* Se verifica en Manual de Tenologia e Informatica el uso de dispositivos. </t>
  </si>
  <si>
    <t xml:space="preserve">Capacitación en copias de seguridad BACK UP Zeus </t>
  </si>
  <si>
    <t xml:space="preserve">Evaluación de desempeño </t>
  </si>
  <si>
    <t xml:space="preserve">Se verifica un optimo control de ingresos a la compañía como tambien la delimitación de las areas citicas, logrando el objetivo con relación a la seguridad. </t>
  </si>
  <si>
    <t xml:space="preserve">Gestión Juridica y PH </t>
  </si>
  <si>
    <t xml:space="preserve">Se realizó modificaciónes en la infraestructura de las oficinas del usuario operador, lo cual mejora la seguridad de la compañía. </t>
  </si>
  <si>
    <t xml:space="preserve">Se verifica en auditoria interna correspondiente al proceso Gestión Tecnologia e Informatica, el control que se tiene  para las contraseñas la cual se encuentra inmersa en el Manual de Tenologia e Informatica, evidenciandose cambio en los plazos establecidos, logrando el objetivo propuesto.  </t>
  </si>
  <si>
    <t xml:space="preserve">El proceso Gestión Tecnologia e Informatica controla el cambio de contraseñas e indica los protocolos de seguridad. </t>
  </si>
  <si>
    <t xml:space="preserve">*Controles de proveedores.
* Control de llaves
* token bancarios. 
* Control del dinero a transportar. 
* Seguridad informatica. 
*Capacitaciones de Seguridad Informatica.
*Cambio de contraseñas bancarias (cada que el banco lo requiera). </t>
  </si>
  <si>
    <t xml:space="preserve">*Contraseñas a los sistemas de computo.
*Equipo de seguridad informátcia (politicas de seguridad).
</t>
  </si>
  <si>
    <t xml:space="preserve">*Robo (Plataformas virtuales y estafa).  </t>
  </si>
  <si>
    <t xml:space="preserve">Se verifica en auditoria interna correspondiente al proceso Gestión Administrativa con relación al analisis de cotización y orden de compra al momento contratar un proveedor, para lo cual se esta cumpliendo a cabalidad, logrando el objetivo planteado.  </t>
  </si>
  <si>
    <t xml:space="preserve">El proceso de Gestión Administrativa realiza seguimiento al procedimiento de compras, es por ello que este recibio dicha auditoria. </t>
  </si>
  <si>
    <t xml:space="preserve">Se verifica en auditoria interna el cumplimiento con relación al seguimiento de las actividades relacionadas en el cronograma, para lo cual se cumplen a cabalidad, logrando el objetivo. </t>
  </si>
  <si>
    <t xml:space="preserve">Dirección Tecnica. </t>
  </si>
  <si>
    <t xml:space="preserve">Se presenta un hallazgo en dicha auditoria debido a que en la presente matriz se tenia seguimiento diario cuando en realidad se realizaba de manera mensual, Siendo asi, se establecio el plan de acción correspondiente para subsanarlo. </t>
  </si>
  <si>
    <t>Mensual 
(Junio)</t>
  </si>
  <si>
    <t>Segùn cronograma (Junio)</t>
  </si>
  <si>
    <t xml:space="preserve">Revisión de los reportes por parte del personal de Gestión de operaciones. </t>
  </si>
  <si>
    <t xml:space="preserve">Junio  </t>
  </si>
  <si>
    <t xml:space="preserve">Junio  - Julio </t>
  </si>
  <si>
    <t xml:space="preserve">Se evidencia verificación de antecedentes en su totalidad, cumpliendo de manera oportuna con el procedimiento y logrando el objetivo según la actividad planteada. </t>
  </si>
  <si>
    <t>Se evidencia conformidad con relación a la actividad planteada.</t>
  </si>
  <si>
    <t xml:space="preserve">Se llevo a cabo la auditoria interna en los meses de abril y mayo , para lo cual se evaluo el cumplimiento con relación a las normas auditadas, como tambien el cumplimiento de los procedimientos, politica y manuales del sistema de Gestión, cumpliendo con el objetivo con una efectividad del 69,3%, revisando la totalidad de los numerales y cumplimiento de procedimientos, logrando en gran parte  el objetivo planteado. </t>
  </si>
  <si>
    <t xml:space="preserve">Se generaron los diferentes planes de acción correspondientes, para dar cierre a los hallazgos y evitando que vuelva a ocurrir. </t>
  </si>
  <si>
    <t xml:space="preserve">
* Reuniòn periodica Seguridad Nacional  </t>
  </si>
  <si>
    <t xml:space="preserve">Semanal
</t>
  </si>
  <si>
    <t xml:space="preserve">Se realizo reunión en el mes de Mayo con el Coordinador de Seguridad Nacional se socializaron nuevamente las consignas del esquema de seguridad, como tambien se verifica cumplimiento de la verificación perimetral mediante el diligenciamiento del formato de control y seguimiento. </t>
  </si>
  <si>
    <t xml:space="preserve">Se generan cambios en el personal asignado al operativo con el fin de mejorar el cumplimiento de los protocolos y procedimientos. </t>
  </si>
  <si>
    <t xml:space="preserve">Se genera plan de acción con el fin de dar cierre al hallazgo evitando que vuelva a ocurrir, como tambien se generaron en este actualizaciones y se genero circular para dar a conocer las tarjetas activas de cada usuario con el fin de depurarlas. </t>
  </si>
  <si>
    <t xml:space="preserve">Se realiza Auditoria Interna al proceso con relación al procedimiento de ingresos y manejo de tarjetas de proximidad, para lo cual se genera un hallazgo de No Conformidad con relación a los formatos que este contiene, lo cual no permite cumplir en su totalidad con el objetivo. </t>
  </si>
  <si>
    <t>Semanal (Junio)</t>
  </si>
  <si>
    <t xml:space="preserve">Se realiza reunión con el Coordinador de Seguridad Nacional y la Directoria de calidad de dicha empresa, para lo cual se asignaron tareas, quedando pendiente una proxima reunión para el mes de Junio. </t>
  </si>
  <si>
    <t xml:space="preserve">Se realizo reinducción a todo el personal de seguridad en el manejo del software de ingresos, dando lugar a realizar cambios en el personal asignado. </t>
  </si>
  <si>
    <t xml:space="preserve">*Reinduccion al personal de seguridad  en aplicaciòn de medidas y procedimientos de seguridad. </t>
  </si>
  <si>
    <t xml:space="preserve"> Se encuentra pendiente realiza simulacro para evaluar el personal de seguridad. </t>
  </si>
  <si>
    <t xml:space="preserve">Se llevo a cabo capacitación en seguridad informatica en el mes de mayo a todos los colaboradores de la compañía incluyendo el personal de seguridad, para lo cual se realizo un simulacro en el cual se evaluo al personal de CCTV, quien respondio de manera positiva y aplicando las medidas y procedimientos respectivos. 
Como tambien se realizo reinducción en control de acceso al personal de seguridad.  </t>
  </si>
  <si>
    <t xml:space="preserve">Analista Tecnoligia e Informativa, Dirección Juridica y PH. </t>
  </si>
  <si>
    <t xml:space="preserve">Se realiza Auditoria Interna al proceso con relación al procedimientoAsociados de Negocio,para lo cual se genera un hallazgo de No Conformidad, lo cual no permite lograr objetivo. </t>
  </si>
  <si>
    <t xml:space="preserve">Se genera plan de acción con el fin de dar cierre al hallazgo evitando que vuelva a ocurrir, contemplandose cambios sustanciales a todo el procedimiento. </t>
  </si>
  <si>
    <t xml:space="preserve">Se llevo a cabo la Asamblea Ordinaria Anual de Accionistas, para lo cual se elaboro el acta respectiva oportunamente. </t>
  </si>
  <si>
    <t xml:space="preserve">Se envio dicha acta a la comisión verificadora del acta, para lo cual nos encontramos atentos a las respuesta. </t>
  </si>
  <si>
    <t>25 de Mayo de 2018</t>
  </si>
  <si>
    <t xml:space="preserve">Julio  </t>
  </si>
  <si>
    <t xml:space="preserve">Se realiza simulacro de seguridad informatica con relación correos sospechosos, para lo cual se obtuvieron resultados positivos con la unica diferencia de uno de los colaboradores que hizo caso omiso al correo que se le envio. 
Por otra parte se realizo capacitación con el fin de reforzar dichos conocimientos. </t>
  </si>
  <si>
    <t xml:space="preserve">Se genera plan de acción por parte del Analista de Tecnologia e Informatica con el fin de que no se nos materialice dicho riesgo. </t>
  </si>
  <si>
    <t xml:space="preserve">Coordinación Sistema Integrado de Gestión, Analista Tecnologia e Informatica. </t>
  </si>
  <si>
    <t xml:space="preserve">Se realiza auditoria interna al proceso mencionado con relación a los documentos y registros que se tienen en el sistema, para lo cual se obtiene una conformidad dado que estos se encuentran y se almacenan de manera adecuada, gerando asi el logro del objetivo planteado. </t>
  </si>
  <si>
    <t xml:space="preserve">Se evidencia conformidad con relación a dicha auditoria. </t>
  </si>
  <si>
    <t xml:space="preserve">Coordinación Sistema Integrado de Gestión. </t>
  </si>
  <si>
    <t>25 de mayo de 2018</t>
  </si>
  <si>
    <t xml:space="preserve">Se verifica en auditoria interna del proceso las cuentas asignadas y los privilegios de estas, para lo cual se evidencia cumplimiento logrando el objetivo planteado. </t>
  </si>
  <si>
    <t xml:space="preserve">Se evidencia conformidad </t>
  </si>
  <si>
    <t xml:space="preserve">Verificación general </t>
  </si>
  <si>
    <t xml:space="preserve">Se verifica de manera aleatoria la instalación de antivirus a los equipos de los colaboradores Isabel Cristina Bustamante, Yuli Rios, para lo cual se evidencia conformidad, logrando el objetivo planteado. </t>
  </si>
  <si>
    <t>Se evidencia conformidad.</t>
  </si>
  <si>
    <t>verificación del proceso (Según aplique).</t>
  </si>
  <si>
    <t xml:space="preserve">Se evidencia Cumplimiento del cronograma de mantenimiento preventivo, generando conformidad y logrando el objetivo planteado.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</si>
</sst>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quot;$&quot;* #,##0_-;_-&quot;$&quot;* &quot;-&quot;_-;_-@_-"/>
    <numFmt numFmtId="41" formatCode="_-* #,##0_-;\-* #,##0_-;_-* &quot;-&quot;_-;_-@_-"/>
    <numFmt numFmtId="164" formatCode="_ * #,##0.00_ ;_ * \-#,##0.00_ ;_ * &quot;-&quot;??_ ;_ @_ "/>
    <numFmt numFmtId="165" formatCode="0.0"/>
    <numFmt numFmtId="166" formatCode="_ [$€-2]\ * #,##0.00_ ;_ [$€-2]\ * \-#,##0.00_ ;_ [$€-2]\ * &quot;-&quot;??_ "/>
    <numFmt numFmtId="167" formatCode="dd/mm/yy;@"/>
  </numFmts>
  <fonts count="20" x14ac:knownFonts="1">
    <font>
      <sz val="10"/>
      <name val="Arial"/>
    </font>
    <font>
      <sz val="10"/>
      <name val="Arial"/>
      <family val="2"/>
    </font>
    <font>
      <sz val="10"/>
      <name val="Tahoma"/>
      <family val="2"/>
    </font>
    <font>
      <b/>
      <sz val="10"/>
      <name val="Tahoma"/>
      <family val="2"/>
    </font>
    <font>
      <i/>
      <sz val="10"/>
      <name val="Arial"/>
      <family val="2"/>
    </font>
    <font>
      <sz val="8"/>
      <name val="Verdana"/>
      <family val="2"/>
    </font>
    <font>
      <u/>
      <sz val="10"/>
      <color theme="10"/>
      <name val="Arial"/>
      <family val="2"/>
    </font>
    <font>
      <u/>
      <sz val="10"/>
      <color theme="11"/>
      <name val="Arial"/>
      <family val="2"/>
    </font>
    <font>
      <sz val="12"/>
      <name val="Arial"/>
      <family val="2"/>
    </font>
    <font>
      <sz val="10"/>
      <name val="Verdana"/>
      <family val="2"/>
    </font>
    <font>
      <b/>
      <sz val="12"/>
      <name val="Arial"/>
      <family val="2"/>
    </font>
    <font>
      <sz val="18"/>
      <name val="Arial"/>
      <family val="2"/>
    </font>
    <font>
      <b/>
      <sz val="18"/>
      <name val="Arial"/>
      <family val="2"/>
    </font>
    <font>
      <b/>
      <sz val="18"/>
      <color rgb="FFFF0000"/>
      <name val="Arial"/>
      <family val="2"/>
    </font>
    <font>
      <b/>
      <sz val="24"/>
      <name val="Arial"/>
      <family val="2"/>
    </font>
    <font>
      <b/>
      <sz val="26"/>
      <name val="Arial"/>
      <family val="2"/>
    </font>
    <font>
      <sz val="24"/>
      <name val="Arial"/>
      <family val="2"/>
    </font>
    <font>
      <sz val="16"/>
      <name val="Arial"/>
      <family val="2"/>
    </font>
    <font>
      <sz val="14"/>
      <name val="Arial"/>
      <family val="2"/>
    </font>
    <font>
      <sz val="15"/>
      <name val="Arial"/>
      <family val="2"/>
    </font>
  </fonts>
  <fills count="27">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57"/>
        <bgColor indexed="64"/>
      </patternFill>
    </fill>
    <fill>
      <patternFill patternType="solid">
        <fgColor indexed="10"/>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indexed="53"/>
        <bgColor indexed="64"/>
      </patternFill>
    </fill>
    <fill>
      <patternFill patternType="solid">
        <fgColor indexed="13"/>
        <bgColor indexed="64"/>
      </patternFill>
    </fill>
    <fill>
      <patternFill patternType="solid">
        <fgColor rgb="FFBF61D6"/>
        <bgColor indexed="64"/>
      </patternFill>
    </fill>
    <fill>
      <patternFill patternType="solid">
        <fgColor rgb="FFFF6600"/>
        <bgColor indexed="64"/>
      </patternFill>
    </fill>
    <fill>
      <patternFill patternType="solid">
        <fgColor theme="7" tint="-0.249977111117893"/>
        <bgColor indexed="64"/>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9"/>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45BFFF"/>
        <bgColor indexed="64"/>
      </patternFill>
    </fill>
    <fill>
      <patternFill patternType="solid">
        <fgColor rgb="FF00B0F0"/>
        <bgColor indexed="64"/>
      </patternFill>
    </fill>
    <fill>
      <patternFill patternType="solid">
        <fgColor theme="6" tint="0.39997558519241921"/>
        <bgColor indexed="64"/>
      </patternFill>
    </fill>
    <fill>
      <patternFill patternType="solid">
        <fgColor theme="7" tint="0.39997558519241921"/>
        <bgColor indexed="64"/>
      </patternFill>
    </fill>
  </fills>
  <borders count="7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diagonal/>
    </border>
    <border>
      <left/>
      <right style="thin">
        <color auto="1"/>
      </right>
      <top style="medium">
        <color auto="1"/>
      </top>
      <bottom style="medium">
        <color auto="1"/>
      </bottom>
      <diagonal/>
    </border>
    <border>
      <left style="medium">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diagonal/>
    </border>
    <border>
      <left style="thin">
        <color auto="1"/>
      </left>
      <right style="medium">
        <color auto="1"/>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medium">
        <color auto="1"/>
      </top>
      <bottom style="medium">
        <color auto="1"/>
      </bottom>
      <diagonal/>
    </border>
    <border>
      <left/>
      <right/>
      <top/>
      <bottom style="thin">
        <color auto="1"/>
      </bottom>
      <diagonal/>
    </border>
    <border>
      <left/>
      <right style="thin">
        <color auto="1"/>
      </right>
      <top style="medium">
        <color auto="1"/>
      </top>
      <bottom/>
      <diagonal/>
    </border>
    <border>
      <left/>
      <right style="medium">
        <color auto="1"/>
      </right>
      <top style="thin">
        <color auto="1"/>
      </top>
      <bottom/>
      <diagonal/>
    </border>
    <border>
      <left/>
      <right style="thin">
        <color auto="1"/>
      </right>
      <top/>
      <bottom/>
      <diagonal/>
    </border>
    <border>
      <left style="medium">
        <color auto="1"/>
      </left>
      <right/>
      <top/>
      <bottom style="thin">
        <color auto="1"/>
      </bottom>
      <diagonal/>
    </border>
    <border>
      <left/>
      <right/>
      <top style="thin">
        <color auto="1"/>
      </top>
      <bottom/>
      <diagonal/>
    </border>
    <border>
      <left style="medium">
        <color auto="1"/>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medium">
        <color auto="1"/>
      </right>
      <top/>
      <bottom style="medium">
        <color auto="1"/>
      </bottom>
      <diagonal/>
    </border>
    <border>
      <left/>
      <right style="medium">
        <color auto="1"/>
      </right>
      <top/>
      <bottom style="thin">
        <color auto="1"/>
      </bottom>
      <diagonal/>
    </border>
    <border>
      <left style="medium">
        <color indexed="64"/>
      </left>
      <right/>
      <top/>
      <bottom style="medium">
        <color indexed="64"/>
      </bottom>
      <diagonal/>
    </border>
  </borders>
  <cellStyleXfs count="224">
    <xf numFmtId="0" fontId="0" fillId="0" borderId="0"/>
    <xf numFmtId="166"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41"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14">
    <xf numFmtId="0" fontId="0" fillId="0" borderId="0" xfId="0"/>
    <xf numFmtId="0" fontId="2" fillId="0" borderId="0" xfId="0" applyFont="1"/>
    <xf numFmtId="0" fontId="3" fillId="0" borderId="0" xfId="0" applyFont="1" applyFill="1" applyBorder="1" applyAlignment="1">
      <alignment vertical="center"/>
    </xf>
    <xf numFmtId="0" fontId="4" fillId="0" borderId="0" xfId="0" applyFont="1" applyBorder="1" applyAlignment="1">
      <alignment horizontal="center" vertical="top" wrapText="1"/>
    </xf>
    <xf numFmtId="0" fontId="9" fillId="0" borderId="0" xfId="17"/>
    <xf numFmtId="0" fontId="8" fillId="0" borderId="0" xfId="17" applyFont="1"/>
    <xf numFmtId="0" fontId="10" fillId="0" borderId="17" xfId="17" applyFont="1" applyBorder="1" applyAlignment="1">
      <alignment horizontal="center" vertical="center" wrapText="1"/>
    </xf>
    <xf numFmtId="0" fontId="10" fillId="0" borderId="16" xfId="17" applyFont="1" applyBorder="1" applyAlignment="1">
      <alignment horizontal="center" vertical="center" wrapText="1"/>
    </xf>
    <xf numFmtId="0" fontId="10" fillId="0" borderId="29" xfId="17" applyFont="1" applyBorder="1" applyAlignment="1">
      <alignment horizontal="center" vertical="center" wrapText="1"/>
    </xf>
    <xf numFmtId="0" fontId="10" fillId="0" borderId="0" xfId="17" applyFont="1" applyBorder="1" applyAlignment="1">
      <alignment horizontal="center" vertical="center" wrapText="1"/>
    </xf>
    <xf numFmtId="0" fontId="10" fillId="0" borderId="17" xfId="17" applyFont="1" applyFill="1" applyBorder="1" applyAlignment="1">
      <alignment horizontal="center" vertical="center" wrapText="1"/>
    </xf>
    <xf numFmtId="0" fontId="10" fillId="0" borderId="16" xfId="17" applyFont="1" applyFill="1" applyBorder="1" applyAlignment="1">
      <alignment horizontal="center" vertical="center" wrapText="1"/>
    </xf>
    <xf numFmtId="0" fontId="10" fillId="0" borderId="15" xfId="17" applyFont="1" applyBorder="1" applyAlignment="1">
      <alignment horizontal="center" vertical="center" wrapText="1"/>
    </xf>
    <xf numFmtId="0" fontId="10" fillId="0" borderId="6" xfId="17" applyFont="1" applyBorder="1" applyAlignment="1">
      <alignment horizontal="center" vertical="center" wrapText="1"/>
    </xf>
    <xf numFmtId="0" fontId="10" fillId="10" borderId="3" xfId="17" applyFont="1" applyFill="1" applyBorder="1" applyAlignment="1">
      <alignment horizontal="center" vertical="center" wrapText="1"/>
    </xf>
    <xf numFmtId="0" fontId="10" fillId="11" borderId="9" xfId="17" applyFont="1" applyFill="1" applyBorder="1" applyAlignment="1">
      <alignment horizontal="center" vertical="center" wrapText="1"/>
    </xf>
    <xf numFmtId="0" fontId="10" fillId="0" borderId="30" xfId="17" applyFont="1" applyBorder="1" applyAlignment="1">
      <alignment horizontal="center" vertical="center" wrapText="1"/>
    </xf>
    <xf numFmtId="0" fontId="10" fillId="0" borderId="31" xfId="17" applyFont="1" applyBorder="1" applyAlignment="1">
      <alignment horizontal="center" vertical="center" wrapText="1"/>
    </xf>
    <xf numFmtId="0" fontId="10" fillId="6" borderId="10" xfId="17" applyFont="1" applyFill="1" applyBorder="1" applyAlignment="1">
      <alignment horizontal="center" vertical="center" wrapText="1"/>
    </xf>
    <xf numFmtId="0" fontId="10" fillId="10" borderId="1" xfId="17" applyFont="1" applyFill="1" applyBorder="1" applyAlignment="1">
      <alignment horizontal="center" vertical="center" wrapText="1"/>
    </xf>
    <xf numFmtId="0" fontId="10" fillId="10" borderId="8" xfId="17" applyFont="1" applyFill="1" applyBorder="1" applyAlignment="1">
      <alignment horizontal="center" vertical="center" wrapText="1"/>
    </xf>
    <xf numFmtId="0" fontId="10" fillId="0" borderId="32" xfId="17" applyFont="1" applyBorder="1" applyAlignment="1">
      <alignment horizontal="center" vertical="center" wrapText="1"/>
    </xf>
    <xf numFmtId="0" fontId="10" fillId="0" borderId="33" xfId="17" applyFont="1" applyBorder="1" applyAlignment="1">
      <alignment horizontal="center" vertical="center" wrapText="1"/>
    </xf>
    <xf numFmtId="0" fontId="10" fillId="6" borderId="26" xfId="17" applyFont="1" applyFill="1" applyBorder="1" applyAlignment="1">
      <alignment horizontal="center" vertical="center" wrapText="1"/>
    </xf>
    <xf numFmtId="0" fontId="10" fillId="6" borderId="24" xfId="17" applyFont="1" applyFill="1" applyBorder="1" applyAlignment="1">
      <alignment horizontal="center" vertical="center" wrapText="1"/>
    </xf>
    <xf numFmtId="0" fontId="10" fillId="10" borderId="34" xfId="17" applyFont="1" applyFill="1" applyBorder="1" applyAlignment="1">
      <alignment horizontal="center" vertical="center" wrapText="1"/>
    </xf>
    <xf numFmtId="0" fontId="10" fillId="0" borderId="35" xfId="17" applyFont="1" applyBorder="1" applyAlignment="1">
      <alignment horizontal="center" vertical="center" wrapText="1"/>
    </xf>
    <xf numFmtId="0" fontId="10" fillId="0" borderId="36" xfId="17" applyFont="1" applyBorder="1" applyAlignment="1">
      <alignment horizontal="center" vertical="center" wrapText="1"/>
    </xf>
    <xf numFmtId="0" fontId="10" fillId="0" borderId="0" xfId="17" applyFont="1" applyAlignment="1">
      <alignment horizontal="center" vertical="center" wrapText="1"/>
    </xf>
    <xf numFmtId="0" fontId="10" fillId="0" borderId="7" xfId="17" applyFont="1" applyBorder="1" applyAlignment="1">
      <alignment horizontal="center" vertical="center" wrapText="1"/>
    </xf>
    <xf numFmtId="0" fontId="10" fillId="0" borderId="0" xfId="17" applyFont="1"/>
    <xf numFmtId="0" fontId="10" fillId="12" borderId="5" xfId="17" applyFont="1" applyFill="1" applyBorder="1" applyAlignment="1">
      <alignment horizontal="center" vertical="center" wrapText="1"/>
    </xf>
    <xf numFmtId="0" fontId="10" fillId="18" borderId="14" xfId="17"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2" fillId="4" borderId="3" xfId="0" applyNumberFormat="1" applyFont="1" applyFill="1" applyBorder="1" applyAlignment="1">
      <alignment horizontal="center" vertical="center" wrapText="1"/>
    </xf>
    <xf numFmtId="42" fontId="12" fillId="14" borderId="3" xfId="0" applyNumberFormat="1" applyFont="1" applyFill="1" applyBorder="1" applyAlignment="1">
      <alignment horizontal="center" vertical="center" textRotation="90" wrapText="1"/>
    </xf>
    <xf numFmtId="0" fontId="11" fillId="9" borderId="24" xfId="0" applyFont="1" applyFill="1" applyBorder="1" applyAlignment="1">
      <alignment horizontal="left" vertical="center" wrapText="1"/>
    </xf>
    <xf numFmtId="0" fontId="11" fillId="0" borderId="12" xfId="0" applyFont="1" applyBorder="1" applyAlignment="1">
      <alignment horizontal="left" vertical="center" wrapText="1"/>
    </xf>
    <xf numFmtId="0" fontId="11" fillId="9" borderId="12" xfId="0" applyFont="1" applyFill="1" applyBorder="1" applyAlignment="1">
      <alignment horizontal="left" vertical="center" wrapText="1"/>
    </xf>
    <xf numFmtId="165" fontId="11" fillId="0" borderId="12" xfId="3" applyNumberFormat="1" applyFont="1" applyFill="1" applyBorder="1" applyAlignment="1">
      <alignment horizontal="center" vertical="center" wrapText="1"/>
    </xf>
    <xf numFmtId="0" fontId="11" fillId="0" borderId="12" xfId="0" applyFont="1" applyBorder="1" applyAlignment="1">
      <alignment vertical="center" wrapText="1"/>
    </xf>
    <xf numFmtId="0" fontId="11" fillId="0" borderId="0" xfId="0" applyFont="1" applyAlignment="1">
      <alignment vertical="center"/>
    </xf>
    <xf numFmtId="0" fontId="11" fillId="0" borderId="1" xfId="0" applyFont="1" applyBorder="1" applyAlignment="1">
      <alignment vertical="center" wrapText="1"/>
    </xf>
    <xf numFmtId="9" fontId="12" fillId="0" borderId="34" xfId="0" applyNumberFormat="1" applyFont="1" applyBorder="1" applyAlignment="1">
      <alignment horizontal="left" vertical="center"/>
    </xf>
    <xf numFmtId="0" fontId="12" fillId="0" borderId="24" xfId="0" applyFont="1" applyBorder="1" applyAlignment="1">
      <alignment horizontal="center" vertical="center"/>
    </xf>
    <xf numFmtId="9" fontId="12" fillId="0" borderId="26" xfId="0" applyNumberFormat="1" applyFont="1" applyBorder="1" applyAlignment="1">
      <alignment horizontal="center" vertical="center"/>
    </xf>
    <xf numFmtId="9" fontId="12" fillId="0" borderId="8" xfId="0" applyNumberFormat="1" applyFont="1" applyBorder="1" applyAlignment="1">
      <alignment horizontal="left" vertical="center"/>
    </xf>
    <xf numFmtId="0" fontId="12" fillId="0" borderId="1" xfId="0" applyFont="1" applyBorder="1" applyAlignment="1">
      <alignment horizontal="center" vertical="center"/>
    </xf>
    <xf numFmtId="9" fontId="12" fillId="0" borderId="10" xfId="0" applyNumberFormat="1" applyFont="1" applyBorder="1" applyAlignment="1">
      <alignment horizontal="center" vertical="center"/>
    </xf>
    <xf numFmtId="9" fontId="12" fillId="0" borderId="9" xfId="0" applyNumberFormat="1" applyFont="1" applyBorder="1" applyAlignment="1">
      <alignment horizontal="left" vertical="center"/>
    </xf>
    <xf numFmtId="0" fontId="12" fillId="0" borderId="3" xfId="0" applyFont="1" applyBorder="1" applyAlignment="1">
      <alignment horizontal="center" vertical="center"/>
    </xf>
    <xf numFmtId="9" fontId="12" fillId="0" borderId="14" xfId="0" applyNumberFormat="1" applyFont="1" applyBorder="1" applyAlignment="1">
      <alignment horizontal="center" vertical="center"/>
    </xf>
    <xf numFmtId="0" fontId="12" fillId="22" borderId="15" xfId="0" applyFont="1" applyFill="1" applyBorder="1" applyAlignment="1">
      <alignment horizontal="center" vertical="center"/>
    </xf>
    <xf numFmtId="0" fontId="12" fillId="22" borderId="16" xfId="0" applyFont="1" applyFill="1" applyBorder="1" applyAlignment="1">
      <alignment horizontal="center" vertical="center"/>
    </xf>
    <xf numFmtId="9" fontId="12" fillId="22" borderId="17" xfId="0" applyNumberFormat="1" applyFont="1" applyFill="1" applyBorder="1" applyAlignment="1">
      <alignment horizontal="center" vertical="center"/>
    </xf>
    <xf numFmtId="0" fontId="11" fillId="7" borderId="0" xfId="0" applyFont="1" applyFill="1" applyAlignment="1">
      <alignment vertical="center" wrapText="1"/>
    </xf>
    <xf numFmtId="0" fontId="11" fillId="0" borderId="0" xfId="0" applyFont="1" applyAlignment="1">
      <alignment vertical="center" wrapText="1"/>
    </xf>
    <xf numFmtId="0" fontId="11" fillId="0" borderId="1" xfId="0" applyFont="1" applyBorder="1" applyAlignment="1">
      <alignment horizontal="center" vertical="center"/>
    </xf>
    <xf numFmtId="0" fontId="13" fillId="0" borderId="0" xfId="0" applyFont="1" applyFill="1" applyAlignment="1">
      <alignment vertical="center" wrapText="1"/>
    </xf>
    <xf numFmtId="0" fontId="12" fillId="7"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2" fillId="23" borderId="12" xfId="0" applyFont="1" applyFill="1" applyBorder="1" applyAlignment="1">
      <alignment vertical="center" wrapText="1"/>
    </xf>
    <xf numFmtId="0" fontId="11" fillId="0" borderId="8" xfId="0" applyFont="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 fillId="0" borderId="24"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9" fontId="1" fillId="0" borderId="34" xfId="0" applyNumberFormat="1" applyFont="1" applyBorder="1" applyAlignment="1">
      <alignment horizontal="center"/>
    </xf>
    <xf numFmtId="9" fontId="1" fillId="0" borderId="8" xfId="0" applyNumberFormat="1" applyFont="1" applyBorder="1" applyAlignment="1">
      <alignment horizontal="center"/>
    </xf>
    <xf numFmtId="9" fontId="1" fillId="0" borderId="9" xfId="0" applyNumberFormat="1" applyFont="1" applyBorder="1" applyAlignment="1">
      <alignment horizontal="center"/>
    </xf>
    <xf numFmtId="0" fontId="1" fillId="0" borderId="26" xfId="0" applyFont="1" applyBorder="1" applyAlignment="1">
      <alignment horizontal="center"/>
    </xf>
    <xf numFmtId="0" fontId="1" fillId="0" borderId="10" xfId="0" applyFont="1" applyBorder="1" applyAlignment="1">
      <alignment horizontal="center"/>
    </xf>
    <xf numFmtId="0" fontId="1" fillId="0" borderId="14" xfId="0" applyFont="1" applyBorder="1" applyAlignment="1">
      <alignment horizontal="center"/>
    </xf>
    <xf numFmtId="9" fontId="1" fillId="0" borderId="15" xfId="0" applyNumberFormat="1"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1" fillId="7" borderId="8"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0" borderId="1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2" fillId="3" borderId="3" xfId="0" applyNumberFormat="1" applyFont="1" applyFill="1" applyBorder="1" applyAlignment="1">
      <alignment horizontal="center" vertical="center" textRotation="90" wrapText="1"/>
    </xf>
    <xf numFmtId="1" fontId="11" fillId="18" borderId="2" xfId="3" applyNumberFormat="1" applyFont="1" applyFill="1" applyBorder="1" applyAlignment="1">
      <alignment horizontal="center" vertical="center" wrapText="1"/>
    </xf>
    <xf numFmtId="1" fontId="11" fillId="17" borderId="2" xfId="3" applyNumberFormat="1" applyFont="1" applyFill="1" applyBorder="1" applyAlignment="1">
      <alignment horizontal="center" vertical="center" wrapText="1"/>
    </xf>
    <xf numFmtId="0" fontId="11" fillId="0" borderId="12" xfId="2" applyNumberFormat="1" applyFont="1" applyBorder="1" applyAlignment="1">
      <alignment horizontal="center" vertical="center" wrapText="1"/>
    </xf>
    <xf numFmtId="1" fontId="11" fillId="17" borderId="27" xfId="3" applyNumberFormat="1" applyFont="1" applyFill="1" applyBorder="1" applyAlignment="1">
      <alignment horizontal="center" vertical="center" wrapText="1"/>
    </xf>
    <xf numFmtId="1" fontId="11" fillId="19" borderId="57" xfId="3" applyNumberFormat="1" applyFont="1" applyFill="1" applyBorder="1" applyAlignment="1">
      <alignment horizontal="center" vertical="center" wrapText="1"/>
    </xf>
    <xf numFmtId="1" fontId="11" fillId="19" borderId="12" xfId="3" applyNumberFormat="1" applyFont="1" applyFill="1" applyBorder="1" applyAlignment="1">
      <alignment horizontal="center" vertical="center" wrapText="1"/>
    </xf>
    <xf numFmtId="1" fontId="11" fillId="13" borderId="1" xfId="3" applyNumberFormat="1" applyFont="1" applyFill="1" applyBorder="1" applyAlignment="1">
      <alignment horizontal="center" vertical="center" wrapText="1"/>
    </xf>
    <xf numFmtId="0" fontId="11" fillId="0" borderId="24" xfId="0" applyFont="1" applyBorder="1" applyAlignment="1">
      <alignment vertical="center" wrapText="1"/>
    </xf>
    <xf numFmtId="0" fontId="11" fillId="7" borderId="3" xfId="0" applyFont="1" applyFill="1" applyBorder="1" applyAlignment="1">
      <alignment horizontal="left" vertical="center" wrapText="1"/>
    </xf>
    <xf numFmtId="0" fontId="11" fillId="7" borderId="3" xfId="2" applyNumberFormat="1" applyFont="1" applyFill="1" applyBorder="1" applyAlignment="1">
      <alignment horizontal="center" vertical="center" wrapText="1"/>
    </xf>
    <xf numFmtId="0" fontId="11" fillId="7" borderId="3" xfId="0" applyFont="1" applyFill="1" applyBorder="1" applyAlignment="1">
      <alignment vertical="center" wrapText="1"/>
    </xf>
    <xf numFmtId="0" fontId="11" fillId="0" borderId="3" xfId="0" applyFont="1" applyBorder="1" applyAlignment="1">
      <alignment horizontal="left" vertical="center" wrapText="1"/>
    </xf>
    <xf numFmtId="0" fontId="11" fillId="0" borderId="3" xfId="0" applyFont="1" applyBorder="1" applyAlignment="1">
      <alignment vertical="center" wrapText="1"/>
    </xf>
    <xf numFmtId="165" fontId="11" fillId="0" borderId="3" xfId="3" applyNumberFormat="1" applyFont="1" applyFill="1" applyBorder="1" applyAlignment="1">
      <alignment horizontal="center" vertical="center" wrapText="1"/>
    </xf>
    <xf numFmtId="0" fontId="11" fillId="7" borderId="12" xfId="2" applyNumberFormat="1" applyFont="1" applyFill="1" applyBorder="1" applyAlignment="1">
      <alignment horizontal="center" vertical="center" wrapText="1"/>
    </xf>
    <xf numFmtId="0" fontId="11" fillId="0" borderId="23" xfId="2" applyNumberFormat="1" applyFont="1" applyBorder="1" applyAlignment="1">
      <alignment horizontal="center" vertical="center" wrapText="1"/>
    </xf>
    <xf numFmtId="0" fontId="11" fillId="0" borderId="44" xfId="2" applyNumberFormat="1" applyFont="1" applyBorder="1" applyAlignment="1">
      <alignment horizontal="center" vertical="center" wrapText="1"/>
    </xf>
    <xf numFmtId="0" fontId="11" fillId="7" borderId="24" xfId="0" applyFont="1" applyFill="1" applyBorder="1" applyAlignment="1">
      <alignment horizontal="left" vertical="center" wrapText="1"/>
    </xf>
    <xf numFmtId="0" fontId="11" fillId="0" borderId="24" xfId="0" applyFont="1" applyBorder="1" applyAlignment="1">
      <alignment horizontal="justify" vertical="center" wrapText="1"/>
    </xf>
    <xf numFmtId="1" fontId="11" fillId="16" borderId="25" xfId="3" applyNumberFormat="1" applyFont="1" applyFill="1" applyBorder="1" applyAlignment="1">
      <alignment horizontal="center" vertical="center" wrapText="1"/>
    </xf>
    <xf numFmtId="0" fontId="11" fillId="0" borderId="12" xfId="0" applyFont="1" applyBorder="1" applyAlignment="1">
      <alignment horizontal="justify" vertical="center" wrapText="1"/>
    </xf>
    <xf numFmtId="0" fontId="11" fillId="7" borderId="12" xfId="0" applyFont="1" applyFill="1" applyBorder="1" applyAlignment="1">
      <alignment horizontal="justify" vertical="center" wrapText="1"/>
    </xf>
    <xf numFmtId="0" fontId="12" fillId="23" borderId="34" xfId="0" applyFont="1" applyFill="1" applyBorder="1" applyAlignment="1">
      <alignment vertical="center" wrapText="1"/>
    </xf>
    <xf numFmtId="0" fontId="11" fillId="0" borderId="26" xfId="0" applyFont="1" applyBorder="1" applyAlignment="1">
      <alignment horizontal="center" vertical="center" wrapText="1"/>
    </xf>
    <xf numFmtId="0" fontId="11" fillId="0" borderId="34" xfId="2" applyNumberFormat="1" applyFont="1" applyBorder="1" applyAlignment="1">
      <alignment horizontal="center" vertical="center" wrapText="1"/>
    </xf>
    <xf numFmtId="0" fontId="11" fillId="0" borderId="26" xfId="2" applyNumberFormat="1" applyFont="1" applyBorder="1" applyAlignment="1">
      <alignment horizontal="center" vertical="center" wrapText="1"/>
    </xf>
    <xf numFmtId="1" fontId="11" fillId="19" borderId="26" xfId="3" applyNumberFormat="1" applyFont="1" applyFill="1" applyBorder="1" applyAlignment="1">
      <alignment horizontal="center" vertical="center" wrapText="1"/>
    </xf>
    <xf numFmtId="0" fontId="11" fillId="0" borderId="46" xfId="0" applyFont="1" applyBorder="1" applyAlignment="1">
      <alignment horizontal="center" vertical="center" wrapText="1"/>
    </xf>
    <xf numFmtId="0" fontId="12" fillId="23" borderId="8" xfId="0" applyFont="1" applyFill="1" applyBorder="1" applyAlignment="1">
      <alignment vertical="center" wrapText="1"/>
    </xf>
    <xf numFmtId="0" fontId="11" fillId="19" borderId="56" xfId="0" applyFont="1" applyFill="1" applyBorder="1" applyAlignment="1">
      <alignment horizontal="center" vertical="center" wrapText="1"/>
    </xf>
    <xf numFmtId="0" fontId="11" fillId="19" borderId="1" xfId="0" applyFont="1" applyFill="1" applyBorder="1" applyAlignment="1">
      <alignment horizontal="center" vertical="center" wrapText="1"/>
    </xf>
    <xf numFmtId="0" fontId="11" fillId="19" borderId="10" xfId="0" applyFont="1" applyFill="1" applyBorder="1" applyAlignment="1">
      <alignment horizontal="center" vertical="center" wrapText="1"/>
    </xf>
    <xf numFmtId="0" fontId="11" fillId="0" borderId="50" xfId="0" applyFont="1" applyBorder="1" applyAlignment="1">
      <alignment horizontal="center" vertical="center" wrapText="1"/>
    </xf>
    <xf numFmtId="0" fontId="12" fillId="23" borderId="11" xfId="0" applyFont="1" applyFill="1" applyBorder="1" applyAlignment="1">
      <alignment vertical="center" wrapText="1"/>
    </xf>
    <xf numFmtId="0" fontId="11" fillId="0" borderId="13" xfId="0" applyFont="1" applyBorder="1" applyAlignment="1">
      <alignment horizontal="justify"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19" borderId="57" xfId="0" applyFont="1" applyFill="1" applyBorder="1" applyAlignment="1">
      <alignment horizontal="center" vertical="center" wrapText="1"/>
    </xf>
    <xf numFmtId="0" fontId="11" fillId="19" borderId="12" xfId="0" applyFont="1" applyFill="1" applyBorder="1" applyAlignment="1">
      <alignment horizontal="center" vertical="center" wrapText="1"/>
    </xf>
    <xf numFmtId="0" fontId="11" fillId="19" borderId="13" xfId="0" applyFont="1" applyFill="1" applyBorder="1" applyAlignment="1">
      <alignment horizontal="center" vertical="center" wrapText="1"/>
    </xf>
    <xf numFmtId="165" fontId="11" fillId="0" borderId="51" xfId="3" applyNumberFormat="1" applyFont="1" applyFill="1" applyBorder="1" applyAlignment="1">
      <alignment horizontal="center" vertical="center" wrapText="1"/>
    </xf>
    <xf numFmtId="0" fontId="12" fillId="23" borderId="24" xfId="0" applyFont="1" applyFill="1" applyBorder="1" applyAlignment="1">
      <alignment horizontal="left" vertical="center" wrapText="1"/>
    </xf>
    <xf numFmtId="0" fontId="11" fillId="17" borderId="25" xfId="0" applyFont="1" applyFill="1" applyBorder="1" applyAlignment="1">
      <alignment horizontal="center" vertical="center" wrapText="1"/>
    </xf>
    <xf numFmtId="0" fontId="11" fillId="19" borderId="47" xfId="0" applyFont="1" applyFill="1" applyBorder="1" applyAlignment="1">
      <alignment horizontal="center" vertical="center" wrapText="1"/>
    </xf>
    <xf numFmtId="0" fontId="11" fillId="19" borderId="24" xfId="0" applyFont="1" applyFill="1" applyBorder="1" applyAlignment="1">
      <alignment horizontal="center" vertical="center" wrapText="1"/>
    </xf>
    <xf numFmtId="0" fontId="12" fillId="23" borderId="1" xfId="0" applyFont="1" applyFill="1" applyBorder="1" applyAlignment="1">
      <alignment horizontal="left" vertical="center" wrapText="1"/>
    </xf>
    <xf numFmtId="0" fontId="11" fillId="17" borderId="2" xfId="0" applyFont="1" applyFill="1" applyBorder="1" applyAlignment="1">
      <alignment horizontal="center" vertical="center" wrapText="1"/>
    </xf>
    <xf numFmtId="0" fontId="11" fillId="19" borderId="55" xfId="0" applyFont="1" applyFill="1" applyBorder="1" applyAlignment="1">
      <alignment horizontal="center" vertical="center" wrapText="1"/>
    </xf>
    <xf numFmtId="0" fontId="11" fillId="19" borderId="3" xfId="0" applyFont="1" applyFill="1" applyBorder="1" applyAlignment="1">
      <alignment horizontal="center" vertical="center" wrapText="1"/>
    </xf>
    <xf numFmtId="0" fontId="12" fillId="23" borderId="12" xfId="0" applyFont="1" applyFill="1" applyBorder="1" applyAlignment="1">
      <alignment horizontal="left" vertical="center" wrapText="1"/>
    </xf>
    <xf numFmtId="0" fontId="11" fillId="7" borderId="12" xfId="0" applyFont="1" applyFill="1" applyBorder="1" applyAlignment="1">
      <alignment horizontal="left" vertical="center" wrapText="1"/>
    </xf>
    <xf numFmtId="0" fontId="11" fillId="17" borderId="27" xfId="0" applyFont="1" applyFill="1" applyBorder="1" applyAlignment="1">
      <alignment horizontal="center" vertical="center" wrapText="1"/>
    </xf>
    <xf numFmtId="0" fontId="12" fillId="23" borderId="44" xfId="0" applyFont="1" applyFill="1" applyBorder="1" applyAlignment="1">
      <alignment horizontal="left" vertical="center" wrapText="1"/>
    </xf>
    <xf numFmtId="165" fontId="11" fillId="0" borderId="1" xfId="3" applyNumberFormat="1" applyFont="1" applyFill="1" applyBorder="1" applyAlignment="1">
      <alignment horizontal="left" vertical="center" wrapText="1"/>
    </xf>
    <xf numFmtId="0" fontId="11" fillId="7" borderId="12" xfId="0" applyFont="1" applyFill="1" applyBorder="1" applyAlignment="1">
      <alignment vertical="center" wrapText="1"/>
    </xf>
    <xf numFmtId="165" fontId="11" fillId="7" borderId="12" xfId="3" applyNumberFormat="1" applyFont="1" applyFill="1" applyBorder="1" applyAlignment="1">
      <alignment horizontal="center" vertical="center" wrapText="1"/>
    </xf>
    <xf numFmtId="0" fontId="12" fillId="24" borderId="12" xfId="0" applyFont="1" applyFill="1" applyBorder="1" applyAlignment="1">
      <alignment vertical="center" wrapText="1"/>
    </xf>
    <xf numFmtId="165" fontId="11" fillId="0" borderId="27" xfId="3" applyNumberFormat="1" applyFont="1" applyFill="1" applyBorder="1" applyAlignment="1">
      <alignment horizontal="center" vertical="center" wrapText="1"/>
    </xf>
    <xf numFmtId="0" fontId="11" fillId="0" borderId="2" xfId="0" applyFont="1" applyBorder="1" applyAlignment="1">
      <alignment vertical="center" wrapText="1"/>
    </xf>
    <xf numFmtId="165" fontId="11" fillId="0" borderId="43" xfId="3" applyNumberFormat="1" applyFont="1" applyFill="1" applyBorder="1" applyAlignment="1">
      <alignment horizontal="center" vertical="center" wrapText="1"/>
    </xf>
    <xf numFmtId="0" fontId="11" fillId="0" borderId="25" xfId="0" applyFont="1" applyBorder="1" applyAlignment="1">
      <alignment horizontal="left" vertical="center" wrapText="1"/>
    </xf>
    <xf numFmtId="0" fontId="11" fillId="0" borderId="2" xfId="0" applyFont="1" applyBorder="1" applyAlignment="1">
      <alignment horizontal="left" vertical="center" wrapText="1"/>
    </xf>
    <xf numFmtId="0" fontId="11" fillId="0" borderId="43" xfId="0" applyFont="1" applyBorder="1" applyAlignment="1">
      <alignment horizontal="left" vertical="center" wrapText="1"/>
    </xf>
    <xf numFmtId="0" fontId="11" fillId="0" borderId="27" xfId="0" applyFont="1" applyBorder="1" applyAlignment="1">
      <alignment horizontal="left" vertical="center" wrapText="1"/>
    </xf>
    <xf numFmtId="165" fontId="11" fillId="7" borderId="27" xfId="3" applyNumberFormat="1" applyFont="1" applyFill="1" applyBorder="1" applyAlignment="1">
      <alignment horizontal="center" vertical="center" wrapText="1"/>
    </xf>
    <xf numFmtId="0" fontId="11" fillId="0" borderId="1" xfId="0" applyFont="1" applyBorder="1" applyAlignment="1">
      <alignment vertical="center"/>
    </xf>
    <xf numFmtId="0" fontId="11" fillId="0" borderId="0" xfId="0" applyFont="1" applyBorder="1" applyAlignment="1">
      <alignment vertical="center"/>
    </xf>
    <xf numFmtId="1" fontId="11" fillId="18" borderId="59" xfId="3" applyNumberFormat="1"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0" xfId="0" applyFont="1" applyBorder="1" applyAlignment="1">
      <alignment horizontal="center" vertical="center" wrapText="1"/>
    </xf>
    <xf numFmtId="0" fontId="12" fillId="2" borderId="45"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2" fillId="8" borderId="44" xfId="0" applyFont="1" applyFill="1" applyBorder="1" applyAlignment="1">
      <alignment horizontal="center" vertical="center" wrapText="1"/>
    </xf>
    <xf numFmtId="165" fontId="11" fillId="0" borderId="24" xfId="3" applyNumberFormat="1" applyFont="1" applyFill="1" applyBorder="1" applyAlignment="1">
      <alignment horizontal="center" vertical="center" wrapText="1"/>
    </xf>
    <xf numFmtId="165" fontId="11" fillId="0" borderId="1" xfId="3" applyNumberFormat="1" applyFont="1" applyFill="1" applyBorder="1" applyAlignment="1">
      <alignment horizontal="center" vertical="center" wrapText="1"/>
    </xf>
    <xf numFmtId="165" fontId="11" fillId="0" borderId="25" xfId="3" applyNumberFormat="1" applyFont="1" applyFill="1" applyBorder="1" applyAlignment="1">
      <alignment horizontal="center" vertical="center" wrapText="1"/>
    </xf>
    <xf numFmtId="165" fontId="11" fillId="0" borderId="2" xfId="3" applyNumberFormat="1" applyFont="1" applyFill="1" applyBorder="1" applyAlignment="1">
      <alignment horizontal="center" vertical="center" wrapText="1"/>
    </xf>
    <xf numFmtId="1" fontId="11" fillId="19" borderId="24"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1" fontId="11" fillId="19" borderId="47" xfId="3" applyNumberFormat="1" applyFont="1" applyFill="1" applyBorder="1" applyAlignment="1">
      <alignment horizontal="center" vertical="center" wrapText="1"/>
    </xf>
    <xf numFmtId="1" fontId="11" fillId="19" borderId="56" xfId="3" applyNumberFormat="1" applyFont="1" applyFill="1" applyBorder="1" applyAlignment="1">
      <alignment horizontal="center" vertical="center" wrapText="1"/>
    </xf>
    <xf numFmtId="0" fontId="11" fillId="7"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24" xfId="2" applyNumberFormat="1" applyFont="1" applyBorder="1" applyAlignment="1">
      <alignment horizontal="center" vertical="center" wrapText="1"/>
    </xf>
    <xf numFmtId="0" fontId="11" fillId="0" borderId="1" xfId="2" applyNumberFormat="1" applyFont="1" applyBorder="1" applyAlignment="1">
      <alignment horizontal="center" vertical="center" wrapText="1"/>
    </xf>
    <xf numFmtId="0" fontId="11" fillId="0" borderId="10" xfId="0" applyFont="1" applyBorder="1" applyAlignment="1">
      <alignment horizontal="center" vertical="center" wrapText="1"/>
    </xf>
    <xf numFmtId="0" fontId="11" fillId="0" borderId="24" xfId="0" applyFont="1" applyBorder="1" applyAlignment="1">
      <alignment horizontal="left" vertical="center" wrapText="1"/>
    </xf>
    <xf numFmtId="0" fontId="11" fillId="0" borderId="8" xfId="0" applyFont="1" applyBorder="1" applyAlignment="1">
      <alignment horizontal="center" vertical="center" wrapText="1"/>
    </xf>
    <xf numFmtId="1" fontId="11" fillId="16" borderId="2" xfId="3" applyNumberFormat="1" applyFont="1" applyFill="1" applyBorder="1" applyAlignment="1">
      <alignment horizontal="center" vertical="center" wrapText="1"/>
    </xf>
    <xf numFmtId="0" fontId="11" fillId="7" borderId="3" xfId="0" applyFont="1" applyFill="1" applyBorder="1" applyAlignment="1">
      <alignment horizontal="center" vertical="center"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2" fillId="23" borderId="1" xfId="0" applyFont="1" applyFill="1" applyBorder="1" applyAlignment="1">
      <alignment vertical="center" wrapText="1"/>
    </xf>
    <xf numFmtId="0" fontId="12" fillId="23" borderId="24" xfId="0" applyFont="1" applyFill="1" applyBorder="1" applyAlignment="1">
      <alignment vertical="center" wrapText="1"/>
    </xf>
    <xf numFmtId="0" fontId="11" fillId="0" borderId="59" xfId="0" applyFont="1" applyBorder="1" applyAlignment="1">
      <alignment horizontal="left" vertical="center" wrapText="1"/>
    </xf>
    <xf numFmtId="0" fontId="11" fillId="7" borderId="43" xfId="0" applyFont="1" applyFill="1" applyBorder="1" applyAlignment="1">
      <alignment vertical="center" wrapText="1"/>
    </xf>
    <xf numFmtId="0" fontId="11" fillId="7" borderId="27" xfId="0" applyFont="1" applyFill="1" applyBorder="1" applyAlignment="1">
      <alignment vertical="center" wrapText="1"/>
    </xf>
    <xf numFmtId="42" fontId="12" fillId="14" borderId="43" xfId="0" applyNumberFormat="1" applyFont="1" applyFill="1" applyBorder="1" applyAlignment="1">
      <alignment horizontal="center" vertical="center" textRotation="90" wrapText="1"/>
    </xf>
    <xf numFmtId="165" fontId="12" fillId="21" borderId="22" xfId="3" applyNumberFormat="1" applyFont="1" applyFill="1" applyBorder="1" applyAlignment="1">
      <alignment horizontal="center" vertical="center" wrapText="1"/>
    </xf>
    <xf numFmtId="165" fontId="12" fillId="21" borderId="23" xfId="3" applyNumberFormat="1" applyFont="1" applyFill="1" applyBorder="1" applyAlignment="1">
      <alignment horizontal="center" vertical="center" wrapText="1"/>
    </xf>
    <xf numFmtId="165" fontId="12" fillId="21" borderId="48" xfId="3" applyNumberFormat="1" applyFont="1" applyFill="1" applyBorder="1" applyAlignment="1">
      <alignment horizontal="center" vertical="center" wrapText="1"/>
    </xf>
    <xf numFmtId="165" fontId="12" fillId="21" borderId="28" xfId="3" applyNumberFormat="1" applyFont="1" applyFill="1" applyBorder="1" applyAlignment="1">
      <alignment horizontal="center" vertical="center" wrapText="1"/>
    </xf>
    <xf numFmtId="165" fontId="12" fillId="21" borderId="6" xfId="3" applyNumberFormat="1" applyFont="1" applyFill="1" applyBorder="1" applyAlignment="1">
      <alignment horizontal="center" vertical="center" wrapText="1"/>
    </xf>
    <xf numFmtId="1" fontId="11" fillId="13" borderId="48" xfId="3" applyNumberFormat="1"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24" xfId="0" applyFont="1" applyBorder="1" applyAlignment="1">
      <alignment horizontal="left" vertical="center" wrapText="1"/>
    </xf>
    <xf numFmtId="0" fontId="11" fillId="0" borderId="2"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165" fontId="11" fillId="0" borderId="1" xfId="3" applyNumberFormat="1" applyFont="1" applyFill="1" applyBorder="1" applyAlignment="1">
      <alignment horizontal="center" vertical="center" wrapText="1"/>
    </xf>
    <xf numFmtId="0" fontId="11" fillId="0" borderId="1" xfId="0" applyFont="1" applyBorder="1" applyAlignment="1">
      <alignment horizontal="left" vertical="center" wrapText="1"/>
    </xf>
    <xf numFmtId="165" fontId="11" fillId="0" borderId="2" xfId="3" applyNumberFormat="1" applyFont="1" applyFill="1" applyBorder="1" applyAlignment="1">
      <alignment horizontal="center" vertical="center" wrapText="1"/>
    </xf>
    <xf numFmtId="0" fontId="11" fillId="0" borderId="44" xfId="0" applyFont="1" applyBorder="1" applyAlignment="1">
      <alignment horizontal="center" vertical="center" wrapText="1"/>
    </xf>
    <xf numFmtId="49" fontId="11" fillId="0" borderId="25" xfId="3" applyNumberFormat="1" applyFont="1" applyFill="1" applyBorder="1" applyAlignment="1">
      <alignment horizontal="center" vertical="center" wrapText="1"/>
    </xf>
    <xf numFmtId="0" fontId="11" fillId="0" borderId="43" xfId="0" applyFont="1" applyBorder="1" applyAlignment="1">
      <alignment vertical="center" wrapText="1"/>
    </xf>
    <xf numFmtId="49" fontId="11" fillId="0" borderId="2" xfId="0" applyNumberFormat="1" applyFont="1" applyBorder="1" applyAlignment="1">
      <alignment vertical="center" wrapText="1"/>
    </xf>
    <xf numFmtId="165" fontId="11" fillId="0" borderId="3" xfId="3" applyNumberFormat="1" applyFont="1" applyFill="1" applyBorder="1" applyAlignment="1">
      <alignment horizontal="left" vertical="center" wrapText="1"/>
    </xf>
    <xf numFmtId="49" fontId="11" fillId="0" borderId="2" xfId="3" applyNumberFormat="1" applyFont="1" applyFill="1" applyBorder="1" applyAlignment="1">
      <alignment horizontal="left" vertical="center" wrapText="1"/>
    </xf>
    <xf numFmtId="49" fontId="11" fillId="0" borderId="43" xfId="3" applyNumberFormat="1" applyFont="1" applyFill="1" applyBorder="1" applyAlignment="1">
      <alignment horizontal="center" vertical="center" wrapText="1"/>
    </xf>
    <xf numFmtId="49" fontId="11" fillId="0" borderId="43" xfId="3" applyNumberFormat="1" applyFont="1" applyFill="1" applyBorder="1" applyAlignment="1">
      <alignment horizontal="left" vertical="center" wrapText="1"/>
    </xf>
    <xf numFmtId="165" fontId="11" fillId="7" borderId="3" xfId="3" applyNumberFormat="1" applyFont="1" applyFill="1" applyBorder="1" applyAlignment="1">
      <alignment horizontal="left" vertical="center" wrapText="1"/>
    </xf>
    <xf numFmtId="49" fontId="11" fillId="7" borderId="43" xfId="3" applyNumberFormat="1" applyFont="1" applyFill="1" applyBorder="1" applyAlignment="1">
      <alignment horizontal="left" vertical="center" wrapText="1"/>
    </xf>
    <xf numFmtId="49" fontId="11" fillId="0" borderId="27" xfId="3" applyNumberFormat="1" applyFont="1" applyFill="1" applyBorder="1" applyAlignment="1">
      <alignment horizontal="center" vertical="center" wrapText="1"/>
    </xf>
    <xf numFmtId="0" fontId="11" fillId="0" borderId="44" xfId="0" applyFont="1" applyBorder="1" applyAlignment="1">
      <alignment horizontal="left" vertical="center" wrapText="1"/>
    </xf>
    <xf numFmtId="0" fontId="11" fillId="0" borderId="44" xfId="0" applyFont="1" applyBorder="1" applyAlignment="1">
      <alignment horizontal="justify" vertical="center" wrapText="1"/>
    </xf>
    <xf numFmtId="165" fontId="11" fillId="0" borderId="44" xfId="3" applyNumberFormat="1" applyFont="1" applyFill="1" applyBorder="1" applyAlignment="1">
      <alignment horizontal="center" vertical="center" wrapText="1"/>
    </xf>
    <xf numFmtId="165" fontId="11" fillId="0" borderId="59" xfId="3" applyNumberFormat="1" applyFont="1" applyFill="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3" xfId="0" applyFont="1" applyBorder="1" applyAlignment="1">
      <alignment horizontal="center" vertical="center" wrapText="1"/>
    </xf>
    <xf numFmtId="49" fontId="11" fillId="0" borderId="1" xfId="0" applyNumberFormat="1" applyFont="1" applyBorder="1" applyAlignment="1">
      <alignment horizontal="left" vertical="center" wrapText="1"/>
    </xf>
    <xf numFmtId="0" fontId="11" fillId="0" borderId="44"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45" xfId="0" applyFont="1" applyBorder="1" applyAlignment="1">
      <alignment horizontal="center" vertical="center" wrapText="1"/>
    </xf>
    <xf numFmtId="0" fontId="12" fillId="23" borderId="9" xfId="0" applyFont="1" applyFill="1" applyBorder="1" applyAlignment="1">
      <alignment horizontal="left" vertical="center" wrapText="1"/>
    </xf>
    <xf numFmtId="0" fontId="11" fillId="0" borderId="14" xfId="0" applyFont="1" applyBorder="1" applyAlignment="1">
      <alignment horizontal="center" vertical="center" wrapText="1"/>
    </xf>
    <xf numFmtId="0" fontId="11" fillId="0" borderId="9" xfId="0" applyFont="1" applyBorder="1" applyAlignment="1">
      <alignment horizontal="center" vertical="center" wrapText="1"/>
    </xf>
    <xf numFmtId="0" fontId="11" fillId="19" borderId="14" xfId="0" applyFont="1" applyFill="1" applyBorder="1" applyAlignment="1">
      <alignment horizontal="center" vertical="center" wrapText="1"/>
    </xf>
    <xf numFmtId="0" fontId="12" fillId="23" borderId="9" xfId="0" applyFont="1" applyFill="1" applyBorder="1" applyAlignment="1">
      <alignment horizontal="center" vertical="center" wrapText="1"/>
    </xf>
    <xf numFmtId="0" fontId="11" fillId="0" borderId="66" xfId="0" applyFont="1" applyBorder="1" applyAlignment="1">
      <alignment horizontal="center" vertical="center" wrapText="1"/>
    </xf>
    <xf numFmtId="0" fontId="11" fillId="0" borderId="43" xfId="0" applyFont="1" applyBorder="1" applyAlignment="1">
      <alignment horizontal="center" vertical="center" wrapText="1"/>
    </xf>
    <xf numFmtId="165" fontId="11" fillId="0" borderId="25" xfId="3" applyNumberFormat="1" applyFont="1" applyFill="1" applyBorder="1" applyAlignment="1">
      <alignment horizontal="center" vertical="center" wrapText="1"/>
    </xf>
    <xf numFmtId="165" fontId="11" fillId="0" borderId="1" xfId="3" applyNumberFormat="1" applyFont="1" applyFill="1" applyBorder="1" applyAlignment="1">
      <alignment horizontal="left" vertical="top" wrapText="1"/>
    </xf>
    <xf numFmtId="165" fontId="12" fillId="19" borderId="6" xfId="3" applyNumberFormat="1" applyFont="1" applyFill="1" applyBorder="1" applyAlignment="1">
      <alignment horizontal="center" vertical="center" wrapText="1"/>
    </xf>
    <xf numFmtId="165" fontId="12" fillId="19" borderId="48" xfId="3" applyNumberFormat="1" applyFont="1" applyFill="1" applyBorder="1" applyAlignment="1">
      <alignment horizontal="center" vertical="center" wrapText="1"/>
    </xf>
    <xf numFmtId="165" fontId="12" fillId="19" borderId="28" xfId="3" applyNumberFormat="1" applyFont="1" applyFill="1" applyBorder="1" applyAlignment="1">
      <alignment horizontal="center" vertical="center" wrapText="1"/>
    </xf>
    <xf numFmtId="165" fontId="12" fillId="21" borderId="54" xfId="3" applyNumberFormat="1" applyFont="1" applyFill="1" applyBorder="1" applyAlignment="1">
      <alignment horizontal="center" vertical="center" wrapText="1"/>
    </xf>
    <xf numFmtId="49" fontId="11" fillId="0" borderId="2" xfId="3" applyNumberFormat="1" applyFont="1" applyFill="1" applyBorder="1" applyAlignment="1">
      <alignment horizontal="center" vertical="center" wrapText="1"/>
    </xf>
    <xf numFmtId="0" fontId="12" fillId="26" borderId="4" xfId="0" applyNumberFormat="1"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1" fontId="11" fillId="19" borderId="56" xfId="3" applyNumberFormat="1" applyFont="1" applyFill="1" applyBorder="1" applyAlignment="1">
      <alignment horizontal="center" vertical="center" wrapText="1"/>
    </xf>
    <xf numFmtId="49" fontId="11" fillId="0" borderId="0" xfId="3" applyNumberFormat="1"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2" applyNumberFormat="1" applyFont="1" applyBorder="1" applyAlignment="1">
      <alignment horizontal="center" vertical="center" wrapText="1"/>
    </xf>
    <xf numFmtId="1" fontId="11" fillId="19" borderId="1" xfId="3" applyNumberFormat="1" applyFont="1" applyFill="1" applyBorder="1" applyAlignment="1">
      <alignment horizontal="center" vertical="center" wrapText="1"/>
    </xf>
    <xf numFmtId="165" fontId="11" fillId="0" borderId="1" xfId="3" applyNumberFormat="1" applyFont="1" applyFill="1" applyBorder="1" applyAlignment="1">
      <alignment horizontal="center" vertical="center" wrapText="1"/>
    </xf>
    <xf numFmtId="0" fontId="11" fillId="20" borderId="1" xfId="0" applyFont="1" applyFill="1" applyBorder="1" applyAlignment="1">
      <alignment horizontal="center" vertical="center" wrapText="1"/>
    </xf>
    <xf numFmtId="0" fontId="11" fillId="16" borderId="0" xfId="0" applyFont="1" applyFill="1" applyAlignment="1">
      <alignment vertical="center" wrapText="1"/>
    </xf>
    <xf numFmtId="165" fontId="12" fillId="21" borderId="3" xfId="3" applyNumberFormat="1" applyFont="1" applyFill="1" applyBorder="1" applyAlignment="1">
      <alignment horizontal="center" vertical="center" wrapText="1"/>
    </xf>
    <xf numFmtId="49" fontId="11" fillId="0" borderId="1" xfId="3" applyNumberFormat="1" applyFont="1" applyFill="1" applyBorder="1" applyAlignment="1">
      <alignment horizontal="center" vertical="center" wrapText="1"/>
    </xf>
    <xf numFmtId="49" fontId="11" fillId="0" borderId="1" xfId="3" applyNumberFormat="1" applyFont="1" applyFill="1" applyBorder="1" applyAlignment="1">
      <alignment horizontal="left" vertical="center" wrapText="1"/>
    </xf>
    <xf numFmtId="49" fontId="11" fillId="7" borderId="1" xfId="3" applyNumberFormat="1" applyFont="1" applyFill="1" applyBorder="1" applyAlignment="1">
      <alignment horizontal="left" vertical="center" wrapText="1"/>
    </xf>
    <xf numFmtId="0" fontId="11" fillId="7" borderId="19" xfId="0" applyFont="1" applyFill="1" applyBorder="1" applyAlignment="1">
      <alignment horizontal="left" vertical="center" wrapText="1"/>
    </xf>
    <xf numFmtId="49" fontId="11" fillId="0" borderId="59" xfId="0" applyNumberFormat="1" applyFont="1" applyBorder="1" applyAlignment="1">
      <alignment horizontal="left" vertical="center" wrapText="1"/>
    </xf>
    <xf numFmtId="0" fontId="11" fillId="18" borderId="44"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11" fillId="18" borderId="12" xfId="0" applyFont="1" applyFill="1" applyBorder="1" applyAlignment="1">
      <alignment horizontal="center" vertical="center" wrapText="1"/>
    </xf>
    <xf numFmtId="17" fontId="11" fillId="0" borderId="0" xfId="0" applyNumberFormat="1" applyFont="1" applyBorder="1" applyAlignment="1">
      <alignment horizontal="center" vertical="center" wrapText="1"/>
    </xf>
    <xf numFmtId="0" fontId="11" fillId="0" borderId="0" xfId="0" applyFont="1" applyBorder="1" applyAlignment="1">
      <alignment vertical="center" wrapText="1"/>
    </xf>
    <xf numFmtId="0" fontId="11" fillId="2" borderId="1" xfId="0" applyFont="1" applyFill="1" applyBorder="1" applyAlignment="1">
      <alignment horizontal="center" vertical="center" wrapText="1"/>
    </xf>
    <xf numFmtId="0" fontId="12" fillId="3" borderId="1" xfId="0" applyNumberFormat="1" applyFont="1" applyFill="1" applyBorder="1" applyAlignment="1">
      <alignment horizontal="center" vertical="center" textRotation="90" wrapText="1"/>
    </xf>
    <xf numFmtId="0" fontId="12" fillId="4" borderId="1" xfId="0" applyNumberFormat="1" applyFont="1" applyFill="1" applyBorder="1" applyAlignment="1">
      <alignment horizontal="center" vertical="center" wrapText="1"/>
    </xf>
    <xf numFmtId="42" fontId="12" fillId="14" borderId="1" xfId="0" applyNumberFormat="1" applyFont="1" applyFill="1" applyBorder="1" applyAlignment="1">
      <alignment horizontal="center" vertical="center" textRotation="90" wrapText="1"/>
    </xf>
    <xf numFmtId="165" fontId="12" fillId="21" borderId="1" xfId="3" applyNumberFormat="1" applyFont="1" applyFill="1" applyBorder="1" applyAlignment="1">
      <alignment horizontal="center" vertical="center" wrapText="1"/>
    </xf>
    <xf numFmtId="1" fontId="11" fillId="18" borderId="1" xfId="3" applyNumberFormat="1" applyFont="1" applyFill="1" applyBorder="1" applyAlignment="1">
      <alignment horizontal="center" vertical="center" wrapText="1"/>
    </xf>
    <xf numFmtId="49" fontId="11" fillId="0" borderId="1" xfId="0" applyNumberFormat="1" applyFont="1" applyBorder="1" applyAlignment="1">
      <alignment vertical="center" wrapText="1"/>
    </xf>
    <xf numFmtId="1" fontId="11" fillId="17" borderId="1" xfId="3" applyNumberFormat="1"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1" fontId="11" fillId="17" borderId="12" xfId="3" applyNumberFormat="1" applyFont="1" applyFill="1" applyBorder="1" applyAlignment="1">
      <alignment horizontal="center" vertical="center" wrapText="1"/>
    </xf>
    <xf numFmtId="49" fontId="11" fillId="7" borderId="12" xfId="3" applyNumberFormat="1" applyFont="1" applyFill="1" applyBorder="1" applyAlignment="1">
      <alignment horizontal="left" vertical="center" wrapText="1"/>
    </xf>
    <xf numFmtId="165" fontId="12" fillId="21" borderId="5" xfId="3" applyNumberFormat="1" applyFont="1" applyFill="1" applyBorder="1" applyAlignment="1">
      <alignment horizontal="center" vertical="center" wrapText="1"/>
    </xf>
    <xf numFmtId="49" fontId="11" fillId="7" borderId="0" xfId="3" applyNumberFormat="1" applyFont="1" applyFill="1" applyBorder="1" applyAlignment="1">
      <alignment horizontal="left" vertical="center" wrapText="1"/>
    </xf>
    <xf numFmtId="49" fontId="11" fillId="7" borderId="0" xfId="3" applyNumberFormat="1" applyFont="1" applyFill="1" applyBorder="1" applyAlignment="1">
      <alignment horizontal="center" vertical="center" wrapText="1"/>
    </xf>
    <xf numFmtId="49" fontId="11" fillId="0" borderId="27" xfId="3" applyNumberFormat="1" applyFont="1" applyFill="1" applyBorder="1" applyAlignment="1">
      <alignment horizontal="left" vertical="center" wrapText="1"/>
    </xf>
    <xf numFmtId="49" fontId="11" fillId="0" borderId="2" xfId="0" applyNumberFormat="1" applyFont="1" applyBorder="1" applyAlignment="1">
      <alignment horizontal="left" vertical="center" wrapText="1"/>
    </xf>
    <xf numFmtId="0" fontId="11" fillId="7" borderId="12"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3" xfId="2" applyNumberFormat="1" applyFont="1" applyBorder="1" applyAlignment="1">
      <alignment horizontal="center" vertical="center" wrapText="1"/>
    </xf>
    <xf numFmtId="1" fontId="11" fillId="19" borderId="55"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0" fontId="11" fillId="0" borderId="1" xfId="0" applyFont="1" applyBorder="1" applyAlignment="1">
      <alignment horizontal="left" vertical="center" wrapText="1"/>
    </xf>
    <xf numFmtId="165" fontId="11" fillId="0" borderId="2" xfId="3" applyNumberFormat="1" applyFont="1" applyFill="1" applyBorder="1" applyAlignment="1">
      <alignment horizontal="center" vertical="center" wrapText="1"/>
    </xf>
    <xf numFmtId="165" fontId="11" fillId="0" borderId="1" xfId="3" applyNumberFormat="1" applyFont="1" applyFill="1" applyBorder="1" applyAlignment="1">
      <alignment horizontal="center" vertical="center" wrapText="1"/>
    </xf>
    <xf numFmtId="165" fontId="11" fillId="0" borderId="44" xfId="3" applyNumberFormat="1" applyFont="1" applyFill="1" applyBorder="1" applyAlignment="1">
      <alignment horizontal="center" vertical="center" wrapText="1"/>
    </xf>
    <xf numFmtId="165" fontId="11" fillId="0" borderId="3" xfId="3" applyNumberFormat="1" applyFont="1" applyFill="1" applyBorder="1" applyAlignment="1">
      <alignment horizontal="center" vertical="center" wrapText="1"/>
    </xf>
    <xf numFmtId="0" fontId="11" fillId="7" borderId="3" xfId="2" applyNumberFormat="1" applyFont="1" applyFill="1" applyBorder="1" applyAlignment="1">
      <alignment horizontal="center" vertical="center" wrapText="1"/>
    </xf>
    <xf numFmtId="1" fontId="11" fillId="13" borderId="43" xfId="3" applyNumberFormat="1"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1" fontId="11" fillId="19" borderId="55"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1" fontId="11" fillId="13" borderId="43" xfId="3" applyNumberFormat="1" applyFont="1" applyFill="1" applyBorder="1" applyAlignment="1">
      <alignment horizontal="center" vertical="center" wrapText="1"/>
    </xf>
    <xf numFmtId="0" fontId="12" fillId="7" borderId="0" xfId="0" applyFont="1" applyFill="1" applyBorder="1" applyAlignment="1">
      <alignment horizontal="center" vertical="center" textRotation="90" wrapText="1"/>
    </xf>
    <xf numFmtId="0" fontId="12" fillId="23" borderId="55" xfId="0" applyFont="1" applyFill="1" applyBorder="1" applyAlignment="1">
      <alignment vertical="center" wrapText="1"/>
    </xf>
    <xf numFmtId="0" fontId="11" fillId="7" borderId="0" xfId="0" applyFont="1" applyFill="1" applyBorder="1" applyAlignment="1">
      <alignment horizontal="center" vertical="center" wrapText="1"/>
    </xf>
    <xf numFmtId="0" fontId="11" fillId="7" borderId="0" xfId="0" applyFont="1" applyFill="1" applyBorder="1" applyAlignment="1">
      <alignment horizontal="left" vertical="center" wrapText="1"/>
    </xf>
    <xf numFmtId="165" fontId="11" fillId="7" borderId="0" xfId="3" applyNumberFormat="1" applyFont="1" applyFill="1" applyBorder="1" applyAlignment="1">
      <alignment horizontal="left" vertical="center" wrapText="1"/>
    </xf>
    <xf numFmtId="0" fontId="12" fillId="7" borderId="0" xfId="0" applyFont="1" applyFill="1" applyBorder="1" applyAlignment="1">
      <alignment horizontal="left" vertical="center" wrapText="1"/>
    </xf>
    <xf numFmtId="17" fontId="11" fillId="7" borderId="0" xfId="0" applyNumberFormat="1" applyFont="1" applyFill="1" applyBorder="1" applyAlignment="1">
      <alignment horizontal="center" vertical="center" wrapText="1"/>
    </xf>
    <xf numFmtId="0" fontId="11" fillId="16" borderId="9" xfId="0" applyFont="1" applyFill="1" applyBorder="1" applyAlignment="1">
      <alignment horizontal="center" vertical="center" wrapText="1"/>
    </xf>
    <xf numFmtId="0" fontId="11" fillId="16" borderId="3" xfId="0" applyFont="1" applyFill="1" applyBorder="1" applyAlignment="1">
      <alignment horizontal="center" vertical="center" wrapText="1"/>
    </xf>
    <xf numFmtId="0" fontId="11" fillId="16" borderId="14" xfId="0" applyFont="1" applyFill="1" applyBorder="1" applyAlignment="1">
      <alignment horizontal="center" vertical="center" wrapText="1"/>
    </xf>
    <xf numFmtId="0" fontId="11" fillId="7" borderId="0" xfId="0" applyFont="1" applyFill="1" applyBorder="1" applyAlignment="1">
      <alignment vertical="center" wrapText="1"/>
    </xf>
    <xf numFmtId="17" fontId="11" fillId="16" borderId="55" xfId="0" applyNumberFormat="1" applyFont="1" applyFill="1" applyBorder="1" applyAlignment="1">
      <alignment horizontal="center" vertical="center" wrapText="1"/>
    </xf>
    <xf numFmtId="0" fontId="12" fillId="24" borderId="11" xfId="0" applyFont="1" applyFill="1" applyBorder="1" applyAlignment="1">
      <alignment horizontal="left" vertical="center" wrapText="1"/>
    </xf>
    <xf numFmtId="165" fontId="11" fillId="7" borderId="12" xfId="3" applyNumberFormat="1" applyFont="1" applyFill="1" applyBorder="1" applyAlignment="1">
      <alignment horizontal="left"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44" xfId="0" applyFont="1" applyBorder="1" applyAlignment="1">
      <alignment horizontal="center" vertical="center" wrapText="1"/>
    </xf>
    <xf numFmtId="165" fontId="11" fillId="0" borderId="2" xfId="3" applyNumberFormat="1" applyFont="1" applyFill="1" applyBorder="1" applyAlignment="1">
      <alignment horizontal="center" vertical="center" wrapText="1"/>
    </xf>
    <xf numFmtId="165" fontId="11" fillId="0" borderId="1" xfId="3" applyNumberFormat="1" applyFont="1" applyFill="1" applyBorder="1" applyAlignment="1">
      <alignment horizontal="center" vertical="center" wrapText="1"/>
    </xf>
    <xf numFmtId="0" fontId="11" fillId="0" borderId="45"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0" xfId="0" applyFont="1" applyBorder="1" applyAlignment="1">
      <alignment horizontal="center" vertical="center" wrapText="1"/>
    </xf>
    <xf numFmtId="0" fontId="12" fillId="8" borderId="44"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165" fontId="11" fillId="0" borderId="2" xfId="3" applyNumberFormat="1" applyFont="1" applyFill="1" applyBorder="1" applyAlignment="1">
      <alignment horizontal="center" vertical="center" wrapText="1"/>
    </xf>
    <xf numFmtId="165" fontId="11" fillId="0" borderId="1" xfId="3" applyNumberFormat="1" applyFont="1" applyFill="1" applyBorder="1" applyAlignment="1">
      <alignment horizontal="center" vertical="center" wrapText="1"/>
    </xf>
    <xf numFmtId="0" fontId="11" fillId="0" borderId="49" xfId="0" applyFont="1" applyBorder="1" applyAlignment="1">
      <alignment horizontal="center" vertical="center" wrapText="1"/>
    </xf>
    <xf numFmtId="0" fontId="11" fillId="0" borderId="45" xfId="0" applyFont="1" applyBorder="1" applyAlignment="1">
      <alignment horizontal="center" vertical="center" wrapText="1"/>
    </xf>
    <xf numFmtId="1" fontId="11" fillId="18" borderId="25" xfId="3" applyNumberFormat="1" applyFont="1" applyFill="1" applyBorder="1" applyAlignment="1">
      <alignment horizontal="center" vertical="center" wrapText="1"/>
    </xf>
    <xf numFmtId="17" fontId="11" fillId="0" borderId="13"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8" xfId="0" applyFont="1" applyBorder="1" applyAlignment="1">
      <alignment horizontal="center" vertical="center" wrapText="1"/>
    </xf>
    <xf numFmtId="0" fontId="12" fillId="8" borderId="44"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1" fillId="7" borderId="27" xfId="0" applyFont="1" applyFill="1" applyBorder="1" applyAlignment="1">
      <alignment horizontal="left" vertical="center" wrapText="1"/>
    </xf>
    <xf numFmtId="0" fontId="11" fillId="0" borderId="1" xfId="0" applyFont="1" applyBorder="1" applyAlignment="1">
      <alignment horizontal="center" vertical="center" wrapText="1"/>
    </xf>
    <xf numFmtId="0" fontId="11" fillId="7" borderId="19"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3" xfId="2" applyNumberFormat="1" applyFont="1" applyBorder="1" applyAlignment="1">
      <alignment horizontal="center" vertical="center" wrapText="1"/>
    </xf>
    <xf numFmtId="49" fontId="11" fillId="0" borderId="44" xfId="3" applyNumberFormat="1" applyFont="1" applyFill="1" applyBorder="1" applyAlignment="1">
      <alignment horizontal="center" vertical="center" wrapText="1"/>
    </xf>
    <xf numFmtId="1" fontId="11" fillId="17" borderId="43" xfId="3" applyNumberFormat="1" applyFont="1" applyFill="1" applyBorder="1" applyAlignment="1">
      <alignment horizontal="center" vertical="center" wrapText="1"/>
    </xf>
    <xf numFmtId="1" fontId="11" fillId="19" borderId="55"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0" fontId="11" fillId="7" borderId="24" xfId="0" applyFont="1" applyFill="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165" fontId="11" fillId="0" borderId="2" xfId="3" applyNumberFormat="1" applyFont="1" applyFill="1" applyBorder="1" applyAlignment="1">
      <alignment horizontal="center" vertical="center" wrapText="1"/>
    </xf>
    <xf numFmtId="165" fontId="11" fillId="0" borderId="1" xfId="3" applyNumberFormat="1" applyFont="1" applyFill="1" applyBorder="1" applyAlignment="1">
      <alignment horizontal="center" vertical="center" wrapText="1"/>
    </xf>
    <xf numFmtId="165" fontId="11" fillId="0" borderId="19" xfId="3" applyNumberFormat="1" applyFont="1" applyFill="1" applyBorder="1" applyAlignment="1">
      <alignment horizontal="center" vertical="center" wrapText="1"/>
    </xf>
    <xf numFmtId="165" fontId="11" fillId="0" borderId="44" xfId="3" applyNumberFormat="1" applyFont="1" applyFill="1" applyBorder="1" applyAlignment="1">
      <alignment horizontal="center" vertical="center" wrapText="1"/>
    </xf>
    <xf numFmtId="165" fontId="11" fillId="0" borderId="3" xfId="3" applyNumberFormat="1"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4" xfId="0" applyFont="1" applyBorder="1" applyAlignment="1">
      <alignment horizontal="left" vertical="center" wrapText="1"/>
    </xf>
    <xf numFmtId="0" fontId="11" fillId="7" borderId="44" xfId="0" applyFont="1" applyFill="1" applyBorder="1" applyAlignment="1">
      <alignment horizontal="center" vertical="center" wrapText="1"/>
    </xf>
    <xf numFmtId="165" fontId="11" fillId="0" borderId="53" xfId="3" applyNumberFormat="1" applyFont="1" applyFill="1" applyBorder="1" applyAlignment="1">
      <alignment horizontal="center" vertical="center"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1" fillId="19" borderId="58" xfId="0" applyFont="1" applyFill="1" applyBorder="1" applyAlignment="1">
      <alignment horizontal="center" vertical="center" wrapText="1"/>
    </xf>
    <xf numFmtId="0" fontId="11" fillId="19" borderId="44" xfId="0" applyFont="1" applyFill="1" applyBorder="1" applyAlignment="1">
      <alignment horizontal="center" vertical="center" wrapText="1"/>
    </xf>
    <xf numFmtId="0" fontId="11" fillId="7" borderId="3" xfId="0" applyFont="1" applyFill="1" applyBorder="1" applyAlignment="1">
      <alignment horizontal="left" vertical="center" wrapText="1"/>
    </xf>
    <xf numFmtId="0" fontId="11" fillId="7" borderId="44" xfId="0" applyFont="1" applyFill="1" applyBorder="1" applyAlignment="1">
      <alignment horizontal="left" vertical="center" wrapText="1"/>
    </xf>
    <xf numFmtId="17" fontId="11" fillId="0" borderId="43" xfId="0" applyNumberFormat="1" applyFont="1" applyBorder="1" applyAlignment="1">
      <alignment horizontal="center" vertical="center" wrapText="1"/>
    </xf>
    <xf numFmtId="0" fontId="11" fillId="19" borderId="1" xfId="0" applyFont="1" applyFill="1" applyBorder="1" applyAlignment="1">
      <alignment horizontal="center" vertical="center" wrapText="1"/>
    </xf>
    <xf numFmtId="0" fontId="11" fillId="16" borderId="1" xfId="0" applyFont="1" applyFill="1" applyBorder="1" applyAlignment="1">
      <alignment horizontal="center" vertical="center" wrapText="1"/>
    </xf>
    <xf numFmtId="1" fontId="11" fillId="7" borderId="1" xfId="3" applyNumberFormat="1" applyFont="1" applyFill="1" applyBorder="1" applyAlignment="1">
      <alignment horizontal="center" vertical="center" wrapText="1"/>
    </xf>
    <xf numFmtId="0" fontId="11" fillId="0" borderId="56" xfId="0" applyFont="1" applyBorder="1" applyAlignment="1">
      <alignment horizontal="center" vertical="center" wrapText="1"/>
    </xf>
    <xf numFmtId="17" fontId="11" fillId="0" borderId="1" xfId="0" applyNumberFormat="1" applyFont="1" applyBorder="1" applyAlignment="1">
      <alignment horizontal="center" vertical="center" wrapText="1"/>
    </xf>
    <xf numFmtId="0" fontId="12" fillId="0" borderId="40" xfId="0" applyFont="1" applyBorder="1" applyAlignment="1">
      <alignment horizontal="left" vertical="center" wrapText="1"/>
    </xf>
    <xf numFmtId="0" fontId="12" fillId="0" borderId="21" xfId="0" applyFont="1" applyBorder="1" applyAlignment="1">
      <alignment horizontal="left" vertical="center" wrapText="1"/>
    </xf>
    <xf numFmtId="0" fontId="15" fillId="7" borderId="15" xfId="0" applyFont="1" applyFill="1" applyBorder="1" applyAlignment="1">
      <alignment horizontal="center" vertical="center" wrapText="1"/>
    </xf>
    <xf numFmtId="0" fontId="15" fillId="7" borderId="16" xfId="0" applyFont="1" applyFill="1" applyBorder="1" applyAlignment="1">
      <alignment horizontal="center" vertical="center" wrapText="1"/>
    </xf>
    <xf numFmtId="0" fontId="15" fillId="7" borderId="60" xfId="0" applyFont="1" applyFill="1" applyBorder="1" applyAlignment="1">
      <alignment horizontal="center" vertical="center" wrapText="1"/>
    </xf>
    <xf numFmtId="0" fontId="15" fillId="7" borderId="17" xfId="0" applyFont="1" applyFill="1" applyBorder="1" applyAlignment="1">
      <alignment horizontal="center" vertical="center" wrapText="1"/>
    </xf>
    <xf numFmtId="0" fontId="14" fillId="0" borderId="15"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40"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41" xfId="0" applyFont="1" applyBorder="1" applyAlignment="1">
      <alignment horizontal="center" vertical="center" wrapText="1"/>
    </xf>
    <xf numFmtId="0" fontId="14" fillId="0" borderId="67" xfId="0" applyFont="1" applyBorder="1" applyAlignment="1">
      <alignment horizontal="center" vertical="center" wrapText="1"/>
    </xf>
    <xf numFmtId="0" fontId="14" fillId="0" borderId="0"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60" xfId="0" applyFont="1" applyBorder="1" applyAlignment="1">
      <alignment horizontal="center" vertical="center" wrapText="1"/>
    </xf>
    <xf numFmtId="167" fontId="16" fillId="0" borderId="15" xfId="0" applyNumberFormat="1" applyFont="1" applyBorder="1" applyAlignment="1">
      <alignment horizontal="center" vertical="center" wrapText="1"/>
    </xf>
    <xf numFmtId="167" fontId="16" fillId="0" borderId="16" xfId="0" applyNumberFormat="1" applyFont="1" applyBorder="1" applyAlignment="1">
      <alignment horizontal="center" vertical="center" wrapText="1"/>
    </xf>
    <xf numFmtId="167" fontId="16" fillId="0" borderId="17" xfId="0" applyNumberFormat="1" applyFont="1" applyBorder="1" applyAlignment="1">
      <alignment horizontal="center" vertical="center" wrapText="1"/>
    </xf>
    <xf numFmtId="167" fontId="16" fillId="0" borderId="29" xfId="0" applyNumberFormat="1" applyFont="1" applyBorder="1" applyAlignment="1">
      <alignment horizontal="center" vertical="center" wrapText="1"/>
    </xf>
    <xf numFmtId="167" fontId="16" fillId="0" borderId="60" xfId="0" applyNumberFormat="1" applyFont="1" applyBorder="1" applyAlignment="1">
      <alignment horizontal="center" vertical="center" wrapText="1"/>
    </xf>
    <xf numFmtId="0" fontId="16" fillId="0" borderId="4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41" xfId="0" applyFont="1" applyBorder="1" applyAlignment="1">
      <alignment horizontal="center" vertical="center" wrapText="1"/>
    </xf>
    <xf numFmtId="2" fontId="12" fillId="6" borderId="34" xfId="0" applyNumberFormat="1" applyFont="1" applyFill="1" applyBorder="1" applyAlignment="1">
      <alignment horizontal="center" vertical="center"/>
    </xf>
    <xf numFmtId="2" fontId="12" fillId="6" borderId="24" xfId="0" applyNumberFormat="1" applyFont="1" applyFill="1" applyBorder="1" applyAlignment="1">
      <alignment horizontal="center" vertical="center"/>
    </xf>
    <xf numFmtId="2" fontId="12" fillId="6" borderId="26" xfId="0" applyNumberFormat="1" applyFont="1" applyFill="1" applyBorder="1" applyAlignment="1">
      <alignment horizontal="center" vertical="center"/>
    </xf>
    <xf numFmtId="0" fontId="12" fillId="15" borderId="15"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2" fillId="15" borderId="60" xfId="0" applyFont="1" applyFill="1" applyBorder="1" applyAlignment="1">
      <alignment horizontal="center" vertical="center" wrapText="1"/>
    </xf>
    <xf numFmtId="0" fontId="12" fillId="5" borderId="40" xfId="0" applyFont="1" applyFill="1" applyBorder="1" applyAlignment="1">
      <alignment horizontal="center" vertical="center" wrapText="1"/>
    </xf>
    <xf numFmtId="0" fontId="12" fillId="5" borderId="21" xfId="0" applyFont="1" applyFill="1" applyBorder="1" applyAlignment="1">
      <alignment horizontal="center" vertical="center" wrapText="1"/>
    </xf>
    <xf numFmtId="0" fontId="12" fillId="5" borderId="41" xfId="0" applyFont="1" applyFill="1" applyBorder="1" applyAlignment="1">
      <alignment horizontal="center" vertical="center" wrapText="1"/>
    </xf>
    <xf numFmtId="0" fontId="12" fillId="25" borderId="40" xfId="0" applyFont="1" applyFill="1" applyBorder="1" applyAlignment="1">
      <alignment horizontal="center" vertical="center" wrapText="1"/>
    </xf>
    <xf numFmtId="0" fontId="12" fillId="25" borderId="21" xfId="0" applyFont="1" applyFill="1" applyBorder="1" applyAlignment="1">
      <alignment horizontal="center" vertical="center" wrapText="1"/>
    </xf>
    <xf numFmtId="0" fontId="12" fillId="25" borderId="41" xfId="0" applyFont="1" applyFill="1" applyBorder="1" applyAlignment="1">
      <alignment horizontal="center" vertical="center" wrapText="1"/>
    </xf>
    <xf numFmtId="0" fontId="12" fillId="2" borderId="18" xfId="0" applyFont="1" applyFill="1" applyBorder="1" applyAlignment="1">
      <alignment horizontal="center" vertical="center" textRotation="90" wrapText="1"/>
    </xf>
    <xf numFmtId="0" fontId="12" fillId="2" borderId="4" xfId="0" applyFont="1" applyFill="1" applyBorder="1" applyAlignment="1">
      <alignment horizontal="center" vertical="center" textRotation="90" wrapText="1"/>
    </xf>
    <xf numFmtId="0" fontId="12" fillId="8" borderId="44" xfId="0" applyFont="1" applyFill="1" applyBorder="1" applyAlignment="1">
      <alignment horizontal="center" vertical="center" wrapText="1"/>
    </xf>
    <xf numFmtId="0" fontId="12" fillId="8" borderId="59" xfId="0" applyFont="1" applyFill="1" applyBorder="1" applyAlignment="1">
      <alignment horizontal="center" vertical="center" wrapText="1"/>
    </xf>
    <xf numFmtId="0" fontId="12" fillId="8" borderId="61" xfId="0" applyFont="1" applyFill="1" applyBorder="1" applyAlignment="1">
      <alignment horizontal="center" vertical="center" wrapText="1"/>
    </xf>
    <xf numFmtId="0" fontId="12" fillId="8" borderId="58" xfId="0" applyFont="1" applyFill="1" applyBorder="1" applyAlignment="1">
      <alignment horizontal="center" vertical="center" wrapText="1"/>
    </xf>
    <xf numFmtId="0" fontId="12" fillId="26" borderId="19" xfId="0" applyNumberFormat="1" applyFont="1" applyFill="1" applyBorder="1" applyAlignment="1">
      <alignment horizontal="center" vertical="center" wrapText="1"/>
    </xf>
    <xf numFmtId="0" fontId="12" fillId="26" borderId="4" xfId="0" applyNumberFormat="1" applyFont="1" applyFill="1" applyBorder="1" applyAlignment="1">
      <alignment horizontal="center" vertical="center" wrapText="1"/>
    </xf>
    <xf numFmtId="0" fontId="12" fillId="26" borderId="25" xfId="0" applyNumberFormat="1" applyFont="1" applyFill="1" applyBorder="1" applyAlignment="1">
      <alignment horizontal="center" vertical="center" wrapText="1"/>
    </xf>
    <xf numFmtId="0" fontId="12" fillId="26" borderId="46" xfId="0" applyNumberFormat="1" applyFont="1" applyFill="1" applyBorder="1" applyAlignment="1">
      <alignment horizontal="center" vertical="center" wrapText="1"/>
    </xf>
    <xf numFmtId="0" fontId="12" fillId="26" borderId="47" xfId="0" applyNumberFormat="1" applyFont="1" applyFill="1" applyBorder="1" applyAlignment="1">
      <alignment horizontal="center" vertical="center" wrapText="1"/>
    </xf>
    <xf numFmtId="0" fontId="12" fillId="20" borderId="26" xfId="0" applyNumberFormat="1" applyFont="1" applyFill="1" applyBorder="1" applyAlignment="1">
      <alignment horizontal="center" vertical="center" wrapText="1"/>
    </xf>
    <xf numFmtId="0" fontId="12" fillId="20" borderId="10" xfId="0" applyNumberFormat="1" applyFont="1" applyFill="1" applyBorder="1" applyAlignment="1">
      <alignment horizontal="center" vertical="center" wrapText="1"/>
    </xf>
    <xf numFmtId="0" fontId="11" fillId="0" borderId="0" xfId="0" applyFont="1" applyBorder="1" applyAlignment="1">
      <alignment horizontal="center" vertical="center" wrapText="1"/>
    </xf>
    <xf numFmtId="0" fontId="12" fillId="7" borderId="22" xfId="0" applyFont="1" applyFill="1" applyBorder="1" applyAlignment="1">
      <alignment horizontal="center" vertical="center" textRotation="90" wrapText="1"/>
    </xf>
    <xf numFmtId="0" fontId="12" fillId="7" borderId="18" xfId="0" applyFont="1" applyFill="1" applyBorder="1" applyAlignment="1">
      <alignment horizontal="center" vertical="center" textRotation="90" wrapText="1"/>
    </xf>
    <xf numFmtId="0" fontId="12" fillId="7" borderId="52" xfId="0" applyFont="1" applyFill="1" applyBorder="1" applyAlignment="1">
      <alignment horizontal="center" vertical="center" textRotation="90" wrapText="1"/>
    </xf>
    <xf numFmtId="0" fontId="11" fillId="7" borderId="23" xfId="0" applyFont="1" applyFill="1" applyBorder="1" applyAlignment="1">
      <alignment horizontal="center" vertical="center" wrapText="1"/>
    </xf>
    <xf numFmtId="0" fontId="11" fillId="7" borderId="19" xfId="0" applyFont="1" applyFill="1" applyBorder="1" applyAlignment="1">
      <alignment horizontal="center" vertical="center" wrapText="1"/>
    </xf>
    <xf numFmtId="0" fontId="11" fillId="7" borderId="53" xfId="0" applyFont="1" applyFill="1" applyBorder="1" applyAlignment="1">
      <alignment horizontal="center" vertical="center" wrapText="1"/>
    </xf>
    <xf numFmtId="0" fontId="12" fillId="22" borderId="22" xfId="0" applyFont="1" applyFill="1" applyBorder="1" applyAlignment="1">
      <alignment horizontal="center" vertical="center" wrapText="1"/>
    </xf>
    <xf numFmtId="0" fontId="12" fillId="22" borderId="23" xfId="0" applyFont="1" applyFill="1" applyBorder="1" applyAlignment="1">
      <alignment horizontal="center" vertical="center" wrapText="1"/>
    </xf>
    <xf numFmtId="0" fontId="12" fillId="22" borderId="28" xfId="0" applyFont="1" applyFill="1" applyBorder="1" applyAlignment="1">
      <alignment horizontal="center" vertical="center" wrapText="1"/>
    </xf>
    <xf numFmtId="0" fontId="11" fillId="0" borderId="15" xfId="0" applyFont="1" applyBorder="1" applyAlignment="1">
      <alignment horizontal="justify" vertical="center"/>
    </xf>
    <xf numFmtId="0" fontId="11" fillId="0" borderId="16" xfId="0" applyFont="1" applyBorder="1" applyAlignment="1">
      <alignment horizontal="justify" vertical="center"/>
    </xf>
    <xf numFmtId="0" fontId="11" fillId="0" borderId="17" xfId="0" applyFont="1" applyBorder="1" applyAlignment="1">
      <alignment horizontal="justify" vertical="center"/>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2" fontId="12" fillId="10" borderId="8" xfId="0" applyNumberFormat="1" applyFont="1" applyFill="1" applyBorder="1" applyAlignment="1">
      <alignment horizontal="center" vertical="center"/>
    </xf>
    <xf numFmtId="2" fontId="12" fillId="10" borderId="1" xfId="0" applyNumberFormat="1" applyFont="1" applyFill="1" applyBorder="1" applyAlignment="1">
      <alignment horizontal="center" vertical="center"/>
    </xf>
    <xf numFmtId="2" fontId="12" fillId="10" borderId="10" xfId="0" applyNumberFormat="1" applyFont="1" applyFill="1" applyBorder="1" applyAlignment="1">
      <alignment horizontal="center" vertical="center"/>
    </xf>
    <xf numFmtId="2" fontId="12" fillId="11" borderId="11" xfId="0" applyNumberFormat="1" applyFont="1" applyFill="1" applyBorder="1" applyAlignment="1">
      <alignment horizontal="center" vertical="center"/>
    </xf>
    <xf numFmtId="2" fontId="12" fillId="11" borderId="12" xfId="0" applyNumberFormat="1" applyFont="1" applyFill="1" applyBorder="1" applyAlignment="1">
      <alignment horizontal="center" vertical="center"/>
    </xf>
    <xf numFmtId="2" fontId="12" fillId="11" borderId="13" xfId="0" applyNumberFormat="1" applyFont="1" applyFill="1" applyBorder="1" applyAlignment="1">
      <alignment horizontal="center" vertical="center"/>
    </xf>
    <xf numFmtId="0" fontId="11" fillId="0" borderId="8" xfId="0" applyFont="1" applyBorder="1" applyAlignment="1">
      <alignment horizontal="center" vertical="center" wrapText="1"/>
    </xf>
    <xf numFmtId="0" fontId="12" fillId="7" borderId="8" xfId="0" applyFont="1" applyFill="1" applyBorder="1" applyAlignment="1">
      <alignment horizontal="center" vertical="center" textRotation="90" wrapText="1"/>
    </xf>
    <xf numFmtId="0" fontId="12" fillId="7" borderId="11" xfId="0" applyFont="1" applyFill="1" applyBorder="1" applyAlignment="1">
      <alignment horizontal="center" vertical="center" textRotation="90" wrapText="1"/>
    </xf>
    <xf numFmtId="0" fontId="11" fillId="7" borderId="1" xfId="0" applyFont="1" applyFill="1" applyBorder="1" applyAlignment="1">
      <alignment horizontal="center" vertical="center" wrapText="1"/>
    </xf>
    <xf numFmtId="0" fontId="11" fillId="7" borderId="12" xfId="0" applyFont="1" applyFill="1" applyBorder="1" applyAlignment="1">
      <alignment horizontal="center" vertical="center" wrapText="1"/>
    </xf>
    <xf numFmtId="17" fontId="11" fillId="0" borderId="14" xfId="0" applyNumberFormat="1" applyFont="1" applyBorder="1" applyAlignment="1">
      <alignment horizontal="center" vertical="center" wrapText="1"/>
    </xf>
    <xf numFmtId="17" fontId="11" fillId="0" borderId="20" xfId="0" applyNumberFormat="1" applyFont="1" applyBorder="1" applyAlignment="1">
      <alignment horizontal="center" vertical="center" wrapText="1"/>
    </xf>
    <xf numFmtId="17" fontId="11" fillId="0" borderId="71" xfId="0" applyNumberFormat="1" applyFont="1" applyBorder="1" applyAlignment="1">
      <alignment horizontal="center" vertical="center" wrapText="1"/>
    </xf>
    <xf numFmtId="0" fontId="12" fillId="15" borderId="22" xfId="0" applyFont="1" applyFill="1" applyBorder="1" applyAlignment="1">
      <alignment horizontal="center" vertical="center" wrapText="1"/>
    </xf>
    <xf numFmtId="0" fontId="12" fillId="15" borderId="23" xfId="0" applyFont="1" applyFill="1" applyBorder="1" applyAlignment="1">
      <alignment horizontal="center" vertical="center" wrapText="1"/>
    </xf>
    <xf numFmtId="0" fontId="12" fillId="15" borderId="48"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12" fillId="5" borderId="54"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25" borderId="6" xfId="0" applyFont="1" applyFill="1" applyBorder="1" applyAlignment="1">
      <alignment horizontal="center" vertical="center" wrapText="1"/>
    </xf>
    <xf numFmtId="0" fontId="12" fillId="25" borderId="54" xfId="0" applyFont="1" applyFill="1" applyBorder="1" applyAlignment="1">
      <alignment horizontal="center" vertical="center" wrapText="1"/>
    </xf>
    <xf numFmtId="0" fontId="12" fillId="25" borderId="7" xfId="0" applyFont="1" applyFill="1" applyBorder="1" applyAlignment="1">
      <alignment horizontal="center" vertical="center" wrapText="1"/>
    </xf>
    <xf numFmtId="0" fontId="12" fillId="2" borderId="34" xfId="0" applyFont="1" applyFill="1" applyBorder="1" applyAlignment="1">
      <alignment horizontal="center" vertical="center" textRotation="90" wrapText="1"/>
    </xf>
    <xf numFmtId="0" fontId="12" fillId="2" borderId="8" xfId="0" applyFont="1" applyFill="1" applyBorder="1" applyAlignment="1">
      <alignment horizontal="center" vertical="center" textRotation="90" wrapText="1"/>
    </xf>
    <xf numFmtId="0" fontId="12" fillId="2" borderId="24" xfId="0" applyFont="1" applyFill="1" applyBorder="1" applyAlignment="1">
      <alignment horizontal="center" vertical="center" textRotation="90" wrapText="1"/>
    </xf>
    <xf numFmtId="0" fontId="12" fillId="2" borderId="1" xfId="0" applyFont="1" applyFill="1" applyBorder="1" applyAlignment="1">
      <alignment horizontal="center" vertical="center" textRotation="90" wrapText="1"/>
    </xf>
    <xf numFmtId="0" fontId="12" fillId="8" borderId="24" xfId="0" applyFont="1" applyFill="1" applyBorder="1" applyAlignment="1">
      <alignment horizontal="center" vertical="center" wrapText="1"/>
    </xf>
    <xf numFmtId="0" fontId="12" fillId="26" borderId="24" xfId="0" applyNumberFormat="1" applyFont="1" applyFill="1" applyBorder="1" applyAlignment="1">
      <alignment horizontal="center" vertical="center" wrapText="1"/>
    </xf>
    <xf numFmtId="0" fontId="12" fillId="0" borderId="6" xfId="0" applyFont="1" applyBorder="1" applyAlignment="1">
      <alignment horizontal="left" vertical="center" wrapText="1"/>
    </xf>
    <xf numFmtId="0" fontId="12" fillId="0" borderId="54" xfId="0" applyFont="1" applyBorder="1" applyAlignment="1">
      <alignment horizontal="left" vertical="center" wrapText="1"/>
    </xf>
    <xf numFmtId="0" fontId="12" fillId="0" borderId="7" xfId="0" applyFont="1" applyBorder="1" applyAlignment="1">
      <alignment horizontal="left" vertical="center" wrapText="1"/>
    </xf>
    <xf numFmtId="0" fontId="12" fillId="7" borderId="34" xfId="0" applyFont="1" applyFill="1" applyBorder="1" applyAlignment="1">
      <alignment horizontal="center" vertical="center" textRotation="90" wrapText="1"/>
    </xf>
    <xf numFmtId="0" fontId="12" fillId="7" borderId="9" xfId="0" applyFont="1" applyFill="1" applyBorder="1" applyAlignment="1">
      <alignment horizontal="center" vertical="center" textRotation="90" wrapText="1"/>
    </xf>
    <xf numFmtId="0" fontId="11" fillId="7" borderId="24"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12" fillId="26" borderId="48" xfId="0" applyNumberFormat="1" applyFont="1" applyFill="1" applyBorder="1" applyAlignment="1">
      <alignment horizontal="center" vertical="center" wrapText="1"/>
    </xf>
    <xf numFmtId="0" fontId="12" fillId="26" borderId="54" xfId="0" applyNumberFormat="1" applyFont="1" applyFill="1" applyBorder="1" applyAlignment="1">
      <alignment horizontal="center" vertical="center" wrapText="1"/>
    </xf>
    <xf numFmtId="0" fontId="12" fillId="26" borderId="62" xfId="0" applyNumberFormat="1" applyFont="1" applyFill="1" applyBorder="1" applyAlignment="1">
      <alignment horizontal="center" vertical="center" wrapText="1"/>
    </xf>
    <xf numFmtId="0" fontId="12" fillId="20" borderId="49" xfId="0" applyNumberFormat="1" applyFont="1" applyFill="1" applyBorder="1" applyAlignment="1">
      <alignment horizontal="center" vertical="center" wrapText="1"/>
    </xf>
    <xf numFmtId="0" fontId="12" fillId="20" borderId="63" xfId="0" applyNumberFormat="1" applyFont="1" applyFill="1" applyBorder="1" applyAlignment="1">
      <alignment horizontal="center" vertical="center" wrapText="1"/>
    </xf>
    <xf numFmtId="0" fontId="12" fillId="23" borderId="3" xfId="0" applyFont="1" applyFill="1" applyBorder="1" applyAlignment="1">
      <alignment horizontal="center" vertical="center" wrapText="1"/>
    </xf>
    <xf numFmtId="0" fontId="12" fillId="23" borderId="19" xfId="0" applyFont="1" applyFill="1" applyBorder="1" applyAlignment="1">
      <alignment horizontal="center" vertical="center" wrapText="1"/>
    </xf>
    <xf numFmtId="0" fontId="12" fillId="23" borderId="44"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44" xfId="0" applyFont="1" applyBorder="1" applyAlignment="1">
      <alignment horizontal="center" vertical="center" wrapText="1"/>
    </xf>
    <xf numFmtId="0" fontId="12" fillId="26" borderId="60" xfId="0" applyNumberFormat="1" applyFont="1" applyFill="1" applyBorder="1" applyAlignment="1">
      <alignment horizontal="center" vertical="center" wrapText="1"/>
    </xf>
    <xf numFmtId="0" fontId="12" fillId="26" borderId="21" xfId="0" applyNumberFormat="1" applyFont="1" applyFill="1" applyBorder="1" applyAlignment="1">
      <alignment horizontal="center" vertical="center" wrapText="1"/>
    </xf>
    <xf numFmtId="0" fontId="12" fillId="26" borderId="29" xfId="0" applyNumberFormat="1" applyFont="1" applyFill="1" applyBorder="1" applyAlignment="1">
      <alignment horizontal="center" vertical="center" wrapText="1"/>
    </xf>
    <xf numFmtId="49" fontId="11" fillId="0" borderId="3" xfId="3" applyNumberFormat="1" applyFont="1" applyFill="1" applyBorder="1" applyAlignment="1">
      <alignment horizontal="center" vertical="center" wrapText="1"/>
    </xf>
    <xf numFmtId="49" fontId="11" fillId="0" borderId="44" xfId="3" applyNumberFormat="1" applyFont="1" applyFill="1" applyBorder="1" applyAlignment="1">
      <alignment horizontal="center" vertical="center" wrapText="1"/>
    </xf>
    <xf numFmtId="0" fontId="11" fillId="0" borderId="3" xfId="2" applyNumberFormat="1" applyFont="1" applyBorder="1" applyAlignment="1">
      <alignment horizontal="center" vertical="center" wrapText="1"/>
    </xf>
    <xf numFmtId="0" fontId="11" fillId="0" borderId="19" xfId="2" applyNumberFormat="1" applyFont="1" applyBorder="1" applyAlignment="1">
      <alignment horizontal="center" vertical="center" wrapText="1"/>
    </xf>
    <xf numFmtId="0" fontId="11" fillId="0" borderId="44" xfId="2" applyNumberFormat="1" applyFont="1" applyBorder="1" applyAlignment="1">
      <alignment horizontal="center" vertical="center" wrapText="1"/>
    </xf>
    <xf numFmtId="1" fontId="11" fillId="17" borderId="43" xfId="3" applyNumberFormat="1" applyFont="1" applyFill="1" applyBorder="1" applyAlignment="1">
      <alignment horizontal="center" vertical="center" wrapText="1"/>
    </xf>
    <xf numFmtId="1" fontId="11" fillId="17" borderId="4" xfId="3" applyNumberFormat="1" applyFont="1" applyFill="1" applyBorder="1" applyAlignment="1">
      <alignment horizontal="center" vertical="center" wrapText="1"/>
    </xf>
    <xf numFmtId="1" fontId="11" fillId="17" borderId="59" xfId="3" applyNumberFormat="1" applyFont="1" applyFill="1" applyBorder="1" applyAlignment="1">
      <alignment horizontal="center" vertical="center" wrapText="1"/>
    </xf>
    <xf numFmtId="1" fontId="11" fillId="19" borderId="55" xfId="3" applyNumberFormat="1" applyFont="1" applyFill="1" applyBorder="1" applyAlignment="1">
      <alignment horizontal="center" vertical="center" wrapText="1"/>
    </xf>
    <xf numFmtId="1" fontId="11" fillId="19" borderId="64" xfId="3" applyNumberFormat="1" applyFont="1" applyFill="1" applyBorder="1" applyAlignment="1">
      <alignment horizontal="center" vertical="center" wrapText="1"/>
    </xf>
    <xf numFmtId="1" fontId="11" fillId="19" borderId="58"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1" fontId="11" fillId="19" borderId="19" xfId="3" applyNumberFormat="1" applyFont="1" applyFill="1" applyBorder="1" applyAlignment="1">
      <alignment horizontal="center" vertical="center" wrapText="1"/>
    </xf>
    <xf numFmtId="1" fontId="11" fillId="19" borderId="44" xfId="3" applyNumberFormat="1" applyFont="1" applyFill="1" applyBorder="1" applyAlignment="1">
      <alignment horizontal="center" vertical="center" wrapText="1"/>
    </xf>
    <xf numFmtId="17" fontId="11" fillId="0" borderId="28" xfId="0" applyNumberFormat="1" applyFont="1" applyBorder="1" applyAlignment="1">
      <alignment horizontal="center" vertical="center" wrapText="1"/>
    </xf>
    <xf numFmtId="165" fontId="11" fillId="0" borderId="3" xfId="3" applyNumberFormat="1" applyFont="1" applyFill="1" applyBorder="1" applyAlignment="1">
      <alignment horizontal="center" vertical="center" wrapText="1"/>
    </xf>
    <xf numFmtId="165" fontId="11" fillId="0" borderId="44" xfId="3" applyNumberFormat="1" applyFont="1" applyFill="1" applyBorder="1" applyAlignment="1">
      <alignment horizontal="center" vertical="center" wrapText="1"/>
    </xf>
    <xf numFmtId="0" fontId="12" fillId="23" borderId="55" xfId="0" applyFont="1" applyFill="1" applyBorder="1" applyAlignment="1">
      <alignment horizontal="center" vertical="center" wrapText="1"/>
    </xf>
    <xf numFmtId="0" fontId="12" fillId="23" borderId="58" xfId="0"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4" xfId="0" applyFont="1" applyBorder="1" applyAlignment="1">
      <alignment horizontal="left" vertical="center" wrapText="1"/>
    </xf>
    <xf numFmtId="0" fontId="12" fillId="22" borderId="15" xfId="0" applyFont="1" applyFill="1" applyBorder="1" applyAlignment="1">
      <alignment horizontal="center" vertical="center" wrapText="1"/>
    </xf>
    <xf numFmtId="0" fontId="12" fillId="22" borderId="16" xfId="0" applyFont="1" applyFill="1" applyBorder="1" applyAlignment="1">
      <alignment horizontal="center" vertical="center" wrapText="1"/>
    </xf>
    <xf numFmtId="0" fontId="12" fillId="22" borderId="17" xfId="0" applyFont="1" applyFill="1" applyBorder="1" applyAlignment="1">
      <alignment horizontal="center" vertical="center" wrapText="1"/>
    </xf>
    <xf numFmtId="0" fontId="11" fillId="0" borderId="23" xfId="0" applyFont="1" applyBorder="1" applyAlignment="1">
      <alignment horizontal="center" vertical="center" wrapText="1"/>
    </xf>
    <xf numFmtId="0" fontId="11" fillId="0" borderId="23" xfId="2" applyNumberFormat="1" applyFont="1" applyBorder="1" applyAlignment="1">
      <alignment horizontal="center" vertical="center" wrapText="1"/>
    </xf>
    <xf numFmtId="0" fontId="11" fillId="7" borderId="3" xfId="2" applyNumberFormat="1" applyFont="1" applyFill="1" applyBorder="1" applyAlignment="1">
      <alignment horizontal="center" vertical="center" wrapText="1"/>
    </xf>
    <xf numFmtId="0" fontId="11" fillId="7" borderId="44" xfId="2" applyNumberFormat="1" applyFont="1" applyFill="1" applyBorder="1" applyAlignment="1">
      <alignment horizontal="center" vertical="center" wrapText="1"/>
    </xf>
    <xf numFmtId="1" fontId="11" fillId="13" borderId="43" xfId="3" applyNumberFormat="1" applyFont="1" applyFill="1" applyBorder="1" applyAlignment="1">
      <alignment horizontal="center" vertical="center" wrapText="1"/>
    </xf>
    <xf numFmtId="1" fontId="11" fillId="13" borderId="59" xfId="3" applyNumberFormat="1" applyFont="1" applyFill="1" applyBorder="1" applyAlignment="1">
      <alignment horizontal="center" vertical="center" wrapText="1"/>
    </xf>
    <xf numFmtId="165" fontId="11" fillId="0" borderId="23" xfId="3" applyNumberFormat="1" applyFont="1" applyFill="1" applyBorder="1" applyAlignment="1">
      <alignment horizontal="center" vertical="center" wrapText="1"/>
    </xf>
    <xf numFmtId="0" fontId="12" fillId="23" borderId="62" xfId="0" applyFont="1" applyFill="1" applyBorder="1" applyAlignment="1">
      <alignment horizontal="center" vertical="center" wrapText="1"/>
    </xf>
    <xf numFmtId="0" fontId="12" fillId="23" borderId="64" xfId="0" applyFont="1" applyFill="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165" fontId="11" fillId="0" borderId="25" xfId="3" applyNumberFormat="1" applyFont="1" applyFill="1" applyBorder="1" applyAlignment="1">
      <alignment horizontal="center" vertical="center" wrapText="1"/>
    </xf>
    <xf numFmtId="165" fontId="11" fillId="0" borderId="2" xfId="3" applyNumberFormat="1" applyFont="1" applyFill="1" applyBorder="1" applyAlignment="1">
      <alignment horizontal="center" vertical="center" wrapText="1"/>
    </xf>
    <xf numFmtId="165" fontId="11" fillId="0" borderId="24" xfId="3" applyNumberFormat="1" applyFont="1" applyFill="1" applyBorder="1" applyAlignment="1">
      <alignment horizontal="center" vertical="center" wrapText="1"/>
    </xf>
    <xf numFmtId="165" fontId="11" fillId="0" borderId="1" xfId="3" applyNumberFormat="1" applyFont="1" applyFill="1" applyBorder="1" applyAlignment="1">
      <alignment horizontal="center" vertical="center" wrapText="1"/>
    </xf>
    <xf numFmtId="165" fontId="11" fillId="0" borderId="19" xfId="3" applyNumberFormat="1" applyFont="1" applyFill="1" applyBorder="1" applyAlignment="1">
      <alignment horizontal="center" vertical="center" wrapText="1"/>
    </xf>
    <xf numFmtId="1" fontId="11" fillId="19" borderId="23" xfId="3" applyNumberFormat="1" applyFont="1" applyFill="1" applyBorder="1" applyAlignment="1">
      <alignment horizontal="center" vertical="center" wrapText="1"/>
    </xf>
    <xf numFmtId="0" fontId="11" fillId="7" borderId="23" xfId="2" applyNumberFormat="1" applyFont="1" applyFill="1" applyBorder="1" applyAlignment="1">
      <alignment horizontal="center" vertical="center" wrapText="1"/>
    </xf>
    <xf numFmtId="0" fontId="11" fillId="7" borderId="19" xfId="2" applyNumberFormat="1" applyFont="1" applyFill="1" applyBorder="1" applyAlignment="1">
      <alignment horizontal="center" vertical="center" wrapText="1"/>
    </xf>
    <xf numFmtId="1" fontId="11" fillId="19" borderId="62" xfId="3" applyNumberFormat="1" applyFont="1" applyFill="1" applyBorder="1" applyAlignment="1">
      <alignment horizontal="center" vertical="center" wrapText="1"/>
    </xf>
    <xf numFmtId="1" fontId="11" fillId="13" borderId="48" xfId="3" applyNumberFormat="1" applyFont="1" applyFill="1" applyBorder="1" applyAlignment="1">
      <alignment horizontal="center" vertical="center" wrapText="1"/>
    </xf>
    <xf numFmtId="1" fontId="11" fillId="13" borderId="4" xfId="3" applyNumberFormat="1" applyFont="1" applyFill="1" applyBorder="1" applyAlignment="1">
      <alignment horizontal="center" vertical="center" wrapText="1"/>
    </xf>
    <xf numFmtId="0" fontId="12" fillId="7" borderId="68" xfId="0" applyFont="1" applyFill="1" applyBorder="1" applyAlignment="1">
      <alignment horizontal="center" vertical="center" textRotation="90" wrapText="1"/>
    </xf>
    <xf numFmtId="0" fontId="12" fillId="7" borderId="69" xfId="0" applyFont="1" applyFill="1" applyBorder="1" applyAlignment="1">
      <alignment horizontal="center" vertical="center" textRotation="90" wrapText="1"/>
    </xf>
    <xf numFmtId="0" fontId="12" fillId="7" borderId="70" xfId="0" applyFont="1" applyFill="1" applyBorder="1" applyAlignment="1">
      <alignment horizontal="center" vertical="center" textRotation="90" wrapText="1"/>
    </xf>
    <xf numFmtId="0" fontId="11" fillId="7" borderId="68" xfId="0" applyFont="1" applyFill="1" applyBorder="1" applyAlignment="1">
      <alignment horizontal="center" vertical="center" wrapText="1"/>
    </xf>
    <xf numFmtId="0" fontId="11" fillId="7" borderId="69" xfId="0" applyFont="1" applyFill="1" applyBorder="1" applyAlignment="1">
      <alignment horizontal="center" vertical="center" wrapText="1"/>
    </xf>
    <xf numFmtId="0" fontId="11" fillId="7" borderId="70" xfId="0" applyFont="1" applyFill="1" applyBorder="1" applyAlignment="1">
      <alignment horizontal="center" vertical="center" wrapText="1"/>
    </xf>
    <xf numFmtId="0" fontId="12" fillId="7" borderId="45" xfId="0" applyFont="1" applyFill="1" applyBorder="1" applyAlignment="1">
      <alignment horizontal="center" vertical="center" textRotation="90" wrapText="1"/>
    </xf>
    <xf numFmtId="0" fontId="11" fillId="7" borderId="44" xfId="0" applyFont="1" applyFill="1" applyBorder="1" applyAlignment="1">
      <alignment horizontal="center" vertical="center" wrapText="1"/>
    </xf>
    <xf numFmtId="17" fontId="11" fillId="0" borderId="49" xfId="0" applyNumberFormat="1" applyFont="1" applyBorder="1" applyAlignment="1">
      <alignment horizontal="center" vertical="center" wrapText="1"/>
    </xf>
    <xf numFmtId="1" fontId="11" fillId="16" borderId="43" xfId="3" applyNumberFormat="1" applyFont="1" applyFill="1" applyBorder="1" applyAlignment="1">
      <alignment horizontal="center" vertical="center" wrapText="1"/>
    </xf>
    <xf numFmtId="1" fontId="11" fillId="16" borderId="4" xfId="3" applyNumberFormat="1" applyFont="1" applyFill="1" applyBorder="1" applyAlignment="1">
      <alignment horizontal="center" vertical="center" wrapText="1"/>
    </xf>
    <xf numFmtId="1" fontId="11" fillId="16" borderId="48" xfId="3" applyNumberFormat="1" applyFont="1" applyFill="1" applyBorder="1" applyAlignment="1">
      <alignment horizontal="center" vertical="center" wrapText="1"/>
    </xf>
    <xf numFmtId="1" fontId="11" fillId="16" borderId="59" xfId="3" applyNumberFormat="1" applyFont="1" applyFill="1" applyBorder="1" applyAlignment="1">
      <alignment horizontal="center" vertical="center" wrapText="1"/>
    </xf>
    <xf numFmtId="0" fontId="12" fillId="23" borderId="23" xfId="0" applyFont="1" applyFill="1" applyBorder="1" applyAlignment="1">
      <alignment horizontal="center" vertical="center" wrapText="1"/>
    </xf>
    <xf numFmtId="0" fontId="11" fillId="19" borderId="55" xfId="0" applyFont="1" applyFill="1" applyBorder="1" applyAlignment="1">
      <alignment horizontal="center" vertical="center" wrapText="1"/>
    </xf>
    <xf numFmtId="0" fontId="11" fillId="19" borderId="64" xfId="0" applyFont="1" applyFill="1" applyBorder="1" applyAlignment="1">
      <alignment horizontal="center" vertical="center" wrapText="1"/>
    </xf>
    <xf numFmtId="0" fontId="11" fillId="19" borderId="58" xfId="0" applyFont="1" applyFill="1" applyBorder="1" applyAlignment="1">
      <alignment horizontal="center" vertical="center" wrapText="1"/>
    </xf>
    <xf numFmtId="0" fontId="11" fillId="19" borderId="3" xfId="0" applyFont="1" applyFill="1" applyBorder="1" applyAlignment="1">
      <alignment horizontal="center" vertical="center" wrapText="1"/>
    </xf>
    <xf numFmtId="0" fontId="11" fillId="19" borderId="19" xfId="0" applyFont="1" applyFill="1" applyBorder="1" applyAlignment="1">
      <alignment horizontal="center" vertical="center" wrapText="1"/>
    </xf>
    <xf numFmtId="0" fontId="11" fillId="19" borderId="44" xfId="0" applyFont="1" applyFill="1" applyBorder="1" applyAlignment="1">
      <alignment horizontal="center" vertical="center" wrapText="1"/>
    </xf>
    <xf numFmtId="0" fontId="11" fillId="0" borderId="14"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49" xfId="0" applyFont="1" applyBorder="1" applyAlignment="1">
      <alignment horizontal="center" vertical="center" wrapText="1"/>
    </xf>
    <xf numFmtId="1" fontId="12" fillId="0" borderId="34" xfId="0" applyNumberFormat="1" applyFont="1" applyBorder="1" applyAlignment="1">
      <alignment horizontal="center" vertical="center" textRotation="90" wrapText="1"/>
    </xf>
    <xf numFmtId="1" fontId="12" fillId="0" borderId="8" xfId="0" applyNumberFormat="1" applyFont="1" applyBorder="1" applyAlignment="1">
      <alignment horizontal="center" vertical="center" textRotation="90" wrapText="1"/>
    </xf>
    <xf numFmtId="1" fontId="12" fillId="0" borderId="9" xfId="0" applyNumberFormat="1" applyFont="1" applyBorder="1" applyAlignment="1">
      <alignment horizontal="center" vertical="center" textRotation="90" wrapText="1"/>
    </xf>
    <xf numFmtId="1" fontId="12" fillId="0" borderId="11" xfId="0" applyNumberFormat="1" applyFont="1" applyBorder="1" applyAlignment="1">
      <alignment horizontal="center" vertical="center" textRotation="90"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27" xfId="0" applyFont="1" applyBorder="1" applyAlignment="1">
      <alignment horizontal="center" vertical="center" wrapText="1"/>
    </xf>
    <xf numFmtId="0" fontId="12" fillId="23" borderId="9" xfId="0" applyFont="1" applyFill="1" applyBorder="1" applyAlignment="1">
      <alignment horizontal="center" vertical="center" wrapText="1"/>
    </xf>
    <xf numFmtId="0" fontId="12" fillId="23" borderId="18" xfId="0" applyFont="1" applyFill="1" applyBorder="1" applyAlignment="1">
      <alignment horizontal="center" vertical="center" wrapText="1"/>
    </xf>
    <xf numFmtId="0" fontId="12" fillId="23" borderId="45"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45" xfId="0" applyFont="1" applyBorder="1" applyAlignment="1">
      <alignment horizontal="center" vertical="center" wrapText="1"/>
    </xf>
    <xf numFmtId="0" fontId="11" fillId="19" borderId="14" xfId="0" applyFont="1" applyFill="1" applyBorder="1" applyAlignment="1">
      <alignment horizontal="center" vertical="center" wrapText="1"/>
    </xf>
    <xf numFmtId="0" fontId="11" fillId="19" borderId="20" xfId="0" applyFont="1" applyFill="1" applyBorder="1" applyAlignment="1">
      <alignment horizontal="center" vertical="center" wrapText="1"/>
    </xf>
    <xf numFmtId="0" fontId="11" fillId="19" borderId="49" xfId="0" applyFont="1" applyFill="1" applyBorder="1" applyAlignment="1">
      <alignment horizontal="center" vertical="center" wrapText="1"/>
    </xf>
    <xf numFmtId="0" fontId="11" fillId="7" borderId="3" xfId="0" applyFont="1" applyFill="1" applyBorder="1" applyAlignment="1">
      <alignment horizontal="left" vertical="center" wrapText="1"/>
    </xf>
    <xf numFmtId="0" fontId="11" fillId="7" borderId="44" xfId="0" applyFont="1" applyFill="1" applyBorder="1" applyAlignment="1">
      <alignment horizontal="left" vertical="center" wrapText="1"/>
    </xf>
    <xf numFmtId="0" fontId="11" fillId="17" borderId="43" xfId="0" applyFont="1" applyFill="1" applyBorder="1" applyAlignment="1">
      <alignment horizontal="center" vertical="center" wrapText="1"/>
    </xf>
    <xf numFmtId="0" fontId="11" fillId="17" borderId="59" xfId="0" applyFont="1" applyFill="1" applyBorder="1" applyAlignment="1">
      <alignment horizontal="center" vertical="center" wrapText="1"/>
    </xf>
    <xf numFmtId="0" fontId="11" fillId="16" borderId="43" xfId="0" applyFont="1" applyFill="1" applyBorder="1" applyAlignment="1">
      <alignment horizontal="center" vertical="center" wrapText="1"/>
    </xf>
    <xf numFmtId="0" fontId="11" fillId="16" borderId="59" xfId="0" applyFont="1" applyFill="1" applyBorder="1" applyAlignment="1">
      <alignment horizontal="center" vertical="center" wrapText="1"/>
    </xf>
    <xf numFmtId="0" fontId="11" fillId="0" borderId="59" xfId="0" applyFont="1" applyBorder="1" applyAlignment="1">
      <alignment horizontal="center" vertical="center" wrapText="1"/>
    </xf>
    <xf numFmtId="1" fontId="12" fillId="0" borderId="22" xfId="0" applyNumberFormat="1" applyFont="1" applyBorder="1" applyAlignment="1">
      <alignment horizontal="center" vertical="center" textRotation="90" wrapText="1"/>
    </xf>
    <xf numFmtId="1" fontId="12" fillId="0" borderId="18" xfId="0" applyNumberFormat="1" applyFont="1" applyBorder="1" applyAlignment="1">
      <alignment horizontal="center" vertical="center" textRotation="90" wrapText="1"/>
    </xf>
    <xf numFmtId="1" fontId="12" fillId="0" borderId="52" xfId="0" applyNumberFormat="1" applyFont="1" applyBorder="1" applyAlignment="1">
      <alignment horizontal="center" vertical="center" textRotation="90" wrapText="1"/>
    </xf>
    <xf numFmtId="0" fontId="12" fillId="23" borderId="1" xfId="0" applyFont="1" applyFill="1" applyBorder="1" applyAlignment="1">
      <alignment horizontal="center" vertical="center" wrapText="1"/>
    </xf>
    <xf numFmtId="0" fontId="11" fillId="19" borderId="1" xfId="0" applyFont="1" applyFill="1" applyBorder="1" applyAlignment="1">
      <alignment horizontal="center" vertical="center" wrapText="1"/>
    </xf>
    <xf numFmtId="0" fontId="11" fillId="16" borderId="1" xfId="0" applyFont="1" applyFill="1" applyBorder="1" applyAlignment="1">
      <alignment horizontal="center" vertical="center" wrapText="1"/>
    </xf>
    <xf numFmtId="0" fontId="11" fillId="20" borderId="3" xfId="0" applyFont="1" applyFill="1" applyBorder="1" applyAlignment="1">
      <alignment horizontal="center" vertical="center" wrapText="1"/>
    </xf>
    <xf numFmtId="0" fontId="11" fillId="20" borderId="44" xfId="0" applyFont="1" applyFill="1" applyBorder="1" applyAlignment="1">
      <alignment horizontal="center" vertical="center" wrapText="1"/>
    </xf>
    <xf numFmtId="0" fontId="10" fillId="0" borderId="0" xfId="17" applyFont="1" applyAlignment="1">
      <alignment horizontal="center"/>
    </xf>
    <xf numFmtId="2" fontId="3" fillId="10" borderId="8" xfId="0" applyNumberFormat="1" applyFont="1" applyFill="1" applyBorder="1" applyAlignment="1">
      <alignment horizontal="center" vertical="center"/>
    </xf>
    <xf numFmtId="2" fontId="3" fillId="10" borderId="1" xfId="0" applyNumberFormat="1" applyFont="1" applyFill="1" applyBorder="1" applyAlignment="1">
      <alignment horizontal="center" vertical="center"/>
    </xf>
    <xf numFmtId="2" fontId="3" fillId="11" borderId="11" xfId="0" applyNumberFormat="1" applyFont="1" applyFill="1" applyBorder="1" applyAlignment="1">
      <alignment horizontal="center" vertical="center"/>
    </xf>
    <xf numFmtId="2" fontId="3" fillId="11" borderId="12" xfId="0" applyNumberFormat="1" applyFont="1" applyFill="1" applyBorder="1" applyAlignment="1">
      <alignment horizontal="center" vertical="center"/>
    </xf>
    <xf numFmtId="0" fontId="2" fillId="0" borderId="34" xfId="0" applyFont="1" applyBorder="1" applyAlignment="1">
      <alignment horizontal="center"/>
    </xf>
    <xf numFmtId="0" fontId="2" fillId="0" borderId="24" xfId="0" applyFont="1" applyBorder="1" applyAlignment="1">
      <alignment horizontal="center"/>
    </xf>
    <xf numFmtId="1" fontId="2" fillId="0" borderId="25" xfId="0" applyNumberFormat="1" applyFont="1" applyBorder="1" applyAlignment="1">
      <alignment horizontal="center" vertical="center"/>
    </xf>
    <xf numFmtId="1" fontId="2" fillId="0" borderId="39" xfId="0" applyNumberFormat="1" applyFont="1" applyBorder="1" applyAlignment="1">
      <alignment horizontal="center" vertical="center"/>
    </xf>
    <xf numFmtId="0" fontId="2" fillId="0" borderId="8" xfId="0" applyFont="1" applyBorder="1" applyAlignment="1">
      <alignment horizontal="center"/>
    </xf>
    <xf numFmtId="0" fontId="2" fillId="0" borderId="1"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1" fontId="2" fillId="0" borderId="27" xfId="0" applyNumberFormat="1" applyFont="1" applyBorder="1" applyAlignment="1">
      <alignment horizontal="center" vertical="center"/>
    </xf>
    <xf numFmtId="1" fontId="2" fillId="0" borderId="38" xfId="0" applyNumberFormat="1" applyFont="1" applyBorder="1" applyAlignment="1">
      <alignment horizontal="center" vertical="center"/>
    </xf>
    <xf numFmtId="1" fontId="2" fillId="0" borderId="2" xfId="0" applyNumberFormat="1" applyFont="1" applyBorder="1" applyAlignment="1">
      <alignment horizontal="center" vertical="center"/>
    </xf>
    <xf numFmtId="1" fontId="2" fillId="0" borderId="37" xfId="0" applyNumberFormat="1" applyFont="1" applyBorder="1" applyAlignment="1">
      <alignment horizontal="center" vertical="center"/>
    </xf>
    <xf numFmtId="2" fontId="3" fillId="10" borderId="10" xfId="0" applyNumberFormat="1" applyFont="1" applyFill="1" applyBorder="1" applyAlignment="1">
      <alignment horizontal="center" vertical="center"/>
    </xf>
    <xf numFmtId="2" fontId="3" fillId="11" borderId="13" xfId="0" applyNumberFormat="1" applyFont="1" applyFill="1" applyBorder="1" applyAlignment="1">
      <alignment horizontal="center" vertical="center"/>
    </xf>
    <xf numFmtId="0" fontId="3" fillId="0" borderId="0" xfId="0" applyFont="1" applyAlignment="1">
      <alignment horizontal="center"/>
    </xf>
    <xf numFmtId="0" fontId="3" fillId="12" borderId="40" xfId="0" applyFont="1" applyFill="1" applyBorder="1" applyAlignment="1">
      <alignment horizontal="center" vertical="center"/>
    </xf>
    <xf numFmtId="0" fontId="3" fillId="12" borderId="21" xfId="0" applyFont="1" applyFill="1" applyBorder="1" applyAlignment="1">
      <alignment horizontal="center" vertical="center"/>
    </xf>
    <xf numFmtId="0" fontId="3" fillId="12" borderId="41" xfId="0" applyFont="1" applyFill="1" applyBorder="1" applyAlignment="1">
      <alignment horizontal="center" vertical="center"/>
    </xf>
    <xf numFmtId="0" fontId="2" fillId="0" borderId="18" xfId="0" applyFont="1" applyBorder="1" applyAlignment="1">
      <alignment horizontal="justify" vertical="center"/>
    </xf>
    <xf numFmtId="0" fontId="2" fillId="0" borderId="19" xfId="0" applyFont="1" applyBorder="1" applyAlignment="1">
      <alignment horizontal="justify" vertical="center"/>
    </xf>
    <xf numFmtId="0" fontId="2" fillId="0" borderId="20" xfId="0" applyFont="1" applyBorder="1" applyAlignment="1">
      <alignment horizontal="justify" vertical="center"/>
    </xf>
    <xf numFmtId="2" fontId="3" fillId="6" borderId="24" xfId="0" applyNumberFormat="1" applyFont="1" applyFill="1" applyBorder="1" applyAlignment="1">
      <alignment horizontal="center" vertical="center"/>
    </xf>
    <xf numFmtId="2" fontId="3" fillId="6" borderId="26" xfId="0" applyNumberFormat="1" applyFont="1" applyFill="1" applyBorder="1" applyAlignment="1">
      <alignment horizontal="center" vertical="center"/>
    </xf>
    <xf numFmtId="2" fontId="3" fillId="6" borderId="34" xfId="0" applyNumberFormat="1" applyFont="1" applyFill="1" applyBorder="1" applyAlignment="1">
      <alignment horizontal="center" vertical="center"/>
    </xf>
    <xf numFmtId="0" fontId="3" fillId="12" borderId="15" xfId="0" applyFont="1" applyFill="1" applyBorder="1" applyAlignment="1">
      <alignment horizontal="center" vertical="center"/>
    </xf>
    <xf numFmtId="0" fontId="3" fillId="12" borderId="16" xfId="0" applyFont="1" applyFill="1" applyBorder="1" applyAlignment="1">
      <alignment horizontal="center" vertical="center"/>
    </xf>
    <xf numFmtId="0" fontId="3" fillId="12" borderId="17" xfId="0" applyFont="1" applyFill="1" applyBorder="1" applyAlignment="1">
      <alignment horizontal="center" vertical="center"/>
    </xf>
    <xf numFmtId="0" fontId="3" fillId="12" borderId="22" xfId="0" applyFont="1" applyFill="1" applyBorder="1" applyAlignment="1">
      <alignment horizontal="center" vertical="center"/>
    </xf>
    <xf numFmtId="0" fontId="3" fillId="12" borderId="23" xfId="0" applyFont="1" applyFill="1" applyBorder="1" applyAlignment="1">
      <alignment horizontal="center" vertical="center"/>
    </xf>
    <xf numFmtId="0" fontId="3" fillId="12" borderId="28" xfId="0" applyFont="1" applyFill="1" applyBorder="1" applyAlignment="1">
      <alignment horizontal="center" vertical="center"/>
    </xf>
    <xf numFmtId="0" fontId="2" fillId="0" borderId="15" xfId="0" applyFont="1" applyBorder="1" applyAlignment="1">
      <alignment horizontal="justify" vertical="center"/>
    </xf>
    <xf numFmtId="0" fontId="2" fillId="0" borderId="16" xfId="0" applyFont="1" applyBorder="1" applyAlignment="1">
      <alignment horizontal="justify" vertical="center"/>
    </xf>
    <xf numFmtId="0" fontId="2" fillId="0" borderId="17" xfId="0" applyFont="1" applyBorder="1" applyAlignment="1">
      <alignment horizontal="justify" vertical="center"/>
    </xf>
    <xf numFmtId="0" fontId="2" fillId="0" borderId="22" xfId="0" applyFont="1" applyBorder="1" applyAlignment="1">
      <alignment horizontal="justify" vertical="center" wrapText="1"/>
    </xf>
    <xf numFmtId="0" fontId="2" fillId="0" borderId="23" xfId="0" applyFont="1" applyBorder="1" applyAlignment="1">
      <alignment horizontal="justify" vertical="center" wrapText="1"/>
    </xf>
    <xf numFmtId="0" fontId="2" fillId="0" borderId="28" xfId="0" applyFont="1" applyBorder="1" applyAlignment="1">
      <alignment horizontal="justify" vertical="center" wrapText="1"/>
    </xf>
    <xf numFmtId="41" fontId="2" fillId="0" borderId="35" xfId="8" applyFont="1" applyBorder="1" applyAlignment="1">
      <alignment horizontal="center" vertical="center"/>
    </xf>
    <xf numFmtId="41" fontId="2" fillId="0" borderId="39" xfId="8" applyFont="1" applyBorder="1" applyAlignment="1">
      <alignment horizontal="center" vertical="center"/>
    </xf>
    <xf numFmtId="41" fontId="2" fillId="0" borderId="32" xfId="8" applyFont="1" applyBorder="1" applyAlignment="1">
      <alignment horizontal="center" vertical="center"/>
    </xf>
    <xf numFmtId="41" fontId="2" fillId="0" borderId="37" xfId="8" applyFont="1" applyBorder="1" applyAlignment="1">
      <alignment horizontal="center" vertical="center"/>
    </xf>
    <xf numFmtId="41" fontId="2" fillId="0" borderId="42" xfId="8" applyFont="1" applyBorder="1" applyAlignment="1">
      <alignment horizontal="center" vertical="center"/>
    </xf>
    <xf numFmtId="41" fontId="2" fillId="0" borderId="38" xfId="8" applyFont="1" applyBorder="1" applyAlignment="1">
      <alignment horizontal="center" vertical="center"/>
    </xf>
    <xf numFmtId="49" fontId="11" fillId="0" borderId="23" xfId="3" applyNumberFormat="1" applyFont="1" applyFill="1" applyBorder="1" applyAlignment="1">
      <alignment horizontal="center" vertical="center" wrapText="1"/>
    </xf>
    <xf numFmtId="49" fontId="11" fillId="0" borderId="19" xfId="3" applyNumberFormat="1" applyFont="1" applyFill="1" applyBorder="1" applyAlignment="1">
      <alignment horizontal="center" vertical="center" wrapText="1"/>
    </xf>
    <xf numFmtId="165" fontId="19" fillId="0" borderId="43" xfId="3" applyNumberFormat="1" applyFont="1" applyFill="1" applyBorder="1" applyAlignment="1">
      <alignment horizontal="left" vertical="center" wrapText="1"/>
    </xf>
    <xf numFmtId="49" fontId="11" fillId="7" borderId="43" xfId="3" applyNumberFormat="1" applyFont="1" applyFill="1" applyBorder="1" applyAlignment="1">
      <alignment horizontal="center" vertical="center" wrapText="1"/>
    </xf>
    <xf numFmtId="49" fontId="11" fillId="7" borderId="12" xfId="3"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17" fontId="11" fillId="0" borderId="44" xfId="0" applyNumberFormat="1" applyFont="1" applyBorder="1" applyAlignment="1">
      <alignment horizontal="center" vertical="center" wrapText="1"/>
    </xf>
    <xf numFmtId="17" fontId="11" fillId="0" borderId="19" xfId="0" applyNumberFormat="1" applyFont="1" applyBorder="1" applyAlignment="1">
      <alignment horizontal="center" vertical="center" wrapText="1"/>
    </xf>
    <xf numFmtId="0" fontId="12" fillId="26" borderId="22" xfId="0" applyNumberFormat="1" applyFont="1" applyFill="1" applyBorder="1" applyAlignment="1">
      <alignment horizontal="center" vertical="center" wrapText="1"/>
    </xf>
    <xf numFmtId="0" fontId="12" fillId="26" borderId="23" xfId="0" applyNumberFormat="1" applyFont="1" applyFill="1" applyBorder="1" applyAlignment="1">
      <alignment horizontal="center" vertical="center" wrapText="1"/>
    </xf>
    <xf numFmtId="165" fontId="12" fillId="21" borderId="15" xfId="3" applyNumberFormat="1" applyFont="1" applyFill="1" applyBorder="1" applyAlignment="1">
      <alignment horizontal="center" vertical="center" wrapText="1"/>
    </xf>
    <xf numFmtId="165" fontId="12" fillId="21" borderId="16" xfId="3" applyNumberFormat="1" applyFont="1" applyFill="1" applyBorder="1" applyAlignment="1">
      <alignment horizontal="center" vertical="center" wrapText="1"/>
    </xf>
    <xf numFmtId="165" fontId="12" fillId="21" borderId="60" xfId="3" applyNumberFormat="1" applyFont="1" applyFill="1" applyBorder="1" applyAlignment="1">
      <alignment horizontal="center" vertical="center" wrapText="1"/>
    </xf>
    <xf numFmtId="165" fontId="12" fillId="21" borderId="17" xfId="3" applyNumberFormat="1" applyFont="1" applyFill="1" applyBorder="1" applyAlignment="1">
      <alignment horizontal="center" vertical="center" wrapText="1"/>
    </xf>
    <xf numFmtId="165" fontId="12" fillId="21" borderId="12" xfId="3" applyNumberFormat="1" applyFont="1" applyFill="1" applyBorder="1" applyAlignment="1">
      <alignment horizontal="center" vertical="center" wrapText="1"/>
    </xf>
    <xf numFmtId="0" fontId="12" fillId="20" borderId="13" xfId="0" applyNumberFormat="1" applyFont="1" applyFill="1" applyBorder="1" applyAlignment="1">
      <alignment horizontal="center" vertical="center" wrapText="1"/>
    </xf>
    <xf numFmtId="165" fontId="11" fillId="0" borderId="24" xfId="3" applyNumberFormat="1" applyFont="1" applyFill="1" applyBorder="1" applyAlignment="1">
      <alignment vertical="center" wrapText="1"/>
    </xf>
    <xf numFmtId="165" fontId="11" fillId="0" borderId="1" xfId="3" applyNumberFormat="1" applyFont="1" applyFill="1" applyBorder="1" applyAlignment="1">
      <alignment vertical="center" wrapText="1"/>
    </xf>
    <xf numFmtId="0" fontId="11" fillId="0" borderId="30" xfId="0" applyFont="1" applyBorder="1" applyAlignment="1">
      <alignment horizontal="center" vertical="center" wrapText="1"/>
    </xf>
    <xf numFmtId="0" fontId="11" fillId="0" borderId="65" xfId="0" applyFont="1" applyBorder="1" applyAlignment="1">
      <alignment horizontal="center" vertical="center" wrapText="1"/>
    </xf>
    <xf numFmtId="1" fontId="11" fillId="20" borderId="34" xfId="3" applyNumberFormat="1" applyFont="1" applyFill="1" applyBorder="1" applyAlignment="1">
      <alignment horizontal="center" vertical="center" wrapText="1"/>
    </xf>
    <xf numFmtId="0" fontId="11" fillId="17" borderId="9" xfId="0" applyFont="1" applyFill="1" applyBorder="1" applyAlignment="1">
      <alignment horizontal="center" vertical="center" wrapText="1"/>
    </xf>
    <xf numFmtId="0" fontId="11" fillId="20" borderId="8" xfId="0" applyFont="1" applyFill="1" applyBorder="1" applyAlignment="1">
      <alignment horizontal="center" vertical="center" wrapText="1"/>
    </xf>
    <xf numFmtId="0" fontId="11" fillId="20" borderId="9" xfId="0" applyFont="1" applyFill="1" applyBorder="1" applyAlignment="1">
      <alignment horizontal="center" vertical="center" wrapText="1"/>
    </xf>
    <xf numFmtId="0" fontId="11" fillId="20" borderId="18" xfId="0" applyFont="1" applyFill="1" applyBorder="1" applyAlignment="1">
      <alignment horizontal="center" vertical="center" wrapText="1"/>
    </xf>
    <xf numFmtId="0" fontId="11" fillId="20" borderId="45" xfId="0" applyFont="1" applyFill="1" applyBorder="1" applyAlignment="1">
      <alignment horizontal="center" vertical="center" wrapText="1"/>
    </xf>
    <xf numFmtId="0" fontId="11" fillId="20" borderId="11" xfId="0" applyFont="1" applyFill="1" applyBorder="1" applyAlignment="1">
      <alignment horizontal="center" vertical="center" wrapText="1"/>
    </xf>
    <xf numFmtId="49" fontId="11" fillId="0" borderId="2" xfId="0" applyNumberFormat="1" applyFont="1" applyBorder="1" applyAlignment="1">
      <alignment horizontal="center" vertical="center" wrapText="1"/>
    </xf>
    <xf numFmtId="49" fontId="11" fillId="0" borderId="3" xfId="0" applyNumberFormat="1" applyFont="1" applyBorder="1" applyAlignment="1">
      <alignment horizontal="left" vertical="center" wrapText="1"/>
    </xf>
    <xf numFmtId="0" fontId="12" fillId="26" borderId="15" xfId="0" applyNumberFormat="1" applyFont="1" applyFill="1" applyBorder="1" applyAlignment="1">
      <alignment horizontal="center" vertical="center" wrapText="1"/>
    </xf>
    <xf numFmtId="0" fontId="12" fillId="26" borderId="16" xfId="0" applyNumberFormat="1" applyFont="1" applyFill="1" applyBorder="1" applyAlignment="1">
      <alignment horizontal="center" vertical="center" wrapText="1"/>
    </xf>
    <xf numFmtId="0" fontId="12" fillId="26" borderId="17" xfId="0" applyNumberFormat="1" applyFont="1" applyFill="1" applyBorder="1" applyAlignment="1">
      <alignment horizontal="center" vertical="center" wrapText="1"/>
    </xf>
    <xf numFmtId="0" fontId="12" fillId="20" borderId="72" xfId="0" applyNumberFormat="1" applyFont="1" applyFill="1" applyBorder="1" applyAlignment="1">
      <alignment horizontal="center" vertical="center" wrapText="1"/>
    </xf>
    <xf numFmtId="0" fontId="12" fillId="26" borderId="40" xfId="0" applyNumberFormat="1" applyFont="1" applyFill="1" applyBorder="1" applyAlignment="1">
      <alignment horizontal="center" vertical="center" wrapText="1"/>
    </xf>
    <xf numFmtId="0" fontId="12" fillId="26" borderId="41" xfId="0" applyNumberFormat="1" applyFont="1" applyFill="1" applyBorder="1" applyAlignment="1">
      <alignment horizontal="center" vertical="center" wrapText="1"/>
    </xf>
    <xf numFmtId="49" fontId="11" fillId="0" borderId="12" xfId="0" applyNumberFormat="1" applyFont="1" applyBorder="1" applyAlignment="1">
      <alignment horizontal="left" vertical="center" wrapText="1"/>
    </xf>
    <xf numFmtId="0" fontId="18" fillId="0" borderId="59" xfId="0" applyFont="1" applyBorder="1" applyAlignment="1">
      <alignment horizontal="left" vertical="center" wrapText="1"/>
    </xf>
    <xf numFmtId="0" fontId="11" fillId="0" borderId="37" xfId="0" applyFont="1" applyBorder="1" applyAlignment="1">
      <alignment horizontal="center" vertical="center" wrapText="1"/>
    </xf>
    <xf numFmtId="0" fontId="11" fillId="0" borderId="6" xfId="0" applyFont="1" applyBorder="1" applyAlignment="1">
      <alignment vertical="center" wrapText="1"/>
    </xf>
    <xf numFmtId="0" fontId="12" fillId="23" borderId="24" xfId="0" applyFont="1" applyFill="1" applyBorder="1" applyAlignment="1">
      <alignment horizontal="center" vertical="center" wrapText="1"/>
    </xf>
    <xf numFmtId="0" fontId="11" fillId="0" borderId="24" xfId="0" applyFont="1" applyBorder="1" applyAlignment="1">
      <alignment horizontal="center" vertical="center" wrapText="1"/>
    </xf>
    <xf numFmtId="0" fontId="11" fillId="16" borderId="24" xfId="0" applyFont="1" applyFill="1" applyBorder="1" applyAlignment="1">
      <alignment horizontal="center" vertical="center" wrapText="1"/>
    </xf>
    <xf numFmtId="0" fontId="11" fillId="19" borderId="24" xfId="0" applyFont="1" applyFill="1" applyBorder="1" applyAlignment="1">
      <alignment horizontal="center" vertical="center" wrapText="1"/>
    </xf>
    <xf numFmtId="165" fontId="11" fillId="0" borderId="24" xfId="3" applyNumberFormat="1" applyFont="1" applyFill="1" applyBorder="1" applyAlignment="1">
      <alignment horizontal="left" vertical="center" wrapText="1"/>
    </xf>
    <xf numFmtId="165" fontId="11" fillId="0" borderId="24" xfId="3" applyNumberFormat="1" applyFont="1" applyFill="1" applyBorder="1" applyAlignment="1">
      <alignment horizontal="left" vertical="top" wrapText="1"/>
    </xf>
    <xf numFmtId="49" fontId="11" fillId="0" borderId="24" xfId="3" applyNumberFormat="1" applyFont="1" applyFill="1" applyBorder="1" applyAlignment="1">
      <alignment horizontal="center" vertical="center" wrapText="1"/>
    </xf>
    <xf numFmtId="0" fontId="11" fillId="0" borderId="67" xfId="0" applyFont="1" applyBorder="1" applyAlignment="1">
      <alignment vertical="center" wrapText="1"/>
    </xf>
    <xf numFmtId="0" fontId="11" fillId="0" borderId="73" xfId="0" applyFont="1" applyBorder="1" applyAlignment="1">
      <alignment vertical="center" wrapText="1"/>
    </xf>
    <xf numFmtId="49" fontId="11" fillId="7" borderId="27" xfId="3" applyNumberFormat="1" applyFont="1" applyFill="1" applyBorder="1" applyAlignment="1">
      <alignment horizontal="center" vertical="center" wrapText="1"/>
    </xf>
    <xf numFmtId="0" fontId="12" fillId="23" borderId="3" xfId="0" applyFont="1" applyFill="1" applyBorder="1" applyAlignment="1">
      <alignment vertical="center" wrapText="1"/>
    </xf>
    <xf numFmtId="1" fontId="11" fillId="7" borderId="3" xfId="3" applyNumberFormat="1" applyFont="1" applyFill="1" applyBorder="1" applyAlignment="1">
      <alignment horizontal="center" vertical="center" wrapText="1"/>
    </xf>
    <xf numFmtId="0" fontId="11" fillId="0" borderId="55" xfId="0" applyFont="1" applyBorder="1" applyAlignment="1">
      <alignment horizontal="center" vertical="center" wrapText="1"/>
    </xf>
    <xf numFmtId="165" fontId="17" fillId="0" borderId="25" xfId="3" applyNumberFormat="1" applyFont="1" applyFill="1" applyBorder="1" applyAlignment="1">
      <alignment horizontal="center" vertical="center" wrapText="1"/>
    </xf>
    <xf numFmtId="165" fontId="17" fillId="0" borderId="24" xfId="3" applyNumberFormat="1" applyFont="1" applyFill="1" applyBorder="1" applyAlignment="1">
      <alignment horizontal="left" vertical="center" wrapText="1"/>
    </xf>
    <xf numFmtId="49" fontId="11" fillId="0" borderId="24" xfId="3" applyNumberFormat="1" applyFont="1" applyFill="1" applyBorder="1" applyAlignment="1">
      <alignment horizontal="left" vertical="center" wrapText="1"/>
    </xf>
    <xf numFmtId="0" fontId="18" fillId="0" borderId="50" xfId="0" applyFont="1" applyBorder="1" applyAlignment="1">
      <alignment vertical="center" wrapText="1"/>
    </xf>
    <xf numFmtId="49" fontId="11" fillId="0" borderId="25" xfId="0" applyNumberFormat="1" applyFont="1" applyBorder="1" applyAlignment="1">
      <alignment horizontal="center" vertical="center" wrapText="1"/>
    </xf>
  </cellXfs>
  <cellStyles count="224">
    <cellStyle name="Euro" xfId="1"/>
    <cellStyle name="Hipervínculo" xfId="4" builtinId="8" hidden="1"/>
    <cellStyle name="Hipervínculo" xfId="6" builtinId="8" hidden="1"/>
    <cellStyle name="Hipervínculo" xfId="9" builtinId="8" hidden="1"/>
    <cellStyle name="Hipervínculo" xfId="11" builtinId="8" hidden="1"/>
    <cellStyle name="Hipervínculo" xfId="13" builtinId="8" hidden="1"/>
    <cellStyle name="Hipervínculo" xfId="15"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visitado" xfId="5" builtinId="9" hidden="1"/>
    <cellStyle name="Hipervínculo visitado" xfId="7"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Millares" xfId="2" builtinId="3"/>
    <cellStyle name="Millares [0]" xfId="8" builtinId="6"/>
    <cellStyle name="Normal" xfId="0" builtinId="0"/>
    <cellStyle name="Normal 2" xfId="17"/>
    <cellStyle name="Porcentaje" xfId="3" builtinId="5"/>
  </cellStyles>
  <dxfs count="27">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9" defaultPivotStyle="PivotStyleMedium4"/>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1.xml"/><Relationship Id="rId5" Type="http://schemas.openxmlformats.org/officeDocument/2006/relationships/worksheet" Target="worksheets/sheet5.xml"/><Relationship Id="rId15" Type="http://schemas.openxmlformats.org/officeDocument/2006/relationships/worksheet" Target="worksheets/sheet1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2015</a:t>
            </a:r>
            <a:r>
              <a:rPr lang="es-CO" baseline="0"/>
              <a:t> - 2016</a:t>
            </a:r>
            <a:endParaRPr lang="es-CO"/>
          </a:p>
        </c:rich>
      </c:tx>
      <c:overlay val="0"/>
    </c:title>
    <c:autoTitleDeleted val="0"/>
    <c:plotArea>
      <c:layout/>
      <c:barChart>
        <c:barDir val="col"/>
        <c:grouping val="clustered"/>
        <c:varyColors val="0"/>
        <c:ser>
          <c:idx val="0"/>
          <c:order val="0"/>
          <c:tx>
            <c:strRef>
              <c:f>'Comparativo 2015-2016'!$C$2</c:f>
              <c:strCache>
                <c:ptCount val="1"/>
                <c:pt idx="0">
                  <c:v>2015</c:v>
                </c:pt>
              </c:strCache>
            </c:strRef>
          </c:tx>
          <c:invertIfNegative val="0"/>
          <c:dLbls>
            <c:spPr>
              <a:noFill/>
              <a:ln>
                <a:noFill/>
              </a:ln>
              <a:effectLst/>
            </c:spPr>
            <c:txPr>
              <a:bodyPr/>
              <a:lstStyle/>
              <a:p>
                <a:pPr>
                  <a:defRPr sz="1100"/>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2015-2016'!$B$3:$B$6</c:f>
              <c:strCache>
                <c:ptCount val="4"/>
                <c:pt idx="0">
                  <c:v>RIESGOS BAJOS </c:v>
                </c:pt>
                <c:pt idx="1">
                  <c:v>RIESGOS MEDIOS </c:v>
                </c:pt>
                <c:pt idx="2">
                  <c:v>RIESGOS ALTOS </c:v>
                </c:pt>
                <c:pt idx="3">
                  <c:v>Total </c:v>
                </c:pt>
              </c:strCache>
            </c:strRef>
          </c:cat>
          <c:val>
            <c:numRef>
              <c:f>'Comparativo 2015-2016'!$C$3:$C$6</c:f>
              <c:numCache>
                <c:formatCode>General</c:formatCode>
                <c:ptCount val="4"/>
                <c:pt idx="0">
                  <c:v>25</c:v>
                </c:pt>
                <c:pt idx="1">
                  <c:v>20</c:v>
                </c:pt>
                <c:pt idx="2">
                  <c:v>5</c:v>
                </c:pt>
                <c:pt idx="3">
                  <c:v>50</c:v>
                </c:pt>
              </c:numCache>
            </c:numRef>
          </c:val>
          <c:extLst xmlns:c16r2="http://schemas.microsoft.com/office/drawing/2015/06/chart">
            <c:ext xmlns:c16="http://schemas.microsoft.com/office/drawing/2014/chart" uri="{C3380CC4-5D6E-409C-BE32-E72D297353CC}">
              <c16:uniqueId val="{00000000-B808-4F29-9E77-CCB090F5C912}"/>
            </c:ext>
          </c:extLst>
        </c:ser>
        <c:ser>
          <c:idx val="1"/>
          <c:order val="1"/>
          <c:tx>
            <c:strRef>
              <c:f>'Comparativo 2015-2016'!$D$2</c:f>
              <c:strCache>
                <c:ptCount val="1"/>
                <c:pt idx="0">
                  <c:v>2016</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B808-4F29-9E77-CCB090F5C912}"/>
                </c:ex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B808-4F29-9E77-CCB090F5C912}"/>
                </c:ext>
                <c:ext xmlns:c15="http://schemas.microsoft.com/office/drawing/2012/chart" uri="{CE6537A1-D6FC-4f65-9D91-7224C49458BB}"/>
              </c:extLst>
            </c:dLbl>
            <c:spPr>
              <a:noFill/>
              <a:ln>
                <a:noFill/>
              </a:ln>
              <a:effectLst/>
            </c:spPr>
            <c:txPr>
              <a:bodyPr/>
              <a:lstStyle/>
              <a:p>
                <a:pPr>
                  <a:defRPr sz="1100" b="1"/>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2015-2016'!$B$3:$B$6</c:f>
              <c:strCache>
                <c:ptCount val="4"/>
                <c:pt idx="0">
                  <c:v>RIESGOS BAJOS </c:v>
                </c:pt>
                <c:pt idx="1">
                  <c:v>RIESGOS MEDIOS </c:v>
                </c:pt>
                <c:pt idx="2">
                  <c:v>RIESGOS ALTOS </c:v>
                </c:pt>
                <c:pt idx="3">
                  <c:v>Total </c:v>
                </c:pt>
              </c:strCache>
            </c:strRef>
          </c:cat>
          <c:val>
            <c:numRef>
              <c:f>'Comparativo 2015-2016'!$D$3:$D$6</c:f>
              <c:numCache>
                <c:formatCode>General</c:formatCode>
                <c:ptCount val="4"/>
                <c:pt idx="0">
                  <c:v>13</c:v>
                </c:pt>
                <c:pt idx="1">
                  <c:v>28</c:v>
                </c:pt>
                <c:pt idx="2">
                  <c:v>7</c:v>
                </c:pt>
                <c:pt idx="3">
                  <c:v>48</c:v>
                </c:pt>
              </c:numCache>
            </c:numRef>
          </c:val>
          <c:extLst xmlns:c16r2="http://schemas.microsoft.com/office/drawing/2015/06/chart">
            <c:ext xmlns:c16="http://schemas.microsoft.com/office/drawing/2014/chart" uri="{C3380CC4-5D6E-409C-BE32-E72D297353CC}">
              <c16:uniqueId val="{00000003-B808-4F29-9E77-CCB090F5C912}"/>
            </c:ext>
          </c:extLst>
        </c:ser>
        <c:dLbls>
          <c:dLblPos val="outEnd"/>
          <c:showLegendKey val="0"/>
          <c:showVal val="1"/>
          <c:showCatName val="0"/>
          <c:showSerName val="0"/>
          <c:showPercent val="0"/>
          <c:showBubbleSize val="0"/>
        </c:dLbls>
        <c:gapWidth val="150"/>
        <c:axId val="208958208"/>
        <c:axId val="208959744"/>
      </c:barChart>
      <c:catAx>
        <c:axId val="208958208"/>
        <c:scaling>
          <c:orientation val="minMax"/>
        </c:scaling>
        <c:delete val="0"/>
        <c:axPos val="b"/>
        <c:numFmt formatCode="General" sourceLinked="0"/>
        <c:majorTickMark val="out"/>
        <c:minorTickMark val="none"/>
        <c:tickLblPos val="nextTo"/>
        <c:txPr>
          <a:bodyPr/>
          <a:lstStyle/>
          <a:p>
            <a:pPr>
              <a:defRPr sz="1200" b="1"/>
            </a:pPr>
            <a:endParaRPr lang="es-CO"/>
          </a:p>
        </c:txPr>
        <c:crossAx val="208959744"/>
        <c:crosses val="autoZero"/>
        <c:auto val="1"/>
        <c:lblAlgn val="ctr"/>
        <c:lblOffset val="100"/>
        <c:noMultiLvlLbl val="0"/>
      </c:catAx>
      <c:valAx>
        <c:axId val="208959744"/>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208958208"/>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2017</a:t>
            </a:r>
            <a:r>
              <a:rPr lang="es-CO" baseline="0"/>
              <a:t> - 2018</a:t>
            </a:r>
            <a:endParaRPr lang="es-CO"/>
          </a:p>
        </c:rich>
      </c:tx>
      <c:overlay val="0"/>
    </c:title>
    <c:autoTitleDeleted val="0"/>
    <c:plotArea>
      <c:layout/>
      <c:barChart>
        <c:barDir val="col"/>
        <c:grouping val="clustered"/>
        <c:varyColors val="0"/>
        <c:ser>
          <c:idx val="0"/>
          <c:order val="0"/>
          <c:tx>
            <c:strRef>
              <c:f>'Comparativo 2017-2018'!$C$2</c:f>
              <c:strCache>
                <c:ptCount val="1"/>
                <c:pt idx="0">
                  <c:v>2017</c:v>
                </c:pt>
              </c:strCache>
            </c:strRef>
          </c:tx>
          <c:invertIfNegative val="0"/>
          <c:dLbls>
            <c:spPr>
              <a:noFill/>
              <a:ln>
                <a:noFill/>
              </a:ln>
              <a:effectLst/>
            </c:spPr>
            <c:txPr>
              <a:bodyPr/>
              <a:lstStyle/>
              <a:p>
                <a:pPr>
                  <a:defRPr sz="1100"/>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2017-2018'!$B$3:$B$6</c:f>
              <c:strCache>
                <c:ptCount val="4"/>
                <c:pt idx="0">
                  <c:v>RIESGOS BAJOS </c:v>
                </c:pt>
                <c:pt idx="1">
                  <c:v>RIESGOS MEDIOS </c:v>
                </c:pt>
                <c:pt idx="2">
                  <c:v>RIESGOS ALTOS </c:v>
                </c:pt>
                <c:pt idx="3">
                  <c:v>Total </c:v>
                </c:pt>
              </c:strCache>
            </c:strRef>
          </c:cat>
          <c:val>
            <c:numRef>
              <c:f>'Comparativo 2017-2018'!$C$3:$C$6</c:f>
              <c:numCache>
                <c:formatCode>General</c:formatCode>
                <c:ptCount val="4"/>
                <c:pt idx="0">
                  <c:v>8</c:v>
                </c:pt>
                <c:pt idx="1">
                  <c:v>35</c:v>
                </c:pt>
                <c:pt idx="2">
                  <c:v>10</c:v>
                </c:pt>
                <c:pt idx="3">
                  <c:v>53</c:v>
                </c:pt>
              </c:numCache>
            </c:numRef>
          </c:val>
          <c:extLst xmlns:c16r2="http://schemas.microsoft.com/office/drawing/2015/06/chart">
            <c:ext xmlns:c16="http://schemas.microsoft.com/office/drawing/2014/chart" uri="{C3380CC4-5D6E-409C-BE32-E72D297353CC}">
              <c16:uniqueId val="{00000000-906D-487F-9A3E-958FB3684DBA}"/>
            </c:ext>
          </c:extLst>
        </c:ser>
        <c:ser>
          <c:idx val="1"/>
          <c:order val="1"/>
          <c:tx>
            <c:strRef>
              <c:f>'Comparativo 2017-2018'!$D$2</c:f>
              <c:strCache>
                <c:ptCount val="1"/>
                <c:pt idx="0">
                  <c:v>2018</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906D-487F-9A3E-958FB3684DBA}"/>
                </c:ex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906D-487F-9A3E-958FB3684DBA}"/>
                </c:ext>
                <c:ext xmlns:c15="http://schemas.microsoft.com/office/drawing/2012/chart" uri="{CE6537A1-D6FC-4f65-9D91-7224C49458BB}"/>
              </c:extLst>
            </c:dLbl>
            <c:spPr>
              <a:noFill/>
              <a:ln>
                <a:noFill/>
              </a:ln>
              <a:effectLst/>
            </c:spPr>
            <c:txPr>
              <a:bodyPr/>
              <a:lstStyle/>
              <a:p>
                <a:pPr>
                  <a:defRPr sz="1100" b="1"/>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2017-2018'!$B$3:$B$6</c:f>
              <c:strCache>
                <c:ptCount val="4"/>
                <c:pt idx="0">
                  <c:v>RIESGOS BAJOS </c:v>
                </c:pt>
                <c:pt idx="1">
                  <c:v>RIESGOS MEDIOS </c:v>
                </c:pt>
                <c:pt idx="2">
                  <c:v>RIESGOS ALTOS </c:v>
                </c:pt>
                <c:pt idx="3">
                  <c:v>Total </c:v>
                </c:pt>
              </c:strCache>
            </c:strRef>
          </c:cat>
          <c:val>
            <c:numRef>
              <c:f>'Comparativo 2017-2018'!$D$3:$D$6</c:f>
              <c:numCache>
                <c:formatCode>General</c:formatCode>
                <c:ptCount val="4"/>
                <c:pt idx="0">
                  <c:v>4</c:v>
                </c:pt>
                <c:pt idx="1">
                  <c:v>41</c:v>
                </c:pt>
                <c:pt idx="2">
                  <c:v>8</c:v>
                </c:pt>
                <c:pt idx="3">
                  <c:v>53</c:v>
                </c:pt>
              </c:numCache>
            </c:numRef>
          </c:val>
          <c:extLst xmlns:c16r2="http://schemas.microsoft.com/office/drawing/2015/06/chart">
            <c:ext xmlns:c16="http://schemas.microsoft.com/office/drawing/2014/chart" uri="{C3380CC4-5D6E-409C-BE32-E72D297353CC}">
              <c16:uniqueId val="{00000003-906D-487F-9A3E-958FB3684DBA}"/>
            </c:ext>
          </c:extLst>
        </c:ser>
        <c:dLbls>
          <c:dLblPos val="outEnd"/>
          <c:showLegendKey val="0"/>
          <c:showVal val="1"/>
          <c:showCatName val="0"/>
          <c:showSerName val="0"/>
          <c:showPercent val="0"/>
          <c:showBubbleSize val="0"/>
        </c:dLbls>
        <c:gapWidth val="150"/>
        <c:axId val="210049280"/>
        <c:axId val="210063360"/>
      </c:barChart>
      <c:catAx>
        <c:axId val="210049280"/>
        <c:scaling>
          <c:orientation val="minMax"/>
        </c:scaling>
        <c:delete val="0"/>
        <c:axPos val="b"/>
        <c:numFmt formatCode="General" sourceLinked="0"/>
        <c:majorTickMark val="out"/>
        <c:minorTickMark val="none"/>
        <c:tickLblPos val="nextTo"/>
        <c:txPr>
          <a:bodyPr/>
          <a:lstStyle/>
          <a:p>
            <a:pPr>
              <a:defRPr sz="1200" b="1"/>
            </a:pPr>
            <a:endParaRPr lang="es-CO"/>
          </a:p>
        </c:txPr>
        <c:crossAx val="210063360"/>
        <c:crosses val="autoZero"/>
        <c:auto val="1"/>
        <c:lblAlgn val="ctr"/>
        <c:lblOffset val="100"/>
        <c:noMultiLvlLbl val="0"/>
      </c:catAx>
      <c:valAx>
        <c:axId val="210063360"/>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2100492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zoomScale="10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289233" cy="6101658"/>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552450" y="76200"/>
    <xdr:ext cx="9284368" cy="60960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2</xdr:col>
      <xdr:colOff>190500</xdr:colOff>
      <xdr:row>1</xdr:row>
      <xdr:rowOff>120564</xdr:rowOff>
    </xdr:from>
    <xdr:ext cx="3408850" cy="1295975"/>
    <xdr:pic>
      <xdr:nvPicPr>
        <xdr:cNvPr id="2" name="Imagen 2"/>
        <xdr:cNvPicPr>
          <a:picLocks noChangeAspect="1"/>
        </xdr:cNvPicPr>
      </xdr:nvPicPr>
      <xdr:blipFill>
        <a:blip xmlns:r="http://schemas.openxmlformats.org/officeDocument/2006/relationships" r:embed="rId1"/>
        <a:stretch>
          <a:fillRect/>
        </a:stretch>
      </xdr:blipFill>
      <xdr:spPr>
        <a:xfrm>
          <a:off x="4705350" y="282489"/>
          <a:ext cx="3408850" cy="129597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INK/Documents/Sistema%20Integado%20de%20Gesti&#243;n/SIG/Sistema%20Integrado%20de%20Gesti&#243;n/Planeacci&#243;n%20estrategica&#61480;/Revisi&#243;n%20por%20la%20gerencia&#61480;/2017/Riesgo%20por%20proces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HINK/Documents/Sistema%20Integado%20de%20Gesti&#243;n/SIG/Sistema%20Integrado%20de%20Gesti&#243;n/Planeacci&#243;n%20estrategica&#61480;/Revisi&#243;n%20por%20la%20gerencia&#61480;/2018/Riesgo%20por%20proces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por procesos 2017"/>
      <sheetName val="Riesgos por procesos 2018"/>
      <sheetName val="Hoja3"/>
    </sheetNames>
    <sheetDataSet>
      <sheetData sheetId="0">
        <row r="14">
          <cell r="C14">
            <v>10</v>
          </cell>
          <cell r="D14">
            <v>35</v>
          </cell>
          <cell r="E14">
            <v>8</v>
          </cell>
        </row>
      </sheetData>
      <sheetData sheetId="1">
        <row r="13">
          <cell r="C13">
            <v>8</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por procesos 2017"/>
      <sheetName val="Riesgos por procesos 2018"/>
      <sheetName val="Hoja3"/>
    </sheetNames>
    <sheetDataSet>
      <sheetData sheetId="0" refreshError="1"/>
      <sheetData sheetId="1">
        <row r="13">
          <cell r="C13">
            <v>8</v>
          </cell>
          <cell r="D13">
            <v>41</v>
          </cell>
          <cell r="E13">
            <v>4</v>
          </cell>
        </row>
      </sheetData>
      <sheetData sheetId="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76"/>
  <sheetViews>
    <sheetView showGridLines="0" tabSelected="1" view="pageBreakPreview" zoomScale="50" zoomScaleNormal="25" zoomScaleSheetLayoutView="50" zoomScalePageLayoutView="75" workbookViewId="0">
      <selection activeCell="D9" sqref="D9"/>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49.42578125" style="42" customWidth="1"/>
    <col min="24" max="25" width="33.140625" style="42" customWidth="1"/>
    <col min="26" max="26" width="29.42578125" style="42" customWidth="1"/>
    <col min="27" max="27" width="23.140625" style="155" customWidth="1"/>
    <col min="28" max="28" width="17.7109375" style="42" customWidth="1"/>
    <col min="29" max="32" width="33.85546875" style="42" customWidth="1"/>
    <col min="33" max="16384" width="33.85546875" style="42"/>
  </cols>
  <sheetData>
    <row r="1" spans="2:33" ht="9" customHeight="1" thickBot="1" x14ac:dyDescent="0.25"/>
    <row r="2" spans="2:33" s="56" customFormat="1" ht="125.25" customHeight="1" thickBot="1" x14ac:dyDescent="0.25">
      <c r="B2" s="395" t="s">
        <v>55</v>
      </c>
      <c r="C2" s="396"/>
      <c r="D2" s="396"/>
      <c r="E2" s="396"/>
      <c r="F2" s="396"/>
      <c r="G2" s="396"/>
      <c r="H2" s="396"/>
      <c r="I2" s="396"/>
      <c r="J2" s="396"/>
      <c r="K2" s="396"/>
      <c r="L2" s="396"/>
      <c r="M2" s="396"/>
      <c r="N2" s="396"/>
      <c r="O2" s="396"/>
      <c r="P2" s="396"/>
      <c r="Q2" s="396"/>
      <c r="R2" s="396"/>
      <c r="S2" s="396"/>
      <c r="T2" s="396"/>
      <c r="U2" s="396"/>
      <c r="V2" s="397"/>
      <c r="W2" s="397"/>
      <c r="X2" s="397"/>
      <c r="Y2" s="397"/>
      <c r="Z2" s="398"/>
      <c r="AA2" s="60"/>
      <c r="AB2" s="60"/>
    </row>
    <row r="3" spans="2:33" s="57" customFormat="1" ht="66" customHeight="1" thickBot="1" x14ac:dyDescent="0.25">
      <c r="B3" s="399" t="s">
        <v>117</v>
      </c>
      <c r="C3" s="400"/>
      <c r="D3" s="400"/>
      <c r="E3" s="401"/>
      <c r="F3" s="399" t="s">
        <v>262</v>
      </c>
      <c r="G3" s="400"/>
      <c r="H3" s="402"/>
      <c r="I3" s="403" t="s">
        <v>263</v>
      </c>
      <c r="J3" s="404"/>
      <c r="K3" s="404"/>
      <c r="L3" s="404"/>
      <c r="M3" s="403" t="s">
        <v>118</v>
      </c>
      <c r="N3" s="404"/>
      <c r="O3" s="404"/>
      <c r="P3" s="405"/>
      <c r="Q3" s="406" t="s">
        <v>56</v>
      </c>
      <c r="R3" s="407"/>
      <c r="S3" s="407"/>
      <c r="T3" s="407"/>
      <c r="U3" s="407"/>
      <c r="V3" s="407"/>
      <c r="W3" s="407"/>
      <c r="X3" s="407"/>
      <c r="Y3" s="407"/>
      <c r="Z3" s="407"/>
      <c r="AA3" s="407"/>
      <c r="AB3" s="61"/>
    </row>
    <row r="4" spans="2:33" s="57" customFormat="1" ht="72" customHeight="1" thickBot="1" x14ac:dyDescent="0.25">
      <c r="B4" s="408" t="s">
        <v>57</v>
      </c>
      <c r="C4" s="409"/>
      <c r="D4" s="409"/>
      <c r="E4" s="410"/>
      <c r="F4" s="411">
        <v>42874</v>
      </c>
      <c r="G4" s="412"/>
      <c r="H4" s="413"/>
      <c r="I4" s="414">
        <v>43154</v>
      </c>
      <c r="J4" s="412"/>
      <c r="K4" s="412"/>
      <c r="L4" s="415"/>
      <c r="M4" s="416">
        <v>2</v>
      </c>
      <c r="N4" s="417"/>
      <c r="O4" s="417"/>
      <c r="P4" s="418"/>
      <c r="Q4" s="416" t="s">
        <v>264</v>
      </c>
      <c r="R4" s="417"/>
      <c r="S4" s="417"/>
      <c r="T4" s="417"/>
      <c r="U4" s="417"/>
      <c r="V4" s="417"/>
      <c r="W4" s="417"/>
      <c r="X4" s="417"/>
      <c r="Y4" s="417"/>
      <c r="Z4" s="417"/>
      <c r="AA4" s="418"/>
      <c r="AB4" s="334"/>
    </row>
    <row r="5" spans="2:33" s="57" customFormat="1" ht="32.1" customHeight="1" thickBot="1" x14ac:dyDescent="0.25">
      <c r="B5" s="393" t="s">
        <v>677</v>
      </c>
      <c r="C5" s="394"/>
      <c r="D5" s="394"/>
      <c r="E5" s="394"/>
      <c r="F5" s="394"/>
      <c r="G5" s="394"/>
      <c r="H5" s="394"/>
      <c r="I5" s="394"/>
      <c r="J5" s="394"/>
      <c r="K5" s="394"/>
      <c r="L5" s="394"/>
      <c r="M5" s="394"/>
      <c r="N5" s="394"/>
      <c r="O5" s="394"/>
      <c r="P5" s="394"/>
      <c r="Q5" s="394"/>
      <c r="R5" s="394"/>
      <c r="S5" s="394"/>
      <c r="T5" s="394"/>
      <c r="U5" s="394"/>
      <c r="V5" s="394"/>
      <c r="W5" s="394"/>
      <c r="X5" s="394"/>
      <c r="Y5" s="394"/>
      <c r="Z5" s="394"/>
      <c r="AA5" s="394"/>
      <c r="AB5" s="334"/>
    </row>
    <row r="6" spans="2:33" s="57" customFormat="1" ht="54.95" customHeight="1" thickBot="1" x14ac:dyDescent="0.25">
      <c r="B6" s="422" t="s">
        <v>2</v>
      </c>
      <c r="C6" s="423"/>
      <c r="D6" s="423"/>
      <c r="E6" s="423"/>
      <c r="F6" s="423"/>
      <c r="G6" s="423"/>
      <c r="H6" s="423"/>
      <c r="I6" s="424"/>
      <c r="J6" s="425" t="s">
        <v>7</v>
      </c>
      <c r="K6" s="426"/>
      <c r="L6" s="426"/>
      <c r="M6" s="426"/>
      <c r="N6" s="426"/>
      <c r="O6" s="426"/>
      <c r="P6" s="426"/>
      <c r="Q6" s="427"/>
      <c r="R6" s="428" t="s">
        <v>274</v>
      </c>
      <c r="S6" s="429"/>
      <c r="T6" s="429"/>
      <c r="U6" s="429"/>
      <c r="V6" s="429"/>
      <c r="W6" s="429"/>
      <c r="X6" s="429"/>
      <c r="Y6" s="429"/>
      <c r="Z6" s="429"/>
      <c r="AA6" s="430"/>
    </row>
    <row r="7" spans="2:33" s="57" customFormat="1" ht="75" customHeight="1" thickBot="1" x14ac:dyDescent="0.25">
      <c r="B7" s="431" t="s">
        <v>15</v>
      </c>
      <c r="C7" s="432" t="s">
        <v>652</v>
      </c>
      <c r="D7" s="164" t="s">
        <v>14</v>
      </c>
      <c r="E7" s="165" t="s">
        <v>16</v>
      </c>
      <c r="F7" s="165" t="s">
        <v>1</v>
      </c>
      <c r="G7" s="165" t="s">
        <v>17</v>
      </c>
      <c r="H7" s="165" t="s">
        <v>653</v>
      </c>
      <c r="I7" s="165" t="s">
        <v>0</v>
      </c>
      <c r="J7" s="433" t="s">
        <v>52</v>
      </c>
      <c r="K7" s="433"/>
      <c r="L7" s="433"/>
      <c r="M7" s="433"/>
      <c r="N7" s="335" t="s">
        <v>6</v>
      </c>
      <c r="O7" s="434" t="s">
        <v>95</v>
      </c>
      <c r="P7" s="435"/>
      <c r="Q7" s="435"/>
      <c r="R7" s="665" t="s">
        <v>265</v>
      </c>
      <c r="S7" s="666"/>
      <c r="T7" s="495"/>
      <c r="U7" s="495"/>
      <c r="V7" s="439" t="s">
        <v>266</v>
      </c>
      <c r="W7" s="440"/>
      <c r="X7" s="440"/>
      <c r="Y7" s="440"/>
      <c r="Z7" s="441"/>
      <c r="AA7" s="442" t="s">
        <v>39</v>
      </c>
      <c r="AC7" s="444" t="s">
        <v>133</v>
      </c>
      <c r="AD7" s="444"/>
      <c r="AE7" s="444"/>
      <c r="AF7" s="444"/>
      <c r="AG7" s="59"/>
    </row>
    <row r="8" spans="2:33" s="57" customFormat="1" ht="174" customHeight="1" thickBot="1" x14ac:dyDescent="0.25">
      <c r="B8" s="431"/>
      <c r="C8" s="432"/>
      <c r="D8" s="33" t="s">
        <v>13</v>
      </c>
      <c r="E8" s="34" t="s">
        <v>20</v>
      </c>
      <c r="F8" s="34" t="s">
        <v>21</v>
      </c>
      <c r="G8" s="34" t="s">
        <v>22</v>
      </c>
      <c r="H8" s="34" t="s">
        <v>23</v>
      </c>
      <c r="I8" s="34" t="s">
        <v>24</v>
      </c>
      <c r="J8" s="88" t="s">
        <v>18</v>
      </c>
      <c r="K8" s="88" t="s">
        <v>19</v>
      </c>
      <c r="L8" s="88" t="s">
        <v>4</v>
      </c>
      <c r="M8" s="88" t="s">
        <v>5</v>
      </c>
      <c r="N8" s="35" t="s">
        <v>3</v>
      </c>
      <c r="O8" s="36" t="s">
        <v>96</v>
      </c>
      <c r="P8" s="36" t="s">
        <v>97</v>
      </c>
      <c r="Q8" s="193" t="s">
        <v>98</v>
      </c>
      <c r="R8" s="667" t="s">
        <v>267</v>
      </c>
      <c r="S8" s="668" t="s">
        <v>268</v>
      </c>
      <c r="T8" s="669" t="s">
        <v>269</v>
      </c>
      <c r="U8" s="670" t="s">
        <v>270</v>
      </c>
      <c r="V8" s="671" t="s">
        <v>461</v>
      </c>
      <c r="W8" s="671" t="s">
        <v>271</v>
      </c>
      <c r="X8" s="671" t="s">
        <v>272</v>
      </c>
      <c r="Y8" s="671" t="s">
        <v>273</v>
      </c>
      <c r="Z8" s="671" t="s">
        <v>268</v>
      </c>
      <c r="AA8" s="672"/>
      <c r="AC8" s="85" t="s">
        <v>129</v>
      </c>
      <c r="AD8" s="86" t="s">
        <v>130</v>
      </c>
      <c r="AE8" s="86" t="s">
        <v>131</v>
      </c>
      <c r="AF8" s="87" t="s">
        <v>132</v>
      </c>
    </row>
    <row r="9" spans="2:33" s="57" customFormat="1" ht="392.25" customHeight="1" x14ac:dyDescent="0.2">
      <c r="B9" s="445" t="s">
        <v>276</v>
      </c>
      <c r="C9" s="448" t="s">
        <v>38</v>
      </c>
      <c r="D9" s="189" t="s">
        <v>53</v>
      </c>
      <c r="E9" s="341" t="s">
        <v>119</v>
      </c>
      <c r="F9" s="341" t="s">
        <v>176</v>
      </c>
      <c r="G9" s="341" t="s">
        <v>654</v>
      </c>
      <c r="H9" s="341" t="s">
        <v>120</v>
      </c>
      <c r="I9" s="37" t="s">
        <v>655</v>
      </c>
      <c r="J9" s="179">
        <v>2</v>
      </c>
      <c r="K9" s="179" t="s">
        <v>28</v>
      </c>
      <c r="L9" s="179">
        <v>10</v>
      </c>
      <c r="M9" s="179" t="s">
        <v>28</v>
      </c>
      <c r="N9" s="347">
        <f>J9*L9</f>
        <v>20</v>
      </c>
      <c r="O9" s="173" t="s">
        <v>99</v>
      </c>
      <c r="P9" s="171"/>
      <c r="Q9" s="171"/>
      <c r="R9" s="375" t="s">
        <v>656</v>
      </c>
      <c r="S9" s="375" t="s">
        <v>657</v>
      </c>
      <c r="T9" s="225" t="s">
        <v>658</v>
      </c>
      <c r="U9" s="225" t="s">
        <v>304</v>
      </c>
      <c r="V9" s="365" t="s">
        <v>572</v>
      </c>
      <c r="W9" s="378" t="s">
        <v>721</v>
      </c>
      <c r="X9" s="363" t="s">
        <v>722</v>
      </c>
      <c r="Y9" s="363" t="s">
        <v>276</v>
      </c>
      <c r="Z9" s="664">
        <v>43221</v>
      </c>
      <c r="AA9" s="471" t="s">
        <v>727</v>
      </c>
      <c r="AC9" s="346">
        <v>1</v>
      </c>
      <c r="AD9" s="340"/>
      <c r="AE9" s="340"/>
      <c r="AF9" s="345">
        <f>SUM(AC9:AE9)</f>
        <v>1</v>
      </c>
    </row>
    <row r="10" spans="2:33" s="57" customFormat="1" ht="291.75" customHeight="1" x14ac:dyDescent="0.2">
      <c r="B10" s="446"/>
      <c r="C10" s="449"/>
      <c r="D10" s="188" t="s">
        <v>84</v>
      </c>
      <c r="E10" s="342" t="s">
        <v>85</v>
      </c>
      <c r="F10" s="342" t="s">
        <v>659</v>
      </c>
      <c r="G10" s="342" t="s">
        <v>660</v>
      </c>
      <c r="H10" s="342" t="s">
        <v>121</v>
      </c>
      <c r="I10" s="342" t="s">
        <v>661</v>
      </c>
      <c r="J10" s="259">
        <v>2</v>
      </c>
      <c r="K10" s="259" t="s">
        <v>28</v>
      </c>
      <c r="L10" s="259">
        <v>10</v>
      </c>
      <c r="M10" s="259" t="s">
        <v>28</v>
      </c>
      <c r="N10" s="89">
        <v>20</v>
      </c>
      <c r="O10" s="255"/>
      <c r="P10" s="260" t="s">
        <v>99</v>
      </c>
      <c r="Q10" s="260"/>
      <c r="R10" s="344" t="s">
        <v>723</v>
      </c>
      <c r="S10" s="344" t="s">
        <v>662</v>
      </c>
      <c r="T10" s="343" t="s">
        <v>663</v>
      </c>
      <c r="U10" s="343" t="s">
        <v>304</v>
      </c>
      <c r="V10" s="337" t="s">
        <v>572</v>
      </c>
      <c r="W10" s="43" t="s">
        <v>724</v>
      </c>
      <c r="X10" s="43" t="s">
        <v>725</v>
      </c>
      <c r="Y10" s="359" t="s">
        <v>276</v>
      </c>
      <c r="Z10" s="663"/>
      <c r="AA10" s="471"/>
      <c r="AC10" s="336"/>
      <c r="AD10" s="337">
        <v>1</v>
      </c>
      <c r="AE10" s="337"/>
      <c r="AF10" s="338">
        <f t="shared" ref="AF10:AF24" si="0">SUM(AC10:AE10)</f>
        <v>1</v>
      </c>
    </row>
    <row r="11" spans="2:33" s="57" customFormat="1" ht="359.25" customHeight="1" x14ac:dyDescent="0.2">
      <c r="B11" s="446"/>
      <c r="C11" s="449"/>
      <c r="D11" s="188" t="s">
        <v>86</v>
      </c>
      <c r="E11" s="342" t="s">
        <v>193</v>
      </c>
      <c r="F11" s="342" t="s">
        <v>664</v>
      </c>
      <c r="G11" s="342" t="s">
        <v>665</v>
      </c>
      <c r="H11" s="342" t="s">
        <v>122</v>
      </c>
      <c r="I11" s="342" t="s">
        <v>666</v>
      </c>
      <c r="J11" s="259">
        <v>1</v>
      </c>
      <c r="K11" s="259" t="s">
        <v>29</v>
      </c>
      <c r="L11" s="259">
        <v>20</v>
      </c>
      <c r="M11" s="259" t="s">
        <v>27</v>
      </c>
      <c r="N11" s="89">
        <f>J11*L11</f>
        <v>20</v>
      </c>
      <c r="O11" s="255"/>
      <c r="P11" s="260" t="s">
        <v>99</v>
      </c>
      <c r="Q11" s="260"/>
      <c r="R11" s="344" t="s">
        <v>667</v>
      </c>
      <c r="S11" s="344" t="s">
        <v>417</v>
      </c>
      <c r="T11" s="343" t="s">
        <v>668</v>
      </c>
      <c r="U11" s="343" t="s">
        <v>304</v>
      </c>
      <c r="V11" s="266" t="s">
        <v>669</v>
      </c>
      <c r="W11" s="43"/>
      <c r="X11" s="43"/>
      <c r="Y11" s="43"/>
      <c r="Z11" s="43"/>
      <c r="AA11" s="471"/>
      <c r="AC11" s="336">
        <v>1</v>
      </c>
      <c r="AD11" s="337"/>
      <c r="AE11" s="337"/>
      <c r="AF11" s="338">
        <f t="shared" si="0"/>
        <v>1</v>
      </c>
    </row>
    <row r="12" spans="2:33" s="57" customFormat="1" ht="296.25" customHeight="1" thickBot="1" x14ac:dyDescent="0.25">
      <c r="B12" s="447"/>
      <c r="C12" s="450"/>
      <c r="D12" s="62" t="s">
        <v>73</v>
      </c>
      <c r="E12" s="38" t="s">
        <v>123</v>
      </c>
      <c r="F12" s="38" t="s">
        <v>670</v>
      </c>
      <c r="G12" s="38" t="s">
        <v>177</v>
      </c>
      <c r="H12" s="38" t="s">
        <v>671</v>
      </c>
      <c r="I12" s="39" t="s">
        <v>672</v>
      </c>
      <c r="J12" s="91">
        <v>1</v>
      </c>
      <c r="K12" s="91" t="s">
        <v>29</v>
      </c>
      <c r="L12" s="91">
        <v>5</v>
      </c>
      <c r="M12" s="91" t="s">
        <v>29</v>
      </c>
      <c r="N12" s="92">
        <f>J12*L12</f>
        <v>5</v>
      </c>
      <c r="O12" s="93"/>
      <c r="P12" s="94" t="s">
        <v>99</v>
      </c>
      <c r="Q12" s="94"/>
      <c r="R12" s="40" t="s">
        <v>673</v>
      </c>
      <c r="S12" s="40" t="s">
        <v>726</v>
      </c>
      <c r="T12" s="147" t="s">
        <v>658</v>
      </c>
      <c r="U12" s="147" t="s">
        <v>304</v>
      </c>
      <c r="V12" s="266" t="s">
        <v>475</v>
      </c>
      <c r="W12" s="344"/>
      <c r="X12" s="344"/>
      <c r="Y12" s="344"/>
      <c r="Z12" s="344"/>
      <c r="AA12" s="563"/>
      <c r="AC12" s="336">
        <v>1</v>
      </c>
      <c r="AD12" s="337"/>
      <c r="AE12" s="337"/>
      <c r="AF12" s="338">
        <f t="shared" si="0"/>
        <v>1</v>
      </c>
    </row>
    <row r="13" spans="2:33" s="57" customFormat="1" ht="31.5" customHeight="1" thickBot="1" x14ac:dyDescent="0.25">
      <c r="B13" s="42"/>
      <c r="C13" s="42"/>
      <c r="D13" s="42"/>
      <c r="E13" s="42"/>
      <c r="F13" s="42"/>
      <c r="G13" s="42"/>
      <c r="H13" s="42"/>
      <c r="I13" s="42"/>
      <c r="J13" s="42"/>
      <c r="K13" s="42"/>
      <c r="L13" s="42"/>
      <c r="M13" s="42"/>
      <c r="N13" s="42"/>
      <c r="O13" s="42"/>
      <c r="P13" s="42"/>
      <c r="Q13" s="42"/>
      <c r="R13" s="42"/>
      <c r="S13" s="42"/>
      <c r="T13" s="42"/>
      <c r="U13" s="42"/>
      <c r="V13" s="286"/>
      <c r="W13" s="40"/>
      <c r="X13" s="40"/>
      <c r="Y13" s="40"/>
      <c r="Z13" s="40"/>
      <c r="AA13" s="348"/>
      <c r="AC13" s="336"/>
      <c r="AD13" s="337">
        <v>1</v>
      </c>
      <c r="AE13" s="337"/>
      <c r="AF13" s="338">
        <f t="shared" si="0"/>
        <v>1</v>
      </c>
    </row>
    <row r="14" spans="2:33" s="57" customFormat="1" ht="106.5" customHeight="1" thickBot="1" x14ac:dyDescent="0.25">
      <c r="B14" s="42"/>
      <c r="C14" s="42"/>
      <c r="D14" s="42"/>
      <c r="E14" s="42"/>
      <c r="F14" s="42"/>
      <c r="G14" s="42"/>
      <c r="H14" s="42"/>
      <c r="I14" s="451" t="s">
        <v>158</v>
      </c>
      <c r="J14" s="452"/>
      <c r="K14" s="453"/>
      <c r="L14" s="42"/>
      <c r="M14" s="454" t="s">
        <v>275</v>
      </c>
      <c r="N14" s="455"/>
      <c r="O14" s="455"/>
      <c r="P14" s="456"/>
      <c r="Q14" s="42"/>
      <c r="R14" s="42"/>
      <c r="S14" s="42"/>
      <c r="T14" s="42"/>
      <c r="U14" s="42"/>
      <c r="V14" s="256"/>
      <c r="W14" s="42"/>
      <c r="X14" s="42"/>
      <c r="Y14" s="42"/>
      <c r="Z14" s="42"/>
      <c r="AA14" s="156"/>
      <c r="AC14" s="336">
        <v>1</v>
      </c>
      <c r="AD14" s="337"/>
      <c r="AE14" s="337"/>
      <c r="AF14" s="338">
        <f t="shared" si="0"/>
        <v>1</v>
      </c>
    </row>
    <row r="15" spans="2:33" s="57" customFormat="1" ht="46.5" customHeight="1" x14ac:dyDescent="0.2">
      <c r="B15" s="42"/>
      <c r="C15" s="42"/>
      <c r="D15" s="42"/>
      <c r="E15" s="42"/>
      <c r="F15" s="42"/>
      <c r="G15" s="42"/>
      <c r="H15" s="42"/>
      <c r="I15" s="44" t="s">
        <v>134</v>
      </c>
      <c r="J15" s="45">
        <v>8</v>
      </c>
      <c r="K15" s="46">
        <f>J15*K18/J18</f>
        <v>0.15094339622641509</v>
      </c>
      <c r="L15" s="42"/>
      <c r="M15" s="419" t="s">
        <v>674</v>
      </c>
      <c r="N15" s="420"/>
      <c r="O15" s="420" t="s">
        <v>156</v>
      </c>
      <c r="P15" s="421"/>
      <c r="Q15" s="42"/>
      <c r="R15" s="42"/>
      <c r="S15" s="42"/>
      <c r="T15" s="42"/>
      <c r="U15" s="42"/>
      <c r="V15" s="256"/>
      <c r="W15" s="42"/>
      <c r="X15" s="42"/>
      <c r="Y15" s="42"/>
      <c r="Z15" s="42"/>
      <c r="AA15" s="156"/>
      <c r="AC15" s="336">
        <v>1</v>
      </c>
      <c r="AD15" s="337"/>
      <c r="AE15" s="337"/>
      <c r="AF15" s="338">
        <f t="shared" si="0"/>
        <v>1</v>
      </c>
    </row>
    <row r="16" spans="2:33" s="57" customFormat="1" ht="46.5" customHeight="1" x14ac:dyDescent="0.2">
      <c r="B16" s="42"/>
      <c r="C16" s="42"/>
      <c r="D16" s="42"/>
      <c r="E16" s="42"/>
      <c r="F16" s="42"/>
      <c r="G16" s="42"/>
      <c r="H16" s="42"/>
      <c r="I16" s="47" t="s">
        <v>135</v>
      </c>
      <c r="J16" s="48">
        <v>35</v>
      </c>
      <c r="K16" s="49">
        <f>J16*K18/J18</f>
        <v>0.660377358490566</v>
      </c>
      <c r="L16" s="42"/>
      <c r="M16" s="459" t="s">
        <v>675</v>
      </c>
      <c r="N16" s="460"/>
      <c r="O16" s="460" t="s">
        <v>157</v>
      </c>
      <c r="P16" s="461"/>
      <c r="Q16" s="42"/>
      <c r="R16" s="42"/>
      <c r="S16" s="42"/>
      <c r="T16" s="42"/>
      <c r="U16" s="42"/>
      <c r="V16" s="256"/>
      <c r="W16" s="42"/>
      <c r="X16" s="42"/>
      <c r="Y16" s="42"/>
      <c r="Z16" s="42"/>
      <c r="AA16" s="156"/>
      <c r="AC16" s="336">
        <v>1</v>
      </c>
      <c r="AD16" s="337"/>
      <c r="AE16" s="337"/>
      <c r="AF16" s="338">
        <f t="shared" si="0"/>
        <v>1</v>
      </c>
    </row>
    <row r="17" spans="2:32" s="57" customFormat="1" ht="46.5" customHeight="1" thickBot="1" x14ac:dyDescent="0.25">
      <c r="B17" s="42"/>
      <c r="C17" s="42"/>
      <c r="D17" s="42"/>
      <c r="E17" s="42"/>
      <c r="F17" s="42"/>
      <c r="G17" s="42"/>
      <c r="H17" s="42"/>
      <c r="I17" s="50" t="s">
        <v>136</v>
      </c>
      <c r="J17" s="51">
        <v>10</v>
      </c>
      <c r="K17" s="52">
        <f>J17*K18/J18</f>
        <v>0.18867924528301888</v>
      </c>
      <c r="L17" s="42"/>
      <c r="M17" s="462" t="s">
        <v>676</v>
      </c>
      <c r="N17" s="463"/>
      <c r="O17" s="463" t="s">
        <v>32</v>
      </c>
      <c r="P17" s="464"/>
      <c r="Q17" s="42"/>
      <c r="R17" s="42"/>
      <c r="S17" s="42"/>
      <c r="T17" s="42"/>
      <c r="U17" s="42"/>
      <c r="V17" s="273"/>
      <c r="W17" s="42"/>
      <c r="X17" s="42"/>
      <c r="Y17" s="42"/>
      <c r="Z17" s="42"/>
      <c r="AA17" s="156"/>
      <c r="AC17" s="336">
        <v>1</v>
      </c>
      <c r="AD17" s="337"/>
      <c r="AE17" s="337"/>
      <c r="AF17" s="338">
        <f t="shared" si="0"/>
        <v>1</v>
      </c>
    </row>
    <row r="18" spans="2:32" s="57" customFormat="1" ht="46.5" customHeight="1" thickBot="1" x14ac:dyDescent="0.25">
      <c r="B18" s="42"/>
      <c r="C18" s="42"/>
      <c r="D18" s="42"/>
      <c r="E18" s="42"/>
      <c r="F18" s="42"/>
      <c r="G18" s="42"/>
      <c r="H18" s="42"/>
      <c r="I18" s="53" t="s">
        <v>137</v>
      </c>
      <c r="J18" s="54">
        <f>+J15+J17+J16</f>
        <v>53</v>
      </c>
      <c r="K18" s="55">
        <v>1</v>
      </c>
      <c r="L18" s="42"/>
      <c r="M18" s="42"/>
      <c r="N18" s="42"/>
      <c r="O18" s="42"/>
      <c r="P18" s="42"/>
      <c r="Q18" s="42"/>
      <c r="R18" s="42"/>
      <c r="S18" s="42"/>
      <c r="T18" s="42"/>
      <c r="U18" s="42"/>
      <c r="V18" s="273"/>
      <c r="W18" s="42"/>
      <c r="X18" s="42"/>
      <c r="Y18" s="42"/>
      <c r="Z18" s="42"/>
      <c r="AA18" s="156"/>
      <c r="AC18" s="336">
        <v>1</v>
      </c>
      <c r="AD18" s="337"/>
      <c r="AE18" s="337"/>
      <c r="AF18" s="338">
        <f t="shared" si="0"/>
        <v>1</v>
      </c>
    </row>
    <row r="19" spans="2:32" s="57" customFormat="1" ht="330" customHeight="1" x14ac:dyDescent="0.2">
      <c r="B19" s="42"/>
      <c r="C19" s="42"/>
      <c r="D19" s="42"/>
      <c r="E19" s="42"/>
      <c r="F19" s="42"/>
      <c r="G19" s="42"/>
      <c r="H19" s="42"/>
      <c r="I19" s="42"/>
      <c r="J19" s="42"/>
      <c r="K19" s="42"/>
      <c r="L19" s="42"/>
      <c r="M19" s="42"/>
      <c r="N19" s="42"/>
      <c r="O19" s="42"/>
      <c r="P19" s="42"/>
      <c r="Q19" s="42"/>
      <c r="R19" s="42"/>
      <c r="S19" s="42"/>
      <c r="T19" s="42"/>
      <c r="U19" s="42"/>
      <c r="V19" s="444"/>
      <c r="W19" s="42"/>
      <c r="X19" s="42"/>
      <c r="Y19" s="42"/>
      <c r="Z19" s="42"/>
      <c r="AA19" s="156"/>
      <c r="AC19" s="336"/>
      <c r="AD19" s="337">
        <v>1</v>
      </c>
      <c r="AE19" s="337"/>
      <c r="AF19" s="338">
        <f t="shared" si="0"/>
        <v>1</v>
      </c>
    </row>
    <row r="20" spans="2:32" s="57" customFormat="1" ht="135.75" customHeight="1" x14ac:dyDescent="0.2">
      <c r="B20" s="42"/>
      <c r="C20" s="42"/>
      <c r="D20" s="42"/>
      <c r="E20" s="42"/>
      <c r="F20" s="42"/>
      <c r="G20" s="42"/>
      <c r="H20" s="42"/>
      <c r="I20" s="42"/>
      <c r="J20" s="42"/>
      <c r="K20" s="42"/>
      <c r="L20" s="42"/>
      <c r="M20" s="42"/>
      <c r="N20" s="42"/>
      <c r="O20" s="42"/>
      <c r="P20" s="42"/>
      <c r="Q20" s="42"/>
      <c r="R20" s="42"/>
      <c r="S20" s="42"/>
      <c r="T20" s="42"/>
      <c r="U20" s="42"/>
      <c r="V20" s="444"/>
      <c r="W20" s="42"/>
      <c r="X20" s="42"/>
      <c r="Y20" s="42"/>
      <c r="Z20" s="42"/>
      <c r="AA20" s="156"/>
      <c r="AC20" s="336"/>
      <c r="AD20" s="337">
        <v>1</v>
      </c>
      <c r="AE20" s="337"/>
      <c r="AF20" s="338">
        <f t="shared" si="0"/>
        <v>1</v>
      </c>
    </row>
    <row r="21" spans="2:32" s="57" customFormat="1" ht="409.5" customHeight="1" x14ac:dyDescent="0.2">
      <c r="B21" s="42"/>
      <c r="C21" s="42"/>
      <c r="D21" s="42"/>
      <c r="E21" s="42"/>
      <c r="F21" s="42"/>
      <c r="G21" s="42"/>
      <c r="H21" s="42"/>
      <c r="I21" s="42"/>
      <c r="J21" s="42"/>
      <c r="K21" s="42"/>
      <c r="L21" s="42"/>
      <c r="M21" s="42"/>
      <c r="N21" s="42"/>
      <c r="O21" s="42"/>
      <c r="P21" s="42"/>
      <c r="Q21" s="42"/>
      <c r="R21" s="42"/>
      <c r="S21" s="42"/>
      <c r="T21" s="42"/>
      <c r="U21" s="42"/>
      <c r="V21" s="274"/>
      <c r="W21" s="42"/>
      <c r="X21" s="42"/>
      <c r="Y21" s="42"/>
      <c r="Z21" s="42"/>
      <c r="AA21" s="156"/>
      <c r="AC21" s="336">
        <v>1</v>
      </c>
      <c r="AD21" s="337"/>
      <c r="AE21" s="337"/>
      <c r="AF21" s="338">
        <f t="shared" si="0"/>
        <v>1</v>
      </c>
    </row>
    <row r="22" spans="2:32" s="56" customFormat="1" ht="339.95" customHeight="1" x14ac:dyDescent="0.2">
      <c r="B22" s="42"/>
      <c r="C22" s="42"/>
      <c r="D22" s="42"/>
      <c r="E22" s="42"/>
      <c r="F22" s="42"/>
      <c r="G22" s="42"/>
      <c r="H22" s="42"/>
      <c r="I22" s="42"/>
      <c r="J22" s="42"/>
      <c r="K22" s="42"/>
      <c r="L22" s="42"/>
      <c r="M22" s="42"/>
      <c r="N22" s="42"/>
      <c r="O22" s="42"/>
      <c r="P22" s="42"/>
      <c r="Q22" s="42"/>
      <c r="R22" s="42"/>
      <c r="S22" s="42"/>
      <c r="T22" s="42"/>
      <c r="U22" s="42"/>
      <c r="V22" s="156"/>
      <c r="W22" s="42"/>
      <c r="X22" s="42"/>
      <c r="Y22" s="42"/>
      <c r="Z22" s="42"/>
      <c r="AA22" s="156"/>
      <c r="AC22" s="83"/>
      <c r="AD22" s="339"/>
      <c r="AE22" s="339"/>
      <c r="AF22" s="84"/>
    </row>
    <row r="23" spans="2:32" s="57" customFormat="1" ht="267.95" customHeight="1" x14ac:dyDescent="0.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56"/>
      <c r="AC23" s="336">
        <v>1</v>
      </c>
      <c r="AD23" s="337"/>
      <c r="AE23" s="337"/>
      <c r="AF23" s="338">
        <f t="shared" si="0"/>
        <v>1</v>
      </c>
    </row>
    <row r="24" spans="2:32" s="57" customFormat="1" ht="408.9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56"/>
      <c r="AC24" s="336"/>
      <c r="AD24" s="337">
        <v>1</v>
      </c>
      <c r="AE24" s="337"/>
      <c r="AF24" s="338">
        <f t="shared" si="0"/>
        <v>1</v>
      </c>
    </row>
    <row r="25" spans="2:32" s="57" customFormat="1" ht="133.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56"/>
      <c r="AC25" s="336"/>
      <c r="AD25" s="337">
        <v>1</v>
      </c>
      <c r="AE25" s="337"/>
      <c r="AF25" s="338">
        <v>1</v>
      </c>
    </row>
    <row r="26" spans="2:32" s="57" customFormat="1" ht="273"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56"/>
      <c r="AC26" s="336"/>
      <c r="AD26" s="337">
        <v>1</v>
      </c>
      <c r="AE26" s="337"/>
      <c r="AF26" s="338">
        <v>1</v>
      </c>
    </row>
    <row r="27" spans="2:32" s="57" customFormat="1" ht="273"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56"/>
      <c r="AC27" s="336"/>
      <c r="AD27" s="337"/>
      <c r="AE27" s="337"/>
      <c r="AF27" s="338"/>
    </row>
    <row r="28" spans="2:32" s="57" customFormat="1" ht="409.6"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56"/>
      <c r="AC28" s="336"/>
      <c r="AD28" s="337">
        <v>1</v>
      </c>
      <c r="AE28" s="337"/>
      <c r="AF28" s="338">
        <v>1</v>
      </c>
    </row>
    <row r="29" spans="2:32" s="57" customFormat="1" ht="177"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56"/>
      <c r="AC29" s="336">
        <v>1</v>
      </c>
      <c r="AD29" s="337"/>
      <c r="AE29" s="337"/>
      <c r="AF29" s="338">
        <v>1</v>
      </c>
    </row>
    <row r="30" spans="2:32" s="57" customFormat="1" ht="164.1"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56"/>
      <c r="AC30" s="336"/>
      <c r="AD30" s="337">
        <v>1</v>
      </c>
      <c r="AE30" s="337"/>
      <c r="AF30" s="338">
        <v>1</v>
      </c>
    </row>
    <row r="31" spans="2:32" s="57" customFormat="1" ht="280.5"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56"/>
      <c r="AC31" s="336">
        <v>1</v>
      </c>
      <c r="AD31" s="337"/>
      <c r="AE31" s="337"/>
      <c r="AF31" s="338">
        <v>1</v>
      </c>
    </row>
    <row r="32" spans="2:32" s="57" customFormat="1" ht="189.95"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56"/>
      <c r="AC32" s="336"/>
      <c r="AD32" s="337">
        <v>1</v>
      </c>
      <c r="AE32" s="337"/>
      <c r="AF32" s="338">
        <v>1</v>
      </c>
    </row>
    <row r="33" spans="2:32" s="57" customFormat="1" ht="288"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56"/>
      <c r="AC33" s="336">
        <v>1</v>
      </c>
      <c r="AD33" s="337"/>
      <c r="AE33" s="337"/>
      <c r="AF33" s="338">
        <v>1</v>
      </c>
    </row>
    <row r="34" spans="2:32" s="57" customFormat="1" ht="334.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56"/>
      <c r="AC34" s="336">
        <v>1</v>
      </c>
      <c r="AD34" s="337"/>
      <c r="AE34" s="337"/>
      <c r="AF34" s="338">
        <v>1</v>
      </c>
    </row>
    <row r="35" spans="2:32" s="57" customFormat="1" ht="188.25"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56"/>
      <c r="AC35" s="336"/>
      <c r="AD35" s="337"/>
      <c r="AE35" s="337">
        <v>1</v>
      </c>
      <c r="AF35" s="338">
        <v>1</v>
      </c>
    </row>
    <row r="36" spans="2:32" s="57" customFormat="1" ht="33"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56"/>
      <c r="AC36" s="336">
        <v>1</v>
      </c>
      <c r="AD36" s="337"/>
      <c r="AE36" s="337"/>
      <c r="AF36" s="338">
        <v>1</v>
      </c>
    </row>
    <row r="37" spans="2:32" s="57" customFormat="1" ht="348.9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56"/>
      <c r="AC37" s="465"/>
      <c r="AD37" s="457"/>
      <c r="AE37" s="457">
        <v>1</v>
      </c>
      <c r="AF37" s="458">
        <v>1</v>
      </c>
    </row>
    <row r="38" spans="2:32" s="57" customFormat="1" ht="339"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56"/>
      <c r="AC38" s="465"/>
      <c r="AD38" s="457"/>
      <c r="AE38" s="457"/>
      <c r="AF38" s="458"/>
    </row>
    <row r="39" spans="2:32" s="57" customFormat="1" ht="344.2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56"/>
      <c r="AC39" s="336">
        <v>1</v>
      </c>
      <c r="AD39" s="337"/>
      <c r="AE39" s="337"/>
      <c r="AF39" s="338">
        <v>1</v>
      </c>
    </row>
    <row r="40" spans="2:32" s="57" customFormat="1" ht="205.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56"/>
      <c r="AC40" s="336">
        <v>1</v>
      </c>
      <c r="AD40" s="337"/>
      <c r="AE40" s="337"/>
      <c r="AF40" s="338">
        <v>1</v>
      </c>
    </row>
    <row r="41" spans="2:32" s="57" customFormat="1" ht="155.1"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56"/>
      <c r="AC41" s="336">
        <v>1</v>
      </c>
      <c r="AD41" s="337"/>
      <c r="AE41" s="337"/>
      <c r="AF41" s="338">
        <v>1</v>
      </c>
    </row>
    <row r="42" spans="2:32" s="57" customFormat="1" ht="150"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56"/>
      <c r="AC42" s="336">
        <v>1</v>
      </c>
      <c r="AD42" s="337"/>
      <c r="AE42" s="337"/>
      <c r="AF42" s="338">
        <v>1</v>
      </c>
    </row>
    <row r="43" spans="2:32" s="57" customFormat="1" ht="156"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56"/>
      <c r="AC43" s="336"/>
      <c r="AD43" s="337">
        <v>1</v>
      </c>
      <c r="AE43" s="337"/>
      <c r="AF43" s="338">
        <v>1</v>
      </c>
    </row>
    <row r="44" spans="2:32" s="57" customFormat="1" ht="150.94999999999999"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56"/>
      <c r="AC44" s="336">
        <v>1</v>
      </c>
      <c r="AD44" s="337"/>
      <c r="AE44" s="337"/>
      <c r="AF44" s="338">
        <v>1</v>
      </c>
    </row>
    <row r="45" spans="2:32" s="57" customFormat="1" ht="269.10000000000002"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56"/>
      <c r="AC45" s="336">
        <v>1</v>
      </c>
      <c r="AD45" s="337"/>
      <c r="AE45" s="337"/>
      <c r="AF45" s="338">
        <v>1</v>
      </c>
    </row>
    <row r="46" spans="2:32" s="57" customFormat="1" ht="219.95"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56"/>
      <c r="AC46" s="336">
        <v>1</v>
      </c>
      <c r="AD46" s="337"/>
      <c r="AE46" s="337"/>
      <c r="AF46" s="338">
        <v>1</v>
      </c>
    </row>
    <row r="47" spans="2:32" s="57" customFormat="1" ht="186.95"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56"/>
      <c r="AC47" s="336">
        <v>1</v>
      </c>
      <c r="AD47" s="337"/>
      <c r="AE47" s="337"/>
      <c r="AF47" s="338">
        <v>1</v>
      </c>
    </row>
    <row r="48" spans="2:32" s="57" customFormat="1" ht="252"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56"/>
      <c r="AC48" s="336"/>
      <c r="AD48" s="337"/>
      <c r="AE48" s="337">
        <v>1</v>
      </c>
      <c r="AF48" s="338">
        <v>1</v>
      </c>
    </row>
    <row r="49" spans="2:32" s="57" customFormat="1" ht="139.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56"/>
      <c r="AC49" s="336"/>
      <c r="AD49" s="337">
        <v>1</v>
      </c>
      <c r="AE49" s="337"/>
      <c r="AF49" s="338">
        <v>1</v>
      </c>
    </row>
    <row r="50" spans="2:32" s="57" customFormat="1" ht="187.15"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56"/>
      <c r="AC50" s="336">
        <v>1</v>
      </c>
      <c r="AD50" s="337"/>
      <c r="AE50" s="337"/>
      <c r="AF50" s="338">
        <v>1</v>
      </c>
    </row>
    <row r="51" spans="2:32" s="57" customFormat="1" ht="187.1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56"/>
      <c r="AC51" s="336"/>
      <c r="AD51" s="337"/>
      <c r="AE51" s="337"/>
      <c r="AF51" s="338"/>
    </row>
    <row r="52" spans="2:32" s="57" customFormat="1" ht="151.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56"/>
      <c r="AC52" s="336"/>
      <c r="AD52" s="337"/>
      <c r="AE52" s="337">
        <v>1</v>
      </c>
      <c r="AF52" s="338">
        <v>1</v>
      </c>
    </row>
    <row r="53" spans="2:32" s="57" customFormat="1" ht="73.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56"/>
      <c r="AC53" s="336"/>
      <c r="AD53" s="337"/>
      <c r="AE53" s="337">
        <v>1</v>
      </c>
      <c r="AF53" s="338">
        <v>1</v>
      </c>
    </row>
    <row r="54" spans="2:32" s="57" customFormat="1" ht="113.2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56"/>
      <c r="AC54" s="336"/>
      <c r="AD54" s="337">
        <v>1</v>
      </c>
      <c r="AE54" s="337"/>
      <c r="AF54" s="338">
        <v>1</v>
      </c>
    </row>
    <row r="55" spans="2:32" ht="45.75" customHeight="1" x14ac:dyDescent="0.2">
      <c r="AA55" s="156"/>
      <c r="AB55" s="57"/>
      <c r="AC55" s="63"/>
      <c r="AD55" s="58">
        <v>1</v>
      </c>
      <c r="AE55" s="58"/>
      <c r="AF55" s="64">
        <v>1</v>
      </c>
    </row>
    <row r="56" spans="2:32" ht="45.75" customHeight="1" x14ac:dyDescent="0.2">
      <c r="AA56" s="156"/>
      <c r="AB56" s="57"/>
      <c r="AC56" s="63"/>
      <c r="AD56" s="58">
        <v>1</v>
      </c>
      <c r="AE56" s="58"/>
      <c r="AF56" s="64">
        <v>1</v>
      </c>
    </row>
    <row r="57" spans="2:32" ht="45.75" customHeight="1" x14ac:dyDescent="0.2">
      <c r="AA57" s="156"/>
      <c r="AB57" s="57"/>
      <c r="AC57" s="63"/>
      <c r="AD57" s="58">
        <v>1</v>
      </c>
      <c r="AE57" s="58"/>
      <c r="AF57" s="64">
        <v>1</v>
      </c>
    </row>
    <row r="58" spans="2:32" ht="45.75" customHeight="1" x14ac:dyDescent="0.2">
      <c r="AA58" s="156"/>
      <c r="AB58" s="57"/>
      <c r="AC58" s="63"/>
      <c r="AD58" s="58">
        <v>1</v>
      </c>
      <c r="AE58" s="58"/>
      <c r="AF58" s="64">
        <v>1</v>
      </c>
    </row>
    <row r="59" spans="2:32" ht="267.75" customHeight="1" x14ac:dyDescent="0.2">
      <c r="AA59" s="156"/>
      <c r="AB59" s="57"/>
      <c r="AC59" s="63"/>
      <c r="AD59" s="58">
        <v>1</v>
      </c>
      <c r="AE59" s="58"/>
      <c r="AF59" s="64">
        <v>1</v>
      </c>
    </row>
    <row r="60" spans="2:32" ht="408" customHeight="1" thickBot="1" x14ac:dyDescent="0.25">
      <c r="AA60" s="156"/>
      <c r="AC60" s="65">
        <f>SUM(AC9:AC55)</f>
        <v>24</v>
      </c>
      <c r="AD60" s="66">
        <f>SUM(AD9:AD59)</f>
        <v>18</v>
      </c>
      <c r="AE60" s="66">
        <f>SUM(AE9:AE59)</f>
        <v>5</v>
      </c>
      <c r="AF60" s="67">
        <f>SUM(AF9:AF59)</f>
        <v>47</v>
      </c>
    </row>
    <row r="61" spans="2:32" ht="30" customHeight="1" x14ac:dyDescent="0.2">
      <c r="AA61" s="156"/>
    </row>
    <row r="62" spans="2:32" x14ac:dyDescent="0.2">
      <c r="AA62" s="156"/>
    </row>
    <row r="63" spans="2:32" x14ac:dyDescent="0.2">
      <c r="AA63" s="156"/>
    </row>
    <row r="64" spans="2:32" x14ac:dyDescent="0.2">
      <c r="AA64" s="156"/>
    </row>
    <row r="65" spans="27:27" ht="122.25" customHeight="1" x14ac:dyDescent="0.2">
      <c r="AA65" s="156"/>
    </row>
    <row r="66" spans="27:27" x14ac:dyDescent="0.2">
      <c r="AA66" s="156"/>
    </row>
    <row r="67" spans="27:27" x14ac:dyDescent="0.2">
      <c r="AA67" s="156"/>
    </row>
    <row r="68" spans="27:27" x14ac:dyDescent="0.2">
      <c r="AA68" s="156"/>
    </row>
    <row r="69" spans="27:27" x14ac:dyDescent="0.2">
      <c r="AA69" s="156"/>
    </row>
    <row r="70" spans="27:27" x14ac:dyDescent="0.2">
      <c r="AA70" s="156"/>
    </row>
    <row r="71" spans="27:27" x14ac:dyDescent="0.2">
      <c r="AA71" s="156"/>
    </row>
    <row r="72" spans="27:27" x14ac:dyDescent="0.2">
      <c r="AA72" s="156"/>
    </row>
    <row r="73" spans="27:27" x14ac:dyDescent="0.2">
      <c r="AA73" s="156"/>
    </row>
    <row r="74" spans="27:27" x14ac:dyDescent="0.2">
      <c r="AA74" s="156"/>
    </row>
    <row r="75" spans="27:27" x14ac:dyDescent="0.2">
      <c r="AA75" s="156"/>
    </row>
    <row r="76" spans="27:27" x14ac:dyDescent="0.2">
      <c r="AA76" s="156"/>
    </row>
  </sheetData>
  <autoFilter ref="B8:U12"/>
  <mergeCells count="40">
    <mergeCell ref="AD37:AD38"/>
    <mergeCell ref="AE37:AE38"/>
    <mergeCell ref="AF37:AF38"/>
    <mergeCell ref="M16:N16"/>
    <mergeCell ref="O16:P16"/>
    <mergeCell ref="M17:N17"/>
    <mergeCell ref="O17:P17"/>
    <mergeCell ref="V19:V20"/>
    <mergeCell ref="AC37:AC38"/>
    <mergeCell ref="AC7:AF7"/>
    <mergeCell ref="B9:B12"/>
    <mergeCell ref="C9:C12"/>
    <mergeCell ref="I14:K14"/>
    <mergeCell ref="M14:P14"/>
    <mergeCell ref="Z9:Z10"/>
    <mergeCell ref="AA9:AA12"/>
    <mergeCell ref="M15:N15"/>
    <mergeCell ref="O15:P15"/>
    <mergeCell ref="B6:I6"/>
    <mergeCell ref="J6:Q6"/>
    <mergeCell ref="R6:AA6"/>
    <mergeCell ref="B7:B8"/>
    <mergeCell ref="C7:C8"/>
    <mergeCell ref="J7:M7"/>
    <mergeCell ref="O7:Q7"/>
    <mergeCell ref="R7:U7"/>
    <mergeCell ref="V7:Z7"/>
    <mergeCell ref="AA7:AA8"/>
    <mergeCell ref="B5:AA5"/>
    <mergeCell ref="B2:Z2"/>
    <mergeCell ref="B3:E3"/>
    <mergeCell ref="F3:H3"/>
    <mergeCell ref="I3:L3"/>
    <mergeCell ref="M3:P3"/>
    <mergeCell ref="Q3:AA3"/>
    <mergeCell ref="B4:E4"/>
    <mergeCell ref="F4:H4"/>
    <mergeCell ref="I4:L4"/>
    <mergeCell ref="M4:P4"/>
    <mergeCell ref="Q4:AA4"/>
  </mergeCells>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colBreaks count="1" manualBreakCount="1">
    <brk id="27"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6"/>
  <sheetViews>
    <sheetView showGridLines="0" zoomScale="75" zoomScaleNormal="75" zoomScalePageLayoutView="75" workbookViewId="0">
      <selection activeCell="N23" sqref="N23"/>
    </sheetView>
  </sheetViews>
  <sheetFormatPr baseColWidth="10" defaultColWidth="10.85546875" defaultRowHeight="12.75" x14ac:dyDescent="0.2"/>
  <cols>
    <col min="1" max="1" width="1.42578125" style="1" customWidth="1"/>
    <col min="2" max="2" width="9.85546875" style="1" customWidth="1"/>
    <col min="3" max="3" width="17" style="1" customWidth="1"/>
    <col min="4" max="4" width="9.85546875" style="1" customWidth="1"/>
    <col min="5" max="5" width="17.85546875" style="1" customWidth="1"/>
    <col min="6" max="6" width="4.28515625" style="1" customWidth="1"/>
    <col min="7" max="7" width="9.85546875" style="1" customWidth="1"/>
    <col min="8" max="8" width="15" style="1" customWidth="1"/>
    <col min="9" max="9" width="9.85546875" style="1" customWidth="1"/>
    <col min="10" max="10" width="14.42578125" style="1" customWidth="1"/>
    <col min="11" max="11" width="4.140625" style="1" customWidth="1"/>
    <col min="12" max="12" width="2" style="1" customWidth="1"/>
    <col min="13" max="13" width="16" style="1" customWidth="1"/>
    <col min="14" max="14" width="15" style="1" customWidth="1"/>
    <col min="15" max="16384" width="10.85546875" style="1"/>
  </cols>
  <sheetData>
    <row r="1" spans="2:17" ht="44.1" customHeight="1" x14ac:dyDescent="0.2"/>
    <row r="2" spans="2:17" x14ac:dyDescent="0.2">
      <c r="B2" s="629" t="s">
        <v>25</v>
      </c>
      <c r="C2" s="629"/>
      <c r="D2" s="629"/>
      <c r="E2" s="629"/>
      <c r="F2" s="629"/>
      <c r="G2" s="629"/>
      <c r="H2" s="629"/>
      <c r="I2" s="629"/>
      <c r="J2" s="629"/>
    </row>
    <row r="3" spans="2:17" ht="13.5" thickBot="1" x14ac:dyDescent="0.25"/>
    <row r="4" spans="2:17" ht="13.5" thickBot="1" x14ac:dyDescent="0.25">
      <c r="B4" s="642" t="s">
        <v>19</v>
      </c>
      <c r="C4" s="643"/>
      <c r="D4" s="643"/>
      <c r="E4" s="644"/>
      <c r="G4" s="639" t="s">
        <v>5</v>
      </c>
      <c r="H4" s="640"/>
      <c r="I4" s="640"/>
      <c r="J4" s="641"/>
    </row>
    <row r="5" spans="2:17" ht="57" customHeight="1" thickBot="1" x14ac:dyDescent="0.25">
      <c r="B5" s="645" t="s">
        <v>26</v>
      </c>
      <c r="C5" s="646"/>
      <c r="D5" s="646"/>
      <c r="E5" s="647"/>
      <c r="G5" s="648" t="s">
        <v>30</v>
      </c>
      <c r="H5" s="649"/>
      <c r="I5" s="649"/>
      <c r="J5" s="650"/>
      <c r="L5" s="4"/>
    </row>
    <row r="6" spans="2:17" ht="15.75" x14ac:dyDescent="0.25">
      <c r="B6" s="651" t="s">
        <v>27</v>
      </c>
      <c r="C6" s="652"/>
      <c r="D6" s="617">
        <v>3</v>
      </c>
      <c r="E6" s="618"/>
      <c r="G6" s="615" t="s">
        <v>10</v>
      </c>
      <c r="H6" s="616"/>
      <c r="I6" s="617">
        <v>20</v>
      </c>
      <c r="J6" s="618"/>
      <c r="L6" s="4"/>
      <c r="M6" s="610" t="s">
        <v>49</v>
      </c>
      <c r="N6" s="610"/>
      <c r="O6" s="610"/>
      <c r="P6" s="610"/>
      <c r="Q6" s="610"/>
    </row>
    <row r="7" spans="2:17" ht="16.5" thickBot="1" x14ac:dyDescent="0.3">
      <c r="B7" s="653" t="s">
        <v>51</v>
      </c>
      <c r="C7" s="654"/>
      <c r="D7" s="625">
        <v>2</v>
      </c>
      <c r="E7" s="626"/>
      <c r="G7" s="619" t="s">
        <v>11</v>
      </c>
      <c r="H7" s="620"/>
      <c r="I7" s="625">
        <v>10</v>
      </c>
      <c r="J7" s="626"/>
      <c r="L7" s="5"/>
      <c r="M7" s="30"/>
      <c r="N7" s="30"/>
      <c r="O7" s="30"/>
      <c r="P7" s="30"/>
      <c r="Q7" s="30"/>
    </row>
    <row r="8" spans="2:17" ht="16.5" thickBot="1" x14ac:dyDescent="0.25">
      <c r="B8" s="655" t="s">
        <v>29</v>
      </c>
      <c r="C8" s="656"/>
      <c r="D8" s="623">
        <v>1</v>
      </c>
      <c r="E8" s="624"/>
      <c r="G8" s="621" t="s">
        <v>12</v>
      </c>
      <c r="H8" s="622"/>
      <c r="I8" s="623">
        <v>5</v>
      </c>
      <c r="J8" s="624"/>
      <c r="L8" s="5"/>
      <c r="M8" s="31" t="s">
        <v>48</v>
      </c>
      <c r="N8" s="29" t="s">
        <v>44</v>
      </c>
      <c r="O8" s="9"/>
      <c r="P8" s="9"/>
      <c r="Q8" s="28"/>
    </row>
    <row r="9" spans="2:17" ht="15.75" x14ac:dyDescent="0.2">
      <c r="L9" s="5"/>
      <c r="M9" s="27" t="s">
        <v>47</v>
      </c>
      <c r="N9" s="26">
        <v>3</v>
      </c>
      <c r="O9" s="25">
        <v>15</v>
      </c>
      <c r="P9" s="24">
        <v>30</v>
      </c>
      <c r="Q9" s="23">
        <v>60</v>
      </c>
    </row>
    <row r="10" spans="2:17" ht="16.5" thickBot="1" x14ac:dyDescent="0.25">
      <c r="L10" s="5"/>
      <c r="M10" s="22" t="s">
        <v>46</v>
      </c>
      <c r="N10" s="21">
        <v>2</v>
      </c>
      <c r="O10" s="20">
        <v>10</v>
      </c>
      <c r="P10" s="19">
        <v>20</v>
      </c>
      <c r="Q10" s="18">
        <v>40</v>
      </c>
    </row>
    <row r="11" spans="2:17" ht="16.5" thickBot="1" x14ac:dyDescent="0.25">
      <c r="B11" s="630" t="s">
        <v>31</v>
      </c>
      <c r="C11" s="631"/>
      <c r="D11" s="631"/>
      <c r="E11" s="632"/>
      <c r="F11" s="2"/>
      <c r="L11" s="5"/>
      <c r="M11" s="17" t="s">
        <v>45</v>
      </c>
      <c r="N11" s="16">
        <v>1</v>
      </c>
      <c r="O11" s="15">
        <v>5</v>
      </c>
      <c r="P11" s="14">
        <v>10</v>
      </c>
      <c r="Q11" s="32">
        <v>20</v>
      </c>
    </row>
    <row r="12" spans="2:17" ht="39.950000000000003" customHeight="1" thickBot="1" x14ac:dyDescent="0.25">
      <c r="B12" s="633" t="s">
        <v>50</v>
      </c>
      <c r="C12" s="634"/>
      <c r="D12" s="634"/>
      <c r="E12" s="635"/>
      <c r="F12" s="3"/>
      <c r="L12" s="5"/>
      <c r="M12" s="9"/>
      <c r="N12" s="13" t="s">
        <v>44</v>
      </c>
      <c r="O12" s="12">
        <v>5</v>
      </c>
      <c r="P12" s="11">
        <v>10</v>
      </c>
      <c r="Q12" s="10">
        <v>20</v>
      </c>
    </row>
    <row r="13" spans="2:17" ht="32.25" thickBot="1" x14ac:dyDescent="0.25">
      <c r="B13" s="638" t="s">
        <v>36</v>
      </c>
      <c r="C13" s="636"/>
      <c r="D13" s="636" t="s">
        <v>34</v>
      </c>
      <c r="E13" s="637"/>
      <c r="L13" s="5"/>
      <c r="M13" s="9"/>
      <c r="N13" s="31" t="s">
        <v>43</v>
      </c>
      <c r="O13" s="8" t="s">
        <v>42</v>
      </c>
      <c r="P13" s="7" t="s">
        <v>41</v>
      </c>
      <c r="Q13" s="6" t="s">
        <v>40</v>
      </c>
    </row>
    <row r="14" spans="2:17" ht="15" x14ac:dyDescent="0.2">
      <c r="B14" s="611" t="s">
        <v>8</v>
      </c>
      <c r="C14" s="612"/>
      <c r="D14" s="612" t="s">
        <v>33</v>
      </c>
      <c r="E14" s="627"/>
      <c r="L14" s="5"/>
      <c r="M14" s="5"/>
      <c r="N14" s="5"/>
      <c r="O14" s="5"/>
      <c r="P14" s="5"/>
      <c r="Q14" s="5"/>
    </row>
    <row r="15" spans="2:17" ht="15.75" thickBot="1" x14ac:dyDescent="0.25">
      <c r="B15" s="613" t="s">
        <v>35</v>
      </c>
      <c r="C15" s="614"/>
      <c r="D15" s="614" t="s">
        <v>32</v>
      </c>
      <c r="E15" s="628"/>
      <c r="L15" s="5"/>
      <c r="M15" s="5"/>
      <c r="N15" s="5"/>
      <c r="O15" s="5"/>
      <c r="P15" s="5"/>
      <c r="Q15" s="5"/>
    </row>
    <row r="16" spans="2:17" ht="15" x14ac:dyDescent="0.2">
      <c r="L16" s="5"/>
      <c r="M16" s="5"/>
      <c r="N16" s="5"/>
      <c r="O16" s="5"/>
      <c r="P16" s="5"/>
      <c r="Q16" s="5"/>
    </row>
  </sheetData>
  <mergeCells count="26">
    <mergeCell ref="B2:J2"/>
    <mergeCell ref="B11:E11"/>
    <mergeCell ref="B12:E12"/>
    <mergeCell ref="D13:E13"/>
    <mergeCell ref="B13:C13"/>
    <mergeCell ref="G4:J4"/>
    <mergeCell ref="D7:E7"/>
    <mergeCell ref="D8:E8"/>
    <mergeCell ref="B4:E4"/>
    <mergeCell ref="B5:E5"/>
    <mergeCell ref="G5:J5"/>
    <mergeCell ref="B6:C6"/>
    <mergeCell ref="B7:C7"/>
    <mergeCell ref="B8:C8"/>
    <mergeCell ref="D6:E6"/>
    <mergeCell ref="M6:Q6"/>
    <mergeCell ref="B14:C14"/>
    <mergeCell ref="B15:C15"/>
    <mergeCell ref="G6:H6"/>
    <mergeCell ref="I6:J6"/>
    <mergeCell ref="G7:H7"/>
    <mergeCell ref="G8:H8"/>
    <mergeCell ref="I8:J8"/>
    <mergeCell ref="I7:J7"/>
    <mergeCell ref="D14:E14"/>
    <mergeCell ref="D15:E15"/>
  </mergeCells>
  <phoneticPr fontId="5" type="noConversion"/>
  <pageMargins left="0.75000000000000011" right="0.75000000000000011" top="1" bottom="1" header="0" footer="0"/>
  <pageSetup scale="60" orientation="landscape" horizontalDpi="4294967292" verticalDpi="4294967292"/>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I35" sqref="I35"/>
    </sheetView>
  </sheetViews>
  <sheetFormatPr baseColWidth="10" defaultColWidth="11.42578125" defaultRowHeight="12.75" x14ac:dyDescent="0.2"/>
  <cols>
    <col min="1" max="1" width="11.42578125" style="73"/>
    <col min="2" max="2" width="22.140625" style="73" bestFit="1" customWidth="1"/>
    <col min="3" max="3" width="14.140625" style="73" customWidth="1"/>
    <col min="4" max="16384" width="11.42578125" style="73"/>
  </cols>
  <sheetData>
    <row r="2" spans="2:4" ht="13.5" thickBot="1" x14ac:dyDescent="0.25">
      <c r="C2" s="73">
        <v>2015</v>
      </c>
      <c r="D2" s="73">
        <v>2016</v>
      </c>
    </row>
    <row r="3" spans="2:4" x14ac:dyDescent="0.2">
      <c r="B3" s="74" t="s">
        <v>134</v>
      </c>
      <c r="C3" s="70">
        <v>25</v>
      </c>
      <c r="D3" s="77">
        <v>13</v>
      </c>
    </row>
    <row r="4" spans="2:4" x14ac:dyDescent="0.2">
      <c r="B4" s="75" t="s">
        <v>135</v>
      </c>
      <c r="C4" s="71">
        <v>20</v>
      </c>
      <c r="D4" s="78">
        <v>28</v>
      </c>
    </row>
    <row r="5" spans="2:4" ht="13.5" thickBot="1" x14ac:dyDescent="0.25">
      <c r="B5" s="76" t="s">
        <v>136</v>
      </c>
      <c r="C5" s="72">
        <v>5</v>
      </c>
      <c r="D5" s="79">
        <v>7</v>
      </c>
    </row>
    <row r="6" spans="2:4" ht="13.5" thickBot="1" x14ac:dyDescent="0.25">
      <c r="B6" s="80" t="s">
        <v>187</v>
      </c>
      <c r="C6" s="81">
        <f>SUM(C3:C5)</f>
        <v>50</v>
      </c>
      <c r="D6" s="82">
        <f>SUM(D3:D5)</f>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D28" sqref="D28"/>
    </sheetView>
  </sheetViews>
  <sheetFormatPr baseColWidth="10" defaultColWidth="11.42578125" defaultRowHeight="12.75" x14ac:dyDescent="0.2"/>
  <cols>
    <col min="1" max="1" width="11.42578125" style="73"/>
    <col min="2" max="2" width="22.140625" style="73" bestFit="1" customWidth="1"/>
    <col min="3" max="3" width="14.140625" style="73" customWidth="1"/>
    <col min="4" max="16384" width="11.42578125" style="73"/>
  </cols>
  <sheetData>
    <row r="2" spans="2:4" ht="13.5" thickBot="1" x14ac:dyDescent="0.25">
      <c r="C2" s="73">
        <v>2016</v>
      </c>
      <c r="D2" s="73">
        <v>2017</v>
      </c>
    </row>
    <row r="3" spans="2:4" x14ac:dyDescent="0.2">
      <c r="B3" s="74" t="s">
        <v>134</v>
      </c>
      <c r="C3" s="70">
        <v>13</v>
      </c>
      <c r="D3" s="77">
        <v>8</v>
      </c>
    </row>
    <row r="4" spans="2:4" x14ac:dyDescent="0.2">
      <c r="B4" s="75" t="s">
        <v>135</v>
      </c>
      <c r="C4" s="71">
        <v>28</v>
      </c>
      <c r="D4" s="78">
        <v>35</v>
      </c>
    </row>
    <row r="5" spans="2:4" ht="13.5" thickBot="1" x14ac:dyDescent="0.25">
      <c r="B5" s="76" t="s">
        <v>136</v>
      </c>
      <c r="C5" s="72">
        <v>7</v>
      </c>
      <c r="D5" s="79">
        <v>10</v>
      </c>
    </row>
    <row r="6" spans="2:4" ht="13.5" thickBot="1" x14ac:dyDescent="0.25">
      <c r="B6" s="80" t="s">
        <v>187</v>
      </c>
      <c r="C6" s="81">
        <f>SUM(C3:C5)</f>
        <v>48</v>
      </c>
      <c r="D6" s="82">
        <f>SUM(D3:D5)</f>
        <v>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3" sqref="Q23"/>
    </sheetView>
  </sheetViews>
  <sheetFormatPr baseColWidth="10"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G38" sqref="G38"/>
    </sheetView>
  </sheetViews>
  <sheetFormatPr baseColWidth="10" defaultColWidth="11.42578125" defaultRowHeight="12.75" x14ac:dyDescent="0.2"/>
  <cols>
    <col min="1" max="1" width="11.42578125" style="73"/>
    <col min="2" max="2" width="22.140625" style="73" bestFit="1" customWidth="1"/>
    <col min="3" max="3" width="14.140625" style="73" customWidth="1"/>
    <col min="4" max="16384" width="11.42578125" style="73"/>
  </cols>
  <sheetData>
    <row r="2" spans="2:4" ht="13.5" thickBot="1" x14ac:dyDescent="0.25">
      <c r="C2" s="73">
        <v>2017</v>
      </c>
      <c r="D2" s="73">
        <v>2018</v>
      </c>
    </row>
    <row r="3" spans="2:4" x14ac:dyDescent="0.2">
      <c r="B3" s="74" t="s">
        <v>134</v>
      </c>
      <c r="C3" s="70">
        <f>'[1]Riesgos por procesos 2017'!$E$14</f>
        <v>8</v>
      </c>
      <c r="D3" s="77">
        <f>'[2]Riesgos por procesos 2018'!$E$13</f>
        <v>4</v>
      </c>
    </row>
    <row r="4" spans="2:4" x14ac:dyDescent="0.2">
      <c r="B4" s="75" t="s">
        <v>135</v>
      </c>
      <c r="C4" s="71">
        <f>'[1]Riesgos por procesos 2017'!$D$14</f>
        <v>35</v>
      </c>
      <c r="D4" s="78">
        <f>'[2]Riesgos por procesos 2018'!$D$13</f>
        <v>41</v>
      </c>
    </row>
    <row r="5" spans="2:4" ht="13.5" thickBot="1" x14ac:dyDescent="0.25">
      <c r="B5" s="76" t="s">
        <v>136</v>
      </c>
      <c r="C5" s="72">
        <f>'[1]Riesgos por procesos 2017'!$C$14</f>
        <v>10</v>
      </c>
      <c r="D5" s="79">
        <f>'[2]Riesgos por procesos 2018'!$C$13</f>
        <v>8</v>
      </c>
    </row>
    <row r="6" spans="2:4" ht="13.5" thickBot="1" x14ac:dyDescent="0.25">
      <c r="B6" s="80" t="s">
        <v>187</v>
      </c>
      <c r="C6" s="81">
        <f>SUM(C3:C5)</f>
        <v>53</v>
      </c>
      <c r="D6" s="82">
        <f>SUM(D3:D5)</f>
        <v>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6"/>
  <sheetViews>
    <sheetView showGridLines="0" view="pageBreakPreview" topLeftCell="J3" zoomScale="40" zoomScaleNormal="25" zoomScaleSheetLayoutView="40" zoomScalePageLayoutView="75" workbookViewId="0">
      <selection activeCell="AA9" sqref="AA9:AA13"/>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19" width="28" style="42" customWidth="1"/>
    <col min="20" max="20" width="36.7109375" style="42" customWidth="1"/>
    <col min="21" max="21" width="29.42578125" style="42" customWidth="1"/>
    <col min="22" max="22" width="36" style="42" customWidth="1"/>
    <col min="23" max="23" width="49.42578125" style="42" customWidth="1"/>
    <col min="24" max="25" width="33.140625" style="42" customWidth="1"/>
    <col min="26" max="26" width="29.42578125" style="42" customWidth="1"/>
    <col min="27" max="27" width="23.140625" style="155"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395" t="s">
        <v>55</v>
      </c>
      <c r="C2" s="396"/>
      <c r="D2" s="396"/>
      <c r="E2" s="396"/>
      <c r="F2" s="396"/>
      <c r="G2" s="396"/>
      <c r="H2" s="396"/>
      <c r="I2" s="396"/>
      <c r="J2" s="396"/>
      <c r="K2" s="396"/>
      <c r="L2" s="396"/>
      <c r="M2" s="396"/>
      <c r="N2" s="396"/>
      <c r="O2" s="396"/>
      <c r="P2" s="396"/>
      <c r="Q2" s="396"/>
      <c r="R2" s="396"/>
      <c r="S2" s="396"/>
      <c r="T2" s="396"/>
      <c r="U2" s="396"/>
      <c r="V2" s="396"/>
      <c r="W2" s="397"/>
      <c r="X2" s="397"/>
      <c r="Y2" s="397"/>
      <c r="Z2" s="397"/>
      <c r="AA2" s="398"/>
      <c r="AB2" s="60"/>
      <c r="AC2" s="60"/>
    </row>
    <row r="3" spans="2:34" s="57" customFormat="1" ht="66" customHeight="1" thickBot="1" x14ac:dyDescent="0.25">
      <c r="B3" s="399" t="s">
        <v>117</v>
      </c>
      <c r="C3" s="400"/>
      <c r="D3" s="400"/>
      <c r="E3" s="401"/>
      <c r="F3" s="399" t="s">
        <v>262</v>
      </c>
      <c r="G3" s="400"/>
      <c r="H3" s="402"/>
      <c r="I3" s="403" t="s">
        <v>263</v>
      </c>
      <c r="J3" s="404"/>
      <c r="K3" s="404"/>
      <c r="L3" s="404"/>
      <c r="M3" s="403" t="s">
        <v>118</v>
      </c>
      <c r="N3" s="404"/>
      <c r="O3" s="404"/>
      <c r="P3" s="405"/>
      <c r="Q3" s="404" t="s">
        <v>56</v>
      </c>
      <c r="R3" s="404"/>
      <c r="S3" s="404"/>
      <c r="T3" s="404"/>
      <c r="U3" s="404"/>
      <c r="V3" s="404"/>
      <c r="W3" s="404"/>
      <c r="X3" s="404"/>
      <c r="Y3" s="404"/>
      <c r="Z3" s="404"/>
      <c r="AA3" s="405"/>
      <c r="AB3" s="61"/>
      <c r="AC3" s="61"/>
    </row>
    <row r="4" spans="2:34" s="57" customFormat="1" ht="72" customHeight="1" thickBot="1" x14ac:dyDescent="0.25">
      <c r="B4" s="408" t="s">
        <v>57</v>
      </c>
      <c r="C4" s="409"/>
      <c r="D4" s="409"/>
      <c r="E4" s="410"/>
      <c r="F4" s="411">
        <v>42874</v>
      </c>
      <c r="G4" s="412"/>
      <c r="H4" s="413"/>
      <c r="I4" s="414">
        <v>43199</v>
      </c>
      <c r="J4" s="412"/>
      <c r="K4" s="412"/>
      <c r="L4" s="415"/>
      <c r="M4" s="416">
        <v>3</v>
      </c>
      <c r="N4" s="417"/>
      <c r="O4" s="417"/>
      <c r="P4" s="418"/>
      <c r="Q4" s="417" t="s">
        <v>264</v>
      </c>
      <c r="R4" s="417"/>
      <c r="S4" s="417"/>
      <c r="T4" s="417"/>
      <c r="U4" s="417"/>
      <c r="V4" s="417"/>
      <c r="W4" s="417"/>
      <c r="X4" s="417"/>
      <c r="Y4" s="417"/>
      <c r="Z4" s="417"/>
      <c r="AA4" s="418"/>
      <c r="AB4" s="162"/>
      <c r="AC4" s="162"/>
    </row>
    <row r="5" spans="2:34" s="57" customFormat="1" ht="32.1" customHeight="1" thickBot="1" x14ac:dyDescent="0.25">
      <c r="B5" s="488" t="s">
        <v>648</v>
      </c>
      <c r="C5" s="489"/>
      <c r="D5" s="489"/>
      <c r="E5" s="489"/>
      <c r="F5" s="489"/>
      <c r="G5" s="489"/>
      <c r="H5" s="489"/>
      <c r="I5" s="489"/>
      <c r="J5" s="489"/>
      <c r="K5" s="489"/>
      <c r="L5" s="489"/>
      <c r="M5" s="489"/>
      <c r="N5" s="489"/>
      <c r="O5" s="489"/>
      <c r="P5" s="489"/>
      <c r="Q5" s="489"/>
      <c r="R5" s="489"/>
      <c r="S5" s="489"/>
      <c r="T5" s="489"/>
      <c r="U5" s="489"/>
      <c r="V5" s="489"/>
      <c r="W5" s="489"/>
      <c r="X5" s="489"/>
      <c r="Y5" s="489"/>
      <c r="Z5" s="489"/>
      <c r="AA5" s="490"/>
      <c r="AB5" s="162"/>
      <c r="AC5" s="162"/>
    </row>
    <row r="6" spans="2:34" s="57" customFormat="1" ht="54.95" customHeight="1" thickBot="1" x14ac:dyDescent="0.25">
      <c r="B6" s="473" t="s">
        <v>2</v>
      </c>
      <c r="C6" s="474"/>
      <c r="D6" s="474"/>
      <c r="E6" s="474"/>
      <c r="F6" s="474"/>
      <c r="G6" s="474"/>
      <c r="H6" s="474"/>
      <c r="I6" s="475"/>
      <c r="J6" s="476" t="s">
        <v>7</v>
      </c>
      <c r="K6" s="477"/>
      <c r="L6" s="477"/>
      <c r="M6" s="477"/>
      <c r="N6" s="477"/>
      <c r="O6" s="477"/>
      <c r="P6" s="477"/>
      <c r="Q6" s="478"/>
      <c r="R6" s="479" t="s">
        <v>274</v>
      </c>
      <c r="S6" s="480"/>
      <c r="T6" s="480"/>
      <c r="U6" s="480"/>
      <c r="V6" s="480"/>
      <c r="W6" s="480"/>
      <c r="X6" s="480"/>
      <c r="Y6" s="480"/>
      <c r="Z6" s="480"/>
      <c r="AA6" s="481"/>
    </row>
    <row r="7" spans="2:34" s="57" customFormat="1" ht="75" customHeight="1" thickBot="1" x14ac:dyDescent="0.25">
      <c r="B7" s="482" t="s">
        <v>15</v>
      </c>
      <c r="C7" s="484" t="s">
        <v>37</v>
      </c>
      <c r="D7" s="283" t="s">
        <v>14</v>
      </c>
      <c r="E7" s="283" t="s">
        <v>16</v>
      </c>
      <c r="F7" s="283" t="s">
        <v>1</v>
      </c>
      <c r="G7" s="283" t="s">
        <v>17</v>
      </c>
      <c r="H7" s="283" t="s">
        <v>9</v>
      </c>
      <c r="I7" s="283" t="s">
        <v>0</v>
      </c>
      <c r="J7" s="486" t="s">
        <v>52</v>
      </c>
      <c r="K7" s="486"/>
      <c r="L7" s="486"/>
      <c r="M7" s="486"/>
      <c r="N7" s="284" t="s">
        <v>6</v>
      </c>
      <c r="O7" s="486" t="s">
        <v>95</v>
      </c>
      <c r="P7" s="486"/>
      <c r="Q7" s="486"/>
      <c r="R7" s="487" t="s">
        <v>265</v>
      </c>
      <c r="S7" s="487"/>
      <c r="T7" s="487"/>
      <c r="U7" s="487"/>
      <c r="V7" s="487"/>
      <c r="W7" s="487" t="s">
        <v>266</v>
      </c>
      <c r="X7" s="487"/>
      <c r="Y7" s="487"/>
      <c r="Z7" s="487"/>
      <c r="AA7" s="442" t="s">
        <v>39</v>
      </c>
      <c r="AD7" s="444" t="s">
        <v>133</v>
      </c>
      <c r="AE7" s="444"/>
      <c r="AF7" s="444"/>
      <c r="AG7" s="444"/>
      <c r="AH7" s="59"/>
    </row>
    <row r="8" spans="2:34" s="57" customFormat="1" ht="196.5" customHeight="1" thickBot="1" x14ac:dyDescent="0.25">
      <c r="B8" s="483"/>
      <c r="C8" s="485"/>
      <c r="D8" s="275" t="s">
        <v>13</v>
      </c>
      <c r="E8" s="275" t="s">
        <v>20</v>
      </c>
      <c r="F8" s="275" t="s">
        <v>21</v>
      </c>
      <c r="G8" s="275" t="s">
        <v>22</v>
      </c>
      <c r="H8" s="275" t="s">
        <v>23</v>
      </c>
      <c r="I8" s="275" t="s">
        <v>24</v>
      </c>
      <c r="J8" s="276" t="s">
        <v>18</v>
      </c>
      <c r="K8" s="276" t="s">
        <v>19</v>
      </c>
      <c r="L8" s="276" t="s">
        <v>4</v>
      </c>
      <c r="M8" s="276" t="s">
        <v>5</v>
      </c>
      <c r="N8" s="277" t="s">
        <v>3</v>
      </c>
      <c r="O8" s="278" t="s">
        <v>96</v>
      </c>
      <c r="P8" s="278" t="s">
        <v>97</v>
      </c>
      <c r="Q8" s="278" t="s">
        <v>98</v>
      </c>
      <c r="R8" s="279" t="s">
        <v>267</v>
      </c>
      <c r="S8" s="279" t="s">
        <v>268</v>
      </c>
      <c r="T8" s="279" t="s">
        <v>269</v>
      </c>
      <c r="U8" s="279" t="s">
        <v>270</v>
      </c>
      <c r="V8" s="279" t="s">
        <v>461</v>
      </c>
      <c r="W8" s="279" t="s">
        <v>271</v>
      </c>
      <c r="X8" s="279" t="s">
        <v>272</v>
      </c>
      <c r="Y8" s="279" t="s">
        <v>273</v>
      </c>
      <c r="Z8" s="279" t="s">
        <v>268</v>
      </c>
      <c r="AA8" s="443"/>
      <c r="AD8" s="85" t="s">
        <v>129</v>
      </c>
      <c r="AE8" s="86" t="s">
        <v>130</v>
      </c>
      <c r="AF8" s="86" t="s">
        <v>131</v>
      </c>
      <c r="AG8" s="87" t="s">
        <v>132</v>
      </c>
    </row>
    <row r="9" spans="2:34" s="57" customFormat="1" ht="363" customHeight="1" x14ac:dyDescent="0.2">
      <c r="B9" s="466" t="s">
        <v>277</v>
      </c>
      <c r="C9" s="468" t="s">
        <v>194</v>
      </c>
      <c r="D9" s="188" t="s">
        <v>716</v>
      </c>
      <c r="E9" s="258" t="s">
        <v>124</v>
      </c>
      <c r="F9" s="258" t="s">
        <v>72</v>
      </c>
      <c r="G9" s="258" t="s">
        <v>195</v>
      </c>
      <c r="H9" s="258" t="s">
        <v>196</v>
      </c>
      <c r="I9" s="258" t="s">
        <v>544</v>
      </c>
      <c r="J9" s="259">
        <v>2</v>
      </c>
      <c r="K9" s="259" t="s">
        <v>54</v>
      </c>
      <c r="L9" s="259">
        <v>20</v>
      </c>
      <c r="M9" s="259" t="s">
        <v>27</v>
      </c>
      <c r="N9" s="280">
        <f>J9*L9</f>
        <v>40</v>
      </c>
      <c r="O9" s="260"/>
      <c r="P9" s="260" t="s">
        <v>99</v>
      </c>
      <c r="Q9" s="260"/>
      <c r="R9" s="43" t="s">
        <v>639</v>
      </c>
      <c r="S9" s="261" t="s">
        <v>545</v>
      </c>
      <c r="T9" s="261" t="s">
        <v>547</v>
      </c>
      <c r="U9" s="265" t="s">
        <v>546</v>
      </c>
      <c r="V9" s="265" t="s">
        <v>717</v>
      </c>
      <c r="W9" s="257"/>
      <c r="X9" s="257"/>
      <c r="Y9" s="257"/>
      <c r="Z9" s="257"/>
      <c r="AA9" s="470" t="s">
        <v>649</v>
      </c>
      <c r="AD9" s="161"/>
      <c r="AE9" s="160">
        <v>1</v>
      </c>
      <c r="AF9" s="160"/>
      <c r="AG9" s="163">
        <f t="shared" ref="AG9:AG13" si="0">SUM(AD9:AF9)</f>
        <v>1</v>
      </c>
    </row>
    <row r="10" spans="2:34" s="57" customFormat="1" ht="409.5" customHeight="1" x14ac:dyDescent="0.2">
      <c r="B10" s="466"/>
      <c r="C10" s="468"/>
      <c r="D10" s="188" t="s">
        <v>70</v>
      </c>
      <c r="E10" s="258" t="s">
        <v>197</v>
      </c>
      <c r="F10" s="43" t="s">
        <v>548</v>
      </c>
      <c r="G10" s="258" t="s">
        <v>198</v>
      </c>
      <c r="H10" s="43" t="s">
        <v>199</v>
      </c>
      <c r="I10" s="43" t="s">
        <v>200</v>
      </c>
      <c r="J10" s="259">
        <v>2</v>
      </c>
      <c r="K10" s="259" t="s">
        <v>28</v>
      </c>
      <c r="L10" s="259">
        <v>5</v>
      </c>
      <c r="M10" s="259" t="s">
        <v>29</v>
      </c>
      <c r="N10" s="280">
        <f t="shared" ref="N10:N13" si="1">J10*L10</f>
        <v>10</v>
      </c>
      <c r="O10" s="260"/>
      <c r="P10" s="260" t="s">
        <v>99</v>
      </c>
      <c r="Q10" s="260"/>
      <c r="R10" s="257" t="s">
        <v>550</v>
      </c>
      <c r="S10" s="257" t="s">
        <v>545</v>
      </c>
      <c r="T10" s="258" t="s">
        <v>551</v>
      </c>
      <c r="U10" s="257" t="s">
        <v>552</v>
      </c>
      <c r="V10" s="43" t="s">
        <v>553</v>
      </c>
      <c r="W10" s="43" t="s">
        <v>554</v>
      </c>
      <c r="X10" s="43" t="s">
        <v>555</v>
      </c>
      <c r="Y10" s="43" t="s">
        <v>549</v>
      </c>
      <c r="Z10" s="281" t="s">
        <v>556</v>
      </c>
      <c r="AA10" s="471"/>
      <c r="AD10" s="161">
        <v>1</v>
      </c>
      <c r="AE10" s="160"/>
      <c r="AF10" s="160"/>
      <c r="AG10" s="163">
        <f t="shared" si="0"/>
        <v>1</v>
      </c>
    </row>
    <row r="11" spans="2:34" s="57" customFormat="1" ht="381" customHeight="1" x14ac:dyDescent="0.2">
      <c r="B11" s="466"/>
      <c r="C11" s="468"/>
      <c r="D11" s="188" t="s">
        <v>62</v>
      </c>
      <c r="E11" s="258" t="s">
        <v>125</v>
      </c>
      <c r="F11" s="258" t="s">
        <v>201</v>
      </c>
      <c r="G11" s="258" t="s">
        <v>126</v>
      </c>
      <c r="H11" s="258" t="s">
        <v>61</v>
      </c>
      <c r="I11" s="258" t="s">
        <v>640</v>
      </c>
      <c r="J11" s="259">
        <v>2</v>
      </c>
      <c r="K11" s="259" t="s">
        <v>28</v>
      </c>
      <c r="L11" s="259">
        <v>10</v>
      </c>
      <c r="M11" s="259" t="s">
        <v>28</v>
      </c>
      <c r="N11" s="282">
        <f t="shared" si="1"/>
        <v>20</v>
      </c>
      <c r="O11" s="260"/>
      <c r="P11" s="260" t="s">
        <v>99</v>
      </c>
      <c r="Q11" s="260"/>
      <c r="R11" s="43" t="s">
        <v>557</v>
      </c>
      <c r="S11" s="43" t="s">
        <v>558</v>
      </c>
      <c r="T11" s="43" t="s">
        <v>559</v>
      </c>
      <c r="U11" s="265" t="s">
        <v>560</v>
      </c>
      <c r="V11" s="266" t="s">
        <v>561</v>
      </c>
      <c r="W11" s="43"/>
      <c r="X11" s="43" t="s">
        <v>562</v>
      </c>
      <c r="Y11" s="43"/>
      <c r="Z11" s="43"/>
      <c r="AA11" s="471"/>
      <c r="AD11" s="161">
        <v>1</v>
      </c>
      <c r="AE11" s="160"/>
      <c r="AF11" s="160"/>
      <c r="AG11" s="163">
        <f t="shared" si="0"/>
        <v>1</v>
      </c>
    </row>
    <row r="12" spans="2:34" s="57" customFormat="1" ht="282" customHeight="1" x14ac:dyDescent="0.2">
      <c r="B12" s="466"/>
      <c r="C12" s="468"/>
      <c r="D12" s="188" t="s">
        <v>71</v>
      </c>
      <c r="E12" s="258" t="s">
        <v>127</v>
      </c>
      <c r="F12" s="258" t="s">
        <v>93</v>
      </c>
      <c r="G12" s="258" t="s">
        <v>564</v>
      </c>
      <c r="H12" s="258" t="s">
        <v>60</v>
      </c>
      <c r="I12" s="258" t="s">
        <v>563</v>
      </c>
      <c r="J12" s="259">
        <v>1</v>
      </c>
      <c r="K12" s="259" t="s">
        <v>29</v>
      </c>
      <c r="L12" s="259">
        <v>5</v>
      </c>
      <c r="M12" s="259" t="s">
        <v>29</v>
      </c>
      <c r="N12" s="282">
        <f t="shared" si="1"/>
        <v>5</v>
      </c>
      <c r="O12" s="260" t="s">
        <v>99</v>
      </c>
      <c r="P12" s="260"/>
      <c r="Q12" s="260"/>
      <c r="R12" s="261" t="s">
        <v>565</v>
      </c>
      <c r="S12" s="261" t="s">
        <v>416</v>
      </c>
      <c r="T12" s="261" t="s">
        <v>566</v>
      </c>
      <c r="U12" s="265" t="s">
        <v>567</v>
      </c>
      <c r="V12" s="266" t="s">
        <v>458</v>
      </c>
      <c r="W12" s="261"/>
      <c r="X12" s="261"/>
      <c r="Y12" s="261"/>
      <c r="Z12" s="261"/>
      <c r="AA12" s="471"/>
      <c r="AD12" s="161">
        <v>1</v>
      </c>
      <c r="AE12" s="160"/>
      <c r="AF12" s="160"/>
      <c r="AG12" s="163">
        <f t="shared" si="0"/>
        <v>1</v>
      </c>
    </row>
    <row r="13" spans="2:34" s="57" customFormat="1" ht="289.5" customHeight="1" thickBot="1" x14ac:dyDescent="0.25">
      <c r="B13" s="467"/>
      <c r="C13" s="469"/>
      <c r="D13" s="62" t="s">
        <v>128</v>
      </c>
      <c r="E13" s="38" t="s">
        <v>568</v>
      </c>
      <c r="F13" s="38" t="s">
        <v>569</v>
      </c>
      <c r="G13" s="38" t="s">
        <v>63</v>
      </c>
      <c r="H13" s="38" t="s">
        <v>202</v>
      </c>
      <c r="I13" s="38" t="s">
        <v>570</v>
      </c>
      <c r="J13" s="91">
        <v>1</v>
      </c>
      <c r="K13" s="91" t="s">
        <v>29</v>
      </c>
      <c r="L13" s="91">
        <v>10</v>
      </c>
      <c r="M13" s="91" t="s">
        <v>28</v>
      </c>
      <c r="N13" s="285">
        <f t="shared" si="1"/>
        <v>10</v>
      </c>
      <c r="O13" s="94"/>
      <c r="P13" s="94" t="s">
        <v>99</v>
      </c>
      <c r="Q13" s="94"/>
      <c r="R13" s="40" t="s">
        <v>718</v>
      </c>
      <c r="S13" s="40" t="s">
        <v>719</v>
      </c>
      <c r="T13" s="40" t="s">
        <v>720</v>
      </c>
      <c r="U13" s="661" t="s">
        <v>304</v>
      </c>
      <c r="V13" s="286" t="s">
        <v>458</v>
      </c>
      <c r="W13" s="40"/>
      <c r="X13" s="40"/>
      <c r="Y13" s="40"/>
      <c r="Z13" s="40"/>
      <c r="AA13" s="472"/>
      <c r="AD13" s="161">
        <v>1</v>
      </c>
      <c r="AE13" s="160"/>
      <c r="AF13" s="160"/>
      <c r="AG13" s="163">
        <f t="shared" si="0"/>
        <v>1</v>
      </c>
    </row>
    <row r="14" spans="2:34" ht="30" customHeight="1" x14ac:dyDescent="0.2">
      <c r="U14" s="256"/>
      <c r="V14" s="256"/>
      <c r="AA14" s="156"/>
    </row>
    <row r="15" spans="2:34" x14ac:dyDescent="0.2">
      <c r="V15" s="256"/>
      <c r="AA15" s="156"/>
    </row>
    <row r="16" spans="2:34" x14ac:dyDescent="0.2">
      <c r="V16" s="256"/>
      <c r="AA16" s="156"/>
    </row>
    <row r="17" spans="9:27" ht="24" thickBot="1" x14ac:dyDescent="0.25">
      <c r="V17" s="273"/>
      <c r="AA17" s="156"/>
    </row>
    <row r="18" spans="9:27" ht="122.25" customHeight="1" thickBot="1" x14ac:dyDescent="0.25">
      <c r="I18" s="451" t="s">
        <v>158</v>
      </c>
      <c r="J18" s="452"/>
      <c r="K18" s="453"/>
      <c r="M18" s="454" t="s">
        <v>50</v>
      </c>
      <c r="N18" s="455"/>
      <c r="O18" s="455"/>
      <c r="P18" s="456"/>
      <c r="V18" s="273"/>
      <c r="AA18" s="156"/>
    </row>
    <row r="19" spans="9:27" ht="23.25" customHeight="1" x14ac:dyDescent="0.2">
      <c r="I19" s="44" t="s">
        <v>134</v>
      </c>
      <c r="J19" s="45">
        <v>8</v>
      </c>
      <c r="K19" s="46">
        <f>J19*K22/J22</f>
        <v>0.15094339622641509</v>
      </c>
      <c r="M19" s="419" t="s">
        <v>36</v>
      </c>
      <c r="N19" s="420"/>
      <c r="O19" s="420" t="s">
        <v>156</v>
      </c>
      <c r="P19" s="421"/>
      <c r="V19" s="444"/>
      <c r="AA19" s="156"/>
    </row>
    <row r="20" spans="9:27" x14ac:dyDescent="0.2">
      <c r="I20" s="47" t="s">
        <v>135</v>
      </c>
      <c r="J20" s="48">
        <v>35</v>
      </c>
      <c r="K20" s="49">
        <f>J20*K22/J22</f>
        <v>0.660377358490566</v>
      </c>
      <c r="M20" s="459" t="s">
        <v>8</v>
      </c>
      <c r="N20" s="460"/>
      <c r="O20" s="460" t="s">
        <v>157</v>
      </c>
      <c r="P20" s="461"/>
      <c r="V20" s="444"/>
      <c r="AA20" s="156"/>
    </row>
    <row r="21" spans="9:27" ht="24" thickBot="1" x14ac:dyDescent="0.25">
      <c r="I21" s="50" t="s">
        <v>136</v>
      </c>
      <c r="J21" s="51">
        <v>10</v>
      </c>
      <c r="K21" s="52">
        <f>J21*K22/J22</f>
        <v>0.18867924528301888</v>
      </c>
      <c r="M21" s="462" t="s">
        <v>35</v>
      </c>
      <c r="N21" s="463"/>
      <c r="O21" s="463" t="s">
        <v>32</v>
      </c>
      <c r="P21" s="464"/>
      <c r="V21" s="274"/>
      <c r="AA21" s="156"/>
    </row>
    <row r="22" spans="9:27" ht="24" thickBot="1" x14ac:dyDescent="0.25">
      <c r="I22" s="53" t="s">
        <v>137</v>
      </c>
      <c r="J22" s="54">
        <f>+J19+J21+J20</f>
        <v>53</v>
      </c>
      <c r="K22" s="55">
        <v>1</v>
      </c>
      <c r="V22" s="156"/>
      <c r="AA22" s="156"/>
    </row>
    <row r="23" spans="9:27" x14ac:dyDescent="0.2">
      <c r="AA23" s="156"/>
    </row>
    <row r="24" spans="9:27" x14ac:dyDescent="0.2">
      <c r="AA24" s="156"/>
    </row>
    <row r="25" spans="9:27" x14ac:dyDescent="0.2">
      <c r="AA25" s="156"/>
    </row>
    <row r="26" spans="9:27" x14ac:dyDescent="0.2">
      <c r="AA26" s="156"/>
    </row>
    <row r="27" spans="9:27" x14ac:dyDescent="0.2">
      <c r="AA27" s="156"/>
    </row>
    <row r="28" spans="9:27" x14ac:dyDescent="0.2">
      <c r="AA28" s="156"/>
    </row>
    <row r="29" spans="9:27" x14ac:dyDescent="0.2">
      <c r="AA29" s="156"/>
    </row>
    <row r="30" spans="9:27" x14ac:dyDescent="0.2">
      <c r="AA30" s="156"/>
    </row>
    <row r="31" spans="9:27" x14ac:dyDescent="0.2">
      <c r="AA31" s="156"/>
    </row>
    <row r="32" spans="9:27" x14ac:dyDescent="0.2">
      <c r="AA32" s="156"/>
    </row>
    <row r="33" spans="27:27" x14ac:dyDescent="0.2">
      <c r="AA33" s="156"/>
    </row>
    <row r="34" spans="27:27" x14ac:dyDescent="0.2">
      <c r="AA34" s="156"/>
    </row>
    <row r="35" spans="27:27" x14ac:dyDescent="0.2">
      <c r="AA35" s="156"/>
    </row>
    <row r="36" spans="27:27" x14ac:dyDescent="0.2">
      <c r="AA36" s="156"/>
    </row>
    <row r="37" spans="27:27" x14ac:dyDescent="0.2">
      <c r="AA37" s="156"/>
    </row>
    <row r="38" spans="27:27" x14ac:dyDescent="0.2">
      <c r="AA38" s="156"/>
    </row>
    <row r="39" spans="27:27" x14ac:dyDescent="0.2">
      <c r="AA39" s="156"/>
    </row>
    <row r="40" spans="27:27" x14ac:dyDescent="0.2">
      <c r="AA40" s="156"/>
    </row>
    <row r="41" spans="27:27" x14ac:dyDescent="0.2">
      <c r="AA41" s="156"/>
    </row>
    <row r="42" spans="27:27" x14ac:dyDescent="0.2">
      <c r="AA42" s="156"/>
    </row>
    <row r="43" spans="27:27" x14ac:dyDescent="0.2">
      <c r="AA43" s="156"/>
    </row>
    <row r="44" spans="27:27" x14ac:dyDescent="0.2">
      <c r="AA44" s="156"/>
    </row>
    <row r="45" spans="27:27" x14ac:dyDescent="0.2">
      <c r="AA45" s="156"/>
    </row>
    <row r="46" spans="27:27" x14ac:dyDescent="0.2">
      <c r="AA46" s="156"/>
    </row>
    <row r="47" spans="27:27" x14ac:dyDescent="0.2">
      <c r="AA47" s="156"/>
    </row>
    <row r="48" spans="27:27" x14ac:dyDescent="0.2">
      <c r="AA48" s="156"/>
    </row>
    <row r="49" spans="27:27" x14ac:dyDescent="0.2">
      <c r="AA49" s="156"/>
    </row>
    <row r="50" spans="27:27" x14ac:dyDescent="0.2">
      <c r="AA50" s="156"/>
    </row>
    <row r="51" spans="27:27" x14ac:dyDescent="0.2">
      <c r="AA51" s="156"/>
    </row>
    <row r="52" spans="27:27" x14ac:dyDescent="0.2">
      <c r="AA52" s="156"/>
    </row>
    <row r="53" spans="27:27" x14ac:dyDescent="0.2">
      <c r="AA53" s="156"/>
    </row>
    <row r="54" spans="27:27" x14ac:dyDescent="0.2">
      <c r="AA54" s="156"/>
    </row>
    <row r="55" spans="27:27" x14ac:dyDescent="0.2">
      <c r="AA55" s="156"/>
    </row>
    <row r="56" spans="27:27" x14ac:dyDescent="0.2">
      <c r="AA56" s="156"/>
    </row>
    <row r="57" spans="27:27" x14ac:dyDescent="0.2">
      <c r="AA57" s="156"/>
    </row>
    <row r="58" spans="27:27" x14ac:dyDescent="0.2">
      <c r="AA58" s="156"/>
    </row>
    <row r="59" spans="27:27" x14ac:dyDescent="0.2">
      <c r="AA59" s="156"/>
    </row>
    <row r="60" spans="27:27" x14ac:dyDescent="0.2">
      <c r="AA60" s="156"/>
    </row>
    <row r="61" spans="27:27" x14ac:dyDescent="0.2">
      <c r="AA61" s="156"/>
    </row>
    <row r="62" spans="27:27" x14ac:dyDescent="0.2">
      <c r="AA62" s="156"/>
    </row>
    <row r="63" spans="27:27" x14ac:dyDescent="0.2">
      <c r="AA63" s="156"/>
    </row>
    <row r="64" spans="27:27" x14ac:dyDescent="0.2">
      <c r="AA64" s="156"/>
    </row>
    <row r="65" spans="27:27" x14ac:dyDescent="0.2">
      <c r="AA65" s="156"/>
    </row>
    <row r="66" spans="27:27" x14ac:dyDescent="0.2">
      <c r="AA66" s="156"/>
    </row>
    <row r="67" spans="27:27" x14ac:dyDescent="0.2">
      <c r="AA67" s="156"/>
    </row>
    <row r="68" spans="27:27" x14ac:dyDescent="0.2">
      <c r="AA68" s="156"/>
    </row>
    <row r="69" spans="27:27" x14ac:dyDescent="0.2">
      <c r="AA69" s="156"/>
    </row>
    <row r="70" spans="27:27" x14ac:dyDescent="0.2">
      <c r="AA70" s="156"/>
    </row>
    <row r="71" spans="27:27" x14ac:dyDescent="0.2">
      <c r="AA71" s="156"/>
    </row>
    <row r="72" spans="27:27" x14ac:dyDescent="0.2">
      <c r="AA72" s="156"/>
    </row>
    <row r="73" spans="27:27" x14ac:dyDescent="0.2">
      <c r="AA73" s="156"/>
    </row>
    <row r="74" spans="27:27" x14ac:dyDescent="0.2">
      <c r="AA74" s="156"/>
    </row>
    <row r="75" spans="27:27" x14ac:dyDescent="0.2">
      <c r="AA75" s="156"/>
    </row>
    <row r="76" spans="27:27" x14ac:dyDescent="0.2">
      <c r="AA76" s="156"/>
    </row>
  </sheetData>
  <autoFilter ref="B8:V13"/>
  <mergeCells count="35">
    <mergeCell ref="B5:AA5"/>
    <mergeCell ref="B2:AA2"/>
    <mergeCell ref="B3:E3"/>
    <mergeCell ref="F3:H3"/>
    <mergeCell ref="I3:L3"/>
    <mergeCell ref="M3:P3"/>
    <mergeCell ref="Q3:AA3"/>
    <mergeCell ref="B4:E4"/>
    <mergeCell ref="F4:H4"/>
    <mergeCell ref="I4:L4"/>
    <mergeCell ref="M4:P4"/>
    <mergeCell ref="Q4:AA4"/>
    <mergeCell ref="B6:I6"/>
    <mergeCell ref="J6:Q6"/>
    <mergeCell ref="R6:AA6"/>
    <mergeCell ref="B7:B8"/>
    <mergeCell ref="C7:C8"/>
    <mergeCell ref="J7:M7"/>
    <mergeCell ref="O7:Q7"/>
    <mergeCell ref="R7:V7"/>
    <mergeCell ref="W7:Z7"/>
    <mergeCell ref="AA7:AA8"/>
    <mergeCell ref="M21:N21"/>
    <mergeCell ref="O21:P21"/>
    <mergeCell ref="I18:K18"/>
    <mergeCell ref="AD7:AG7"/>
    <mergeCell ref="B9:B13"/>
    <mergeCell ref="C9:C13"/>
    <mergeCell ref="M18:P18"/>
    <mergeCell ref="M19:N19"/>
    <mergeCell ref="O19:P19"/>
    <mergeCell ref="M20:N20"/>
    <mergeCell ref="O20:P20"/>
    <mergeCell ref="V19:V20"/>
    <mergeCell ref="AA9:AA13"/>
  </mergeCells>
  <conditionalFormatting sqref="N9:N13">
    <cfRule type="cellIs" dxfId="26" priority="4" operator="between">
      <formula>31</formula>
      <formula>60</formula>
    </cfRule>
    <cfRule type="cellIs" dxfId="25" priority="5" operator="between">
      <formula>6</formula>
      <formula>30</formula>
    </cfRule>
    <cfRule type="cellIs" dxfId="24" priority="6" operator="equal">
      <formula>5</formula>
    </cfRule>
  </conditionalFormatting>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rowBreaks count="1" manualBreakCount="1">
    <brk id="8" min="1" max="20" man="1"/>
  </rowBreaks>
  <colBreaks count="1" manualBreakCount="1">
    <brk id="28"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5"/>
  <sheetViews>
    <sheetView showGridLines="0" view="pageBreakPreview" zoomScale="50" zoomScaleNormal="25" zoomScaleSheetLayoutView="50" zoomScalePageLayoutView="75" workbookViewId="0">
      <selection activeCell="AA9" sqref="AA9:AA15"/>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5" width="31.7109375" style="42" customWidth="1"/>
    <col min="6"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38.5703125" style="42" customWidth="1"/>
    <col min="24" max="25" width="33.140625" style="42" customWidth="1"/>
    <col min="26" max="26" width="29.42578125" style="42" customWidth="1"/>
    <col min="27" max="27" width="23.140625" style="155"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395" t="s">
        <v>55</v>
      </c>
      <c r="C2" s="396"/>
      <c r="D2" s="396"/>
      <c r="E2" s="396"/>
      <c r="F2" s="396"/>
      <c r="G2" s="396"/>
      <c r="H2" s="396"/>
      <c r="I2" s="396"/>
      <c r="J2" s="396"/>
      <c r="K2" s="396"/>
      <c r="L2" s="396"/>
      <c r="M2" s="396"/>
      <c r="N2" s="396"/>
      <c r="O2" s="396"/>
      <c r="P2" s="396"/>
      <c r="Q2" s="396"/>
      <c r="R2" s="396"/>
      <c r="S2" s="396"/>
      <c r="T2" s="396"/>
      <c r="U2" s="396"/>
      <c r="V2" s="397"/>
      <c r="W2" s="397"/>
      <c r="X2" s="397"/>
      <c r="Y2" s="397"/>
      <c r="Z2" s="397"/>
      <c r="AA2" s="398"/>
      <c r="AB2" s="60"/>
      <c r="AC2" s="60"/>
    </row>
    <row r="3" spans="2:34" s="57" customFormat="1" ht="66" customHeight="1" thickBot="1" x14ac:dyDescent="0.25">
      <c r="B3" s="399" t="s">
        <v>117</v>
      </c>
      <c r="C3" s="400"/>
      <c r="D3" s="400"/>
      <c r="E3" s="401"/>
      <c r="F3" s="399" t="s">
        <v>262</v>
      </c>
      <c r="G3" s="400"/>
      <c r="H3" s="402"/>
      <c r="I3" s="403" t="s">
        <v>263</v>
      </c>
      <c r="J3" s="404"/>
      <c r="K3" s="404"/>
      <c r="L3" s="404"/>
      <c r="M3" s="403" t="s">
        <v>118</v>
      </c>
      <c r="N3" s="404"/>
      <c r="O3" s="404"/>
      <c r="P3" s="405"/>
      <c r="Q3" s="404" t="s">
        <v>56</v>
      </c>
      <c r="R3" s="404"/>
      <c r="S3" s="404"/>
      <c r="T3" s="404"/>
      <c r="U3" s="404"/>
      <c r="V3" s="404"/>
      <c r="W3" s="404"/>
      <c r="X3" s="404"/>
      <c r="Y3" s="404"/>
      <c r="Z3" s="404"/>
      <c r="AA3" s="405"/>
      <c r="AB3" s="61"/>
      <c r="AC3" s="61"/>
    </row>
    <row r="4" spans="2:34" s="57" customFormat="1" ht="72" customHeight="1" thickBot="1" x14ac:dyDescent="0.25">
      <c r="B4" s="408" t="s">
        <v>57</v>
      </c>
      <c r="C4" s="409"/>
      <c r="D4" s="409"/>
      <c r="E4" s="410"/>
      <c r="F4" s="411">
        <v>42874</v>
      </c>
      <c r="G4" s="412"/>
      <c r="H4" s="413"/>
      <c r="I4" s="414">
        <v>43199</v>
      </c>
      <c r="J4" s="412"/>
      <c r="K4" s="412"/>
      <c r="L4" s="415"/>
      <c r="M4" s="416">
        <v>3</v>
      </c>
      <c r="N4" s="417"/>
      <c r="O4" s="417"/>
      <c r="P4" s="418"/>
      <c r="Q4" s="417" t="s">
        <v>264</v>
      </c>
      <c r="R4" s="417"/>
      <c r="S4" s="417"/>
      <c r="T4" s="417"/>
      <c r="U4" s="417"/>
      <c r="V4" s="417"/>
      <c r="W4" s="417"/>
      <c r="X4" s="417"/>
      <c r="Y4" s="417"/>
      <c r="Z4" s="417"/>
      <c r="AA4" s="418"/>
      <c r="AB4" s="162"/>
      <c r="AC4" s="162"/>
    </row>
    <row r="5" spans="2:34" s="57" customFormat="1" ht="32.1" customHeight="1" thickBot="1" x14ac:dyDescent="0.25">
      <c r="B5" s="488" t="s">
        <v>650</v>
      </c>
      <c r="C5" s="489"/>
      <c r="D5" s="489"/>
      <c r="E5" s="489"/>
      <c r="F5" s="489"/>
      <c r="G5" s="489"/>
      <c r="H5" s="489"/>
      <c r="I5" s="489"/>
      <c r="J5" s="489"/>
      <c r="K5" s="489"/>
      <c r="L5" s="489"/>
      <c r="M5" s="489"/>
      <c r="N5" s="489"/>
      <c r="O5" s="489"/>
      <c r="P5" s="489"/>
      <c r="Q5" s="489"/>
      <c r="R5" s="489"/>
      <c r="S5" s="489"/>
      <c r="T5" s="489"/>
      <c r="U5" s="489"/>
      <c r="V5" s="489"/>
      <c r="W5" s="489"/>
      <c r="X5" s="489"/>
      <c r="Y5" s="489"/>
      <c r="Z5" s="489"/>
      <c r="AA5" s="490"/>
      <c r="AB5" s="162"/>
      <c r="AC5" s="162"/>
    </row>
    <row r="6" spans="2:34" s="57" customFormat="1" ht="54.95" customHeight="1" thickBot="1" x14ac:dyDescent="0.25">
      <c r="B6" s="422" t="s">
        <v>2</v>
      </c>
      <c r="C6" s="423"/>
      <c r="D6" s="423"/>
      <c r="E6" s="423"/>
      <c r="F6" s="423"/>
      <c r="G6" s="423"/>
      <c r="H6" s="423"/>
      <c r="I6" s="424"/>
      <c r="J6" s="425" t="s">
        <v>7</v>
      </c>
      <c r="K6" s="426"/>
      <c r="L6" s="426"/>
      <c r="M6" s="426"/>
      <c r="N6" s="426"/>
      <c r="O6" s="426"/>
      <c r="P6" s="426"/>
      <c r="Q6" s="427"/>
      <c r="R6" s="428" t="s">
        <v>274</v>
      </c>
      <c r="S6" s="429"/>
      <c r="T6" s="429"/>
      <c r="U6" s="429"/>
      <c r="V6" s="429"/>
      <c r="W6" s="429"/>
      <c r="X6" s="429"/>
      <c r="Y6" s="429"/>
      <c r="Z6" s="429"/>
      <c r="AA6" s="430"/>
    </row>
    <row r="7" spans="2:34" s="57" customFormat="1" ht="75" customHeight="1" thickBot="1" x14ac:dyDescent="0.25">
      <c r="B7" s="431" t="s">
        <v>15</v>
      </c>
      <c r="C7" s="432" t="s">
        <v>37</v>
      </c>
      <c r="D7" s="164" t="s">
        <v>14</v>
      </c>
      <c r="E7" s="165" t="s">
        <v>16</v>
      </c>
      <c r="F7" s="165" t="s">
        <v>1</v>
      </c>
      <c r="G7" s="165" t="s">
        <v>17</v>
      </c>
      <c r="H7" s="165" t="s">
        <v>9</v>
      </c>
      <c r="I7" s="165" t="s">
        <v>0</v>
      </c>
      <c r="J7" s="433" t="s">
        <v>52</v>
      </c>
      <c r="K7" s="433"/>
      <c r="L7" s="433"/>
      <c r="M7" s="433"/>
      <c r="N7" s="166" t="s">
        <v>6</v>
      </c>
      <c r="O7" s="434" t="s">
        <v>95</v>
      </c>
      <c r="P7" s="435"/>
      <c r="Q7" s="436"/>
      <c r="R7" s="506" t="s">
        <v>265</v>
      </c>
      <c r="S7" s="507"/>
      <c r="T7" s="507"/>
      <c r="U7" s="507"/>
      <c r="V7" s="508"/>
      <c r="W7" s="495" t="s">
        <v>266</v>
      </c>
      <c r="X7" s="496"/>
      <c r="Y7" s="496"/>
      <c r="Z7" s="497"/>
      <c r="AA7" s="498" t="s">
        <v>39</v>
      </c>
      <c r="AD7" s="444" t="s">
        <v>133</v>
      </c>
      <c r="AE7" s="444"/>
      <c r="AF7" s="444"/>
      <c r="AG7" s="444"/>
      <c r="AH7" s="59"/>
    </row>
    <row r="8" spans="2:34" s="57" customFormat="1" ht="174" customHeight="1" thickBot="1" x14ac:dyDescent="0.25">
      <c r="B8" s="431"/>
      <c r="C8" s="432"/>
      <c r="D8" s="33" t="s">
        <v>13</v>
      </c>
      <c r="E8" s="34" t="s">
        <v>20</v>
      </c>
      <c r="F8" s="34" t="s">
        <v>21</v>
      </c>
      <c r="G8" s="34" t="s">
        <v>22</v>
      </c>
      <c r="H8" s="34" t="s">
        <v>23</v>
      </c>
      <c r="I8" s="34" t="s">
        <v>24</v>
      </c>
      <c r="J8" s="88" t="s">
        <v>18</v>
      </c>
      <c r="K8" s="88" t="s">
        <v>19</v>
      </c>
      <c r="L8" s="88" t="s">
        <v>4</v>
      </c>
      <c r="M8" s="88" t="s">
        <v>5</v>
      </c>
      <c r="N8" s="35" t="s">
        <v>3</v>
      </c>
      <c r="O8" s="36" t="s">
        <v>96</v>
      </c>
      <c r="P8" s="36" t="s">
        <v>97</v>
      </c>
      <c r="Q8" s="193" t="s">
        <v>98</v>
      </c>
      <c r="R8" s="194" t="s">
        <v>267</v>
      </c>
      <c r="S8" s="195" t="s">
        <v>268</v>
      </c>
      <c r="T8" s="196" t="s">
        <v>269</v>
      </c>
      <c r="U8" s="197" t="s">
        <v>270</v>
      </c>
      <c r="V8" s="249" t="s">
        <v>461</v>
      </c>
      <c r="W8" s="246" t="s">
        <v>271</v>
      </c>
      <c r="X8" s="247" t="s">
        <v>272</v>
      </c>
      <c r="Y8" s="247" t="s">
        <v>273</v>
      </c>
      <c r="Z8" s="248" t="s">
        <v>268</v>
      </c>
      <c r="AA8" s="499"/>
      <c r="AD8" s="85" t="s">
        <v>129</v>
      </c>
      <c r="AE8" s="86" t="s">
        <v>130</v>
      </c>
      <c r="AF8" s="86" t="s">
        <v>131</v>
      </c>
      <c r="AG8" s="87" t="s">
        <v>132</v>
      </c>
    </row>
    <row r="9" spans="2:34" s="57" customFormat="1" ht="409.5" customHeight="1" x14ac:dyDescent="0.2">
      <c r="B9" s="491" t="s">
        <v>278</v>
      </c>
      <c r="C9" s="493" t="s">
        <v>204</v>
      </c>
      <c r="D9" s="189" t="s">
        <v>206</v>
      </c>
      <c r="E9" s="182" t="s">
        <v>284</v>
      </c>
      <c r="F9" s="96" t="s">
        <v>101</v>
      </c>
      <c r="G9" s="203" t="s">
        <v>289</v>
      </c>
      <c r="H9" s="182" t="s">
        <v>205</v>
      </c>
      <c r="I9" s="182" t="s">
        <v>285</v>
      </c>
      <c r="J9" s="179">
        <v>2</v>
      </c>
      <c r="K9" s="179" t="s">
        <v>28</v>
      </c>
      <c r="L9" s="179">
        <v>20</v>
      </c>
      <c r="M9" s="179" t="s">
        <v>27</v>
      </c>
      <c r="N9" s="108">
        <f t="shared" ref="N9" si="0">J9*L9</f>
        <v>40</v>
      </c>
      <c r="O9" s="173"/>
      <c r="P9" s="171" t="s">
        <v>99</v>
      </c>
      <c r="Q9" s="171"/>
      <c r="R9" s="167" t="s">
        <v>459</v>
      </c>
      <c r="S9" s="167" t="s">
        <v>286</v>
      </c>
      <c r="T9" s="169" t="s">
        <v>287</v>
      </c>
      <c r="U9" s="212" t="s">
        <v>457</v>
      </c>
      <c r="V9" s="212" t="s">
        <v>458</v>
      </c>
      <c r="W9" s="169"/>
      <c r="X9" s="169"/>
      <c r="Y9" s="169"/>
      <c r="Z9" s="244"/>
      <c r="AA9" s="523" t="s">
        <v>732</v>
      </c>
      <c r="AD9" s="161"/>
      <c r="AE9" s="160">
        <v>1</v>
      </c>
      <c r="AF9" s="160"/>
      <c r="AG9" s="163">
        <f t="shared" ref="AG9:AG15" si="1">SUM(AD9:AF9)</f>
        <v>1</v>
      </c>
    </row>
    <row r="10" spans="2:34" s="57" customFormat="1" ht="409.5" customHeight="1" x14ac:dyDescent="0.2">
      <c r="B10" s="466"/>
      <c r="C10" s="468"/>
      <c r="D10" s="188" t="s">
        <v>69</v>
      </c>
      <c r="E10" s="176" t="s">
        <v>290</v>
      </c>
      <c r="F10" s="176" t="s">
        <v>288</v>
      </c>
      <c r="G10" s="43" t="s">
        <v>291</v>
      </c>
      <c r="H10" s="176" t="s">
        <v>80</v>
      </c>
      <c r="I10" s="43" t="s">
        <v>172</v>
      </c>
      <c r="J10" s="180">
        <v>1</v>
      </c>
      <c r="K10" s="180" t="s">
        <v>29</v>
      </c>
      <c r="L10" s="180">
        <v>20</v>
      </c>
      <c r="M10" s="180" t="s">
        <v>27</v>
      </c>
      <c r="N10" s="89">
        <f>L10*J10</f>
        <v>20</v>
      </c>
      <c r="O10" s="174"/>
      <c r="P10" s="172" t="s">
        <v>99</v>
      </c>
      <c r="Q10" s="172"/>
      <c r="R10" s="168" t="s">
        <v>460</v>
      </c>
      <c r="S10" s="43" t="s">
        <v>293</v>
      </c>
      <c r="T10" s="148" t="s">
        <v>292</v>
      </c>
      <c r="U10" s="148" t="s">
        <v>457</v>
      </c>
      <c r="V10" s="148" t="s">
        <v>728</v>
      </c>
      <c r="W10" s="148" t="s">
        <v>729</v>
      </c>
      <c r="X10" s="148" t="s">
        <v>730</v>
      </c>
      <c r="Y10" s="148" t="s">
        <v>731</v>
      </c>
      <c r="Z10" s="204" t="s">
        <v>732</v>
      </c>
      <c r="AA10" s="471"/>
      <c r="AD10" s="161">
        <v>1</v>
      </c>
      <c r="AE10" s="160"/>
      <c r="AF10" s="160"/>
      <c r="AG10" s="163">
        <f t="shared" si="1"/>
        <v>1</v>
      </c>
    </row>
    <row r="11" spans="2:34" s="57" customFormat="1" ht="340.5" customHeight="1" x14ac:dyDescent="0.2">
      <c r="B11" s="466"/>
      <c r="C11" s="468"/>
      <c r="D11" s="500" t="s">
        <v>83</v>
      </c>
      <c r="E11" s="503" t="s">
        <v>294</v>
      </c>
      <c r="F11" s="503" t="s">
        <v>173</v>
      </c>
      <c r="G11" s="176" t="s">
        <v>297</v>
      </c>
      <c r="H11" s="503" t="s">
        <v>81</v>
      </c>
      <c r="I11" s="503" t="s">
        <v>207</v>
      </c>
      <c r="J11" s="511">
        <v>2</v>
      </c>
      <c r="K11" s="511" t="s">
        <v>51</v>
      </c>
      <c r="L11" s="511">
        <v>10</v>
      </c>
      <c r="M11" s="511" t="s">
        <v>51</v>
      </c>
      <c r="N11" s="514">
        <f>J11*L11</f>
        <v>20</v>
      </c>
      <c r="O11" s="517"/>
      <c r="P11" s="520" t="s">
        <v>99</v>
      </c>
      <c r="Q11" s="520"/>
      <c r="R11" s="143" t="s">
        <v>298</v>
      </c>
      <c r="S11" s="43" t="s">
        <v>299</v>
      </c>
      <c r="T11" s="214" t="s">
        <v>300</v>
      </c>
      <c r="U11" s="250" t="s">
        <v>735</v>
      </c>
      <c r="V11" s="216" t="s">
        <v>462</v>
      </c>
      <c r="W11" s="170" t="s">
        <v>733</v>
      </c>
      <c r="X11" s="170" t="s">
        <v>734</v>
      </c>
      <c r="Y11" s="170" t="s">
        <v>736</v>
      </c>
      <c r="Z11" s="382" t="s">
        <v>732</v>
      </c>
      <c r="AA11" s="471"/>
      <c r="AD11" s="161">
        <v>1</v>
      </c>
      <c r="AE11" s="160"/>
      <c r="AF11" s="160"/>
      <c r="AG11" s="163">
        <f t="shared" si="1"/>
        <v>1</v>
      </c>
    </row>
    <row r="12" spans="2:34" s="57" customFormat="1" ht="300" customHeight="1" x14ac:dyDescent="0.2">
      <c r="B12" s="492"/>
      <c r="C12" s="494"/>
      <c r="D12" s="501"/>
      <c r="E12" s="504"/>
      <c r="F12" s="504"/>
      <c r="G12" s="100" t="s">
        <v>295</v>
      </c>
      <c r="H12" s="504"/>
      <c r="I12" s="504"/>
      <c r="J12" s="512"/>
      <c r="K12" s="512"/>
      <c r="L12" s="512"/>
      <c r="M12" s="512"/>
      <c r="N12" s="515"/>
      <c r="O12" s="518"/>
      <c r="P12" s="521"/>
      <c r="Q12" s="521"/>
      <c r="R12" s="215" t="s">
        <v>301</v>
      </c>
      <c r="S12" s="101" t="s">
        <v>302</v>
      </c>
      <c r="T12" s="213" t="s">
        <v>303</v>
      </c>
      <c r="U12" s="509" t="s">
        <v>457</v>
      </c>
      <c r="V12" s="218" t="s">
        <v>463</v>
      </c>
      <c r="W12" s="149" t="s">
        <v>737</v>
      </c>
      <c r="X12" s="149" t="s">
        <v>738</v>
      </c>
      <c r="Y12" s="217" t="s">
        <v>731</v>
      </c>
      <c r="Z12" s="149" t="s">
        <v>732</v>
      </c>
      <c r="AA12" s="471"/>
      <c r="AD12" s="200"/>
      <c r="AE12" s="201"/>
      <c r="AF12" s="201"/>
      <c r="AG12" s="202"/>
    </row>
    <row r="13" spans="2:34" s="57" customFormat="1" ht="313.5" customHeight="1" x14ac:dyDescent="0.2">
      <c r="B13" s="492"/>
      <c r="C13" s="494"/>
      <c r="D13" s="502"/>
      <c r="E13" s="505"/>
      <c r="F13" s="505"/>
      <c r="G13" s="100" t="s">
        <v>296</v>
      </c>
      <c r="H13" s="505"/>
      <c r="I13" s="505"/>
      <c r="J13" s="513"/>
      <c r="K13" s="513"/>
      <c r="L13" s="513"/>
      <c r="M13" s="513"/>
      <c r="N13" s="516"/>
      <c r="O13" s="519"/>
      <c r="P13" s="522"/>
      <c r="Q13" s="522"/>
      <c r="R13" s="215" t="s">
        <v>305</v>
      </c>
      <c r="S13" s="101" t="s">
        <v>306</v>
      </c>
      <c r="T13" s="213" t="s">
        <v>307</v>
      </c>
      <c r="U13" s="510"/>
      <c r="V13" s="218" t="s">
        <v>464</v>
      </c>
      <c r="W13" s="218" t="s">
        <v>739</v>
      </c>
      <c r="X13" s="149" t="s">
        <v>740</v>
      </c>
      <c r="Y13" s="217" t="s">
        <v>731</v>
      </c>
      <c r="Z13" s="149" t="s">
        <v>741</v>
      </c>
      <c r="AA13" s="471"/>
      <c r="AD13" s="200"/>
      <c r="AE13" s="201"/>
      <c r="AF13" s="201"/>
      <c r="AG13" s="202"/>
    </row>
    <row r="14" spans="2:34" s="57" customFormat="1" ht="342" customHeight="1" x14ac:dyDescent="0.2">
      <c r="B14" s="492"/>
      <c r="C14" s="494"/>
      <c r="D14" s="188" t="s">
        <v>209</v>
      </c>
      <c r="E14" s="97" t="s">
        <v>210</v>
      </c>
      <c r="F14" s="185" t="s">
        <v>211</v>
      </c>
      <c r="G14" s="97" t="s">
        <v>208</v>
      </c>
      <c r="H14" s="97" t="s">
        <v>190</v>
      </c>
      <c r="I14" s="185" t="s">
        <v>212</v>
      </c>
      <c r="J14" s="98">
        <v>2</v>
      </c>
      <c r="K14" s="98" t="s">
        <v>28</v>
      </c>
      <c r="L14" s="98">
        <v>10</v>
      </c>
      <c r="M14" s="98" t="s">
        <v>51</v>
      </c>
      <c r="N14" s="184">
        <f>J14*L14</f>
        <v>20</v>
      </c>
      <c r="O14" s="174"/>
      <c r="P14" s="172" t="s">
        <v>143</v>
      </c>
      <c r="Q14" s="172"/>
      <c r="R14" s="219" t="s">
        <v>308</v>
      </c>
      <c r="S14" s="99" t="s">
        <v>309</v>
      </c>
      <c r="T14" s="191" t="s">
        <v>310</v>
      </c>
      <c r="U14" s="220" t="s">
        <v>304</v>
      </c>
      <c r="V14" s="220" t="s">
        <v>462</v>
      </c>
      <c r="W14" s="372" t="s">
        <v>733</v>
      </c>
      <c r="X14" s="372" t="s">
        <v>734</v>
      </c>
      <c r="Y14" s="372" t="s">
        <v>736</v>
      </c>
      <c r="Z14" s="382" t="s">
        <v>732</v>
      </c>
      <c r="AA14" s="471"/>
      <c r="AD14" s="161">
        <v>1</v>
      </c>
      <c r="AE14" s="160"/>
      <c r="AF14" s="160"/>
      <c r="AG14" s="163">
        <f t="shared" si="1"/>
        <v>1</v>
      </c>
    </row>
    <row r="15" spans="2:34" s="57" customFormat="1" ht="336" customHeight="1" thickBot="1" x14ac:dyDescent="0.25">
      <c r="B15" s="467"/>
      <c r="C15" s="469"/>
      <c r="D15" s="62" t="s">
        <v>82</v>
      </c>
      <c r="E15" s="38" t="s">
        <v>102</v>
      </c>
      <c r="F15" s="38" t="s">
        <v>174</v>
      </c>
      <c r="G15" s="38" t="s">
        <v>311</v>
      </c>
      <c r="H15" s="38" t="s">
        <v>175</v>
      </c>
      <c r="I15" s="38" t="s">
        <v>312</v>
      </c>
      <c r="J15" s="91">
        <v>2</v>
      </c>
      <c r="K15" s="91" t="s">
        <v>28</v>
      </c>
      <c r="L15" s="91">
        <v>20</v>
      </c>
      <c r="M15" s="91" t="s">
        <v>27</v>
      </c>
      <c r="N15" s="92">
        <f t="shared" ref="N15" si="2">J15*L15</f>
        <v>40</v>
      </c>
      <c r="O15" s="93"/>
      <c r="P15" s="94" t="s">
        <v>99</v>
      </c>
      <c r="Q15" s="94"/>
      <c r="R15" s="40" t="s">
        <v>314</v>
      </c>
      <c r="S15" s="40" t="s">
        <v>313</v>
      </c>
      <c r="T15" s="147" t="s">
        <v>315</v>
      </c>
      <c r="U15" s="221" t="s">
        <v>465</v>
      </c>
      <c r="V15" s="221" t="s">
        <v>466</v>
      </c>
      <c r="W15" s="147"/>
      <c r="X15" s="147"/>
      <c r="Y15" s="147"/>
      <c r="Z15" s="147"/>
      <c r="AA15" s="472"/>
      <c r="AD15" s="161">
        <v>1</v>
      </c>
      <c r="AE15" s="160"/>
      <c r="AF15" s="160"/>
      <c r="AG15" s="163">
        <f t="shared" si="1"/>
        <v>1</v>
      </c>
    </row>
    <row r="16" spans="2:34" ht="52.5" customHeight="1" thickBot="1" x14ac:dyDescent="0.25">
      <c r="AA16" s="156"/>
      <c r="AB16" s="57"/>
      <c r="AC16" s="57"/>
      <c r="AD16" s="63"/>
      <c r="AE16" s="58">
        <v>1</v>
      </c>
      <c r="AF16" s="58"/>
      <c r="AG16" s="64">
        <v>1</v>
      </c>
    </row>
    <row r="17" spans="9:33" ht="96.75" customHeight="1" thickBot="1" x14ac:dyDescent="0.25">
      <c r="I17" s="451" t="s">
        <v>158</v>
      </c>
      <c r="J17" s="452"/>
      <c r="K17" s="453"/>
      <c r="M17" s="454" t="s">
        <v>50</v>
      </c>
      <c r="N17" s="455"/>
      <c r="O17" s="455"/>
      <c r="P17" s="456"/>
      <c r="AA17" s="156"/>
      <c r="AB17" s="57"/>
      <c r="AC17" s="57"/>
      <c r="AD17" s="63"/>
      <c r="AE17" s="58">
        <v>1</v>
      </c>
      <c r="AF17" s="58"/>
      <c r="AG17" s="64">
        <v>1</v>
      </c>
    </row>
    <row r="18" spans="9:33" ht="34.5" customHeight="1" thickBot="1" x14ac:dyDescent="0.25">
      <c r="I18" s="44" t="s">
        <v>134</v>
      </c>
      <c r="J18" s="45">
        <v>8</v>
      </c>
      <c r="K18" s="46">
        <f>J18*K21/J21</f>
        <v>0.15094339622641509</v>
      </c>
      <c r="M18" s="419" t="s">
        <v>36</v>
      </c>
      <c r="N18" s="420"/>
      <c r="O18" s="420" t="s">
        <v>156</v>
      </c>
      <c r="P18" s="421"/>
      <c r="AA18" s="156"/>
      <c r="AD18" s="65">
        <f>SUM(AD9:AD16)</f>
        <v>4</v>
      </c>
      <c r="AE18" s="66">
        <f>SUM(AE9:AE17)</f>
        <v>3</v>
      </c>
      <c r="AF18" s="66">
        <f>SUM(AF9:AF17)</f>
        <v>0</v>
      </c>
      <c r="AG18" s="67">
        <f>SUM(AG9:AG17)</f>
        <v>7</v>
      </c>
    </row>
    <row r="19" spans="9:33" ht="30" customHeight="1" x14ac:dyDescent="0.2">
      <c r="I19" s="47" t="s">
        <v>135</v>
      </c>
      <c r="J19" s="48">
        <v>35</v>
      </c>
      <c r="K19" s="49">
        <f>J19*K21/J21</f>
        <v>0.660377358490566</v>
      </c>
      <c r="M19" s="459" t="s">
        <v>8</v>
      </c>
      <c r="N19" s="460"/>
      <c r="O19" s="460" t="s">
        <v>157</v>
      </c>
      <c r="P19" s="461"/>
      <c r="AA19" s="156"/>
    </row>
    <row r="20" spans="9:33" ht="24" thickBot="1" x14ac:dyDescent="0.25">
      <c r="I20" s="50" t="s">
        <v>136</v>
      </c>
      <c r="J20" s="51">
        <v>10</v>
      </c>
      <c r="K20" s="52">
        <f>J20*K21/J21</f>
        <v>0.18867924528301888</v>
      </c>
      <c r="M20" s="462" t="s">
        <v>35</v>
      </c>
      <c r="N20" s="463"/>
      <c r="O20" s="463" t="s">
        <v>32</v>
      </c>
      <c r="P20" s="464"/>
      <c r="AA20" s="156"/>
    </row>
    <row r="21" spans="9:33" ht="24" thickBot="1" x14ac:dyDescent="0.25">
      <c r="I21" s="53" t="s">
        <v>137</v>
      </c>
      <c r="J21" s="54">
        <f>+J18+J20+J19</f>
        <v>53</v>
      </c>
      <c r="K21" s="55">
        <v>1</v>
      </c>
      <c r="AA21" s="156"/>
    </row>
    <row r="22" spans="9:33" x14ac:dyDescent="0.2">
      <c r="AA22" s="156"/>
    </row>
    <row r="23" spans="9:33" ht="122.25" customHeight="1" x14ac:dyDescent="0.2">
      <c r="AA23" s="156"/>
    </row>
    <row r="24" spans="9:33" x14ac:dyDescent="0.2">
      <c r="AA24" s="156"/>
    </row>
    <row r="25" spans="9:33" x14ac:dyDescent="0.2">
      <c r="AA25" s="156"/>
    </row>
    <row r="26" spans="9:33" x14ac:dyDescent="0.2">
      <c r="AA26" s="156"/>
    </row>
    <row r="27" spans="9:33" x14ac:dyDescent="0.2">
      <c r="AA27" s="156"/>
    </row>
    <row r="28" spans="9:33" x14ac:dyDescent="0.2">
      <c r="AA28" s="156"/>
    </row>
    <row r="29" spans="9:33" x14ac:dyDescent="0.2">
      <c r="AA29" s="156"/>
    </row>
    <row r="30" spans="9:33" x14ac:dyDescent="0.2">
      <c r="AA30" s="156"/>
    </row>
    <row r="31" spans="9:33" x14ac:dyDescent="0.2">
      <c r="AA31" s="156"/>
    </row>
    <row r="32" spans="9:33" x14ac:dyDescent="0.2">
      <c r="AA32" s="156"/>
    </row>
    <row r="33" spans="27:27" x14ac:dyDescent="0.2">
      <c r="AA33" s="156"/>
    </row>
    <row r="34" spans="27:27" x14ac:dyDescent="0.2">
      <c r="AA34" s="156"/>
    </row>
    <row r="35" spans="27:27" x14ac:dyDescent="0.2">
      <c r="AA35" s="156"/>
    </row>
    <row r="36" spans="27:27" x14ac:dyDescent="0.2">
      <c r="AA36" s="156"/>
    </row>
    <row r="37" spans="27:27" x14ac:dyDescent="0.2">
      <c r="AA37" s="156"/>
    </row>
    <row r="38" spans="27:27" x14ac:dyDescent="0.2">
      <c r="AA38" s="156"/>
    </row>
    <row r="39" spans="27:27" x14ac:dyDescent="0.2">
      <c r="AA39" s="156"/>
    </row>
    <row r="40" spans="27:27" x14ac:dyDescent="0.2">
      <c r="AA40" s="156"/>
    </row>
    <row r="41" spans="27:27" x14ac:dyDescent="0.2">
      <c r="AA41" s="156"/>
    </row>
    <row r="42" spans="27:27" x14ac:dyDescent="0.2">
      <c r="AA42" s="156"/>
    </row>
    <row r="43" spans="27:27" x14ac:dyDescent="0.2">
      <c r="AA43" s="156"/>
    </row>
    <row r="44" spans="27:27" x14ac:dyDescent="0.2">
      <c r="AA44" s="156"/>
    </row>
    <row r="45" spans="27:27" x14ac:dyDescent="0.2">
      <c r="AA45" s="156"/>
    </row>
    <row r="46" spans="27:27" x14ac:dyDescent="0.2">
      <c r="AA46" s="156"/>
    </row>
    <row r="47" spans="27:27" x14ac:dyDescent="0.2">
      <c r="AA47" s="156"/>
    </row>
    <row r="48" spans="27:27" x14ac:dyDescent="0.2">
      <c r="AA48" s="156"/>
    </row>
    <row r="49" spans="27:27" x14ac:dyDescent="0.2">
      <c r="AA49" s="156"/>
    </row>
    <row r="50" spans="27:27" x14ac:dyDescent="0.2">
      <c r="AA50" s="156"/>
    </row>
    <row r="51" spans="27:27" x14ac:dyDescent="0.2">
      <c r="AA51" s="156"/>
    </row>
    <row r="52" spans="27:27" x14ac:dyDescent="0.2">
      <c r="AA52" s="156"/>
    </row>
    <row r="53" spans="27:27" x14ac:dyDescent="0.2">
      <c r="AA53" s="156"/>
    </row>
    <row r="54" spans="27:27" x14ac:dyDescent="0.2">
      <c r="AA54" s="156"/>
    </row>
    <row r="55" spans="27:27" x14ac:dyDescent="0.2">
      <c r="AA55" s="156"/>
    </row>
    <row r="56" spans="27:27" x14ac:dyDescent="0.2">
      <c r="AA56" s="156"/>
    </row>
    <row r="57" spans="27:27" x14ac:dyDescent="0.2">
      <c r="AA57" s="156"/>
    </row>
    <row r="58" spans="27:27" x14ac:dyDescent="0.2">
      <c r="AA58" s="156"/>
    </row>
    <row r="59" spans="27:27" x14ac:dyDescent="0.2">
      <c r="AA59" s="156"/>
    </row>
    <row r="60" spans="27:27" x14ac:dyDescent="0.2">
      <c r="AA60" s="156"/>
    </row>
    <row r="61" spans="27:27" x14ac:dyDescent="0.2">
      <c r="AA61" s="156"/>
    </row>
    <row r="62" spans="27:27" x14ac:dyDescent="0.2">
      <c r="AA62" s="156"/>
    </row>
    <row r="63" spans="27:27" x14ac:dyDescent="0.2">
      <c r="AA63" s="156"/>
    </row>
    <row r="64" spans="27:27" x14ac:dyDescent="0.2">
      <c r="AA64" s="156"/>
    </row>
    <row r="65" spans="27:27" x14ac:dyDescent="0.2">
      <c r="AA65" s="156"/>
    </row>
    <row r="66" spans="27:27" x14ac:dyDescent="0.2">
      <c r="AA66" s="156"/>
    </row>
    <row r="67" spans="27:27" x14ac:dyDescent="0.2">
      <c r="AA67" s="156"/>
    </row>
    <row r="68" spans="27:27" x14ac:dyDescent="0.2">
      <c r="AA68" s="156"/>
    </row>
    <row r="69" spans="27:27" x14ac:dyDescent="0.2">
      <c r="AA69" s="156"/>
    </row>
    <row r="70" spans="27:27" x14ac:dyDescent="0.2">
      <c r="AA70" s="156"/>
    </row>
    <row r="71" spans="27:27" x14ac:dyDescent="0.2">
      <c r="AA71" s="156"/>
    </row>
    <row r="72" spans="27:27" x14ac:dyDescent="0.2">
      <c r="AA72" s="156"/>
    </row>
    <row r="73" spans="27:27" x14ac:dyDescent="0.2">
      <c r="AA73" s="156"/>
    </row>
    <row r="74" spans="27:27" x14ac:dyDescent="0.2">
      <c r="AA74" s="156"/>
    </row>
    <row r="75" spans="27:27" x14ac:dyDescent="0.2">
      <c r="AA75" s="156"/>
    </row>
  </sheetData>
  <autoFilter ref="B8:U15"/>
  <mergeCells count="48">
    <mergeCell ref="AA9:AA15"/>
    <mergeCell ref="I11:I13"/>
    <mergeCell ref="J11:J13"/>
    <mergeCell ref="K11:K13"/>
    <mergeCell ref="L11:L13"/>
    <mergeCell ref="R7:V7"/>
    <mergeCell ref="U12:U13"/>
    <mergeCell ref="M11:M13"/>
    <mergeCell ref="N11:N13"/>
    <mergeCell ref="O11:O13"/>
    <mergeCell ref="P11:P13"/>
    <mergeCell ref="Q11:Q13"/>
    <mergeCell ref="B5:AA5"/>
    <mergeCell ref="B2:AA2"/>
    <mergeCell ref="B3:E3"/>
    <mergeCell ref="F3:H3"/>
    <mergeCell ref="I3:L3"/>
    <mergeCell ref="M3:P3"/>
    <mergeCell ref="Q3:AA3"/>
    <mergeCell ref="B4:E4"/>
    <mergeCell ref="F4:H4"/>
    <mergeCell ref="I4:L4"/>
    <mergeCell ref="M4:P4"/>
    <mergeCell ref="Q4:AA4"/>
    <mergeCell ref="AD7:AG7"/>
    <mergeCell ref="B9:B15"/>
    <mergeCell ref="C9:C15"/>
    <mergeCell ref="B6:I6"/>
    <mergeCell ref="J6:Q6"/>
    <mergeCell ref="R6:AA6"/>
    <mergeCell ref="B7:B8"/>
    <mergeCell ref="C7:C8"/>
    <mergeCell ref="J7:M7"/>
    <mergeCell ref="O7:Q7"/>
    <mergeCell ref="W7:Z7"/>
    <mergeCell ref="AA7:AA8"/>
    <mergeCell ref="D11:D13"/>
    <mergeCell ref="E11:E13"/>
    <mergeCell ref="F11:F13"/>
    <mergeCell ref="H11:H13"/>
    <mergeCell ref="M19:N19"/>
    <mergeCell ref="O19:P19"/>
    <mergeCell ref="M20:N20"/>
    <mergeCell ref="O20:P20"/>
    <mergeCell ref="I17:K17"/>
    <mergeCell ref="M17:P17"/>
    <mergeCell ref="M18:N18"/>
    <mergeCell ref="O18:P18"/>
  </mergeCells>
  <conditionalFormatting sqref="N9:N11 N14:N15">
    <cfRule type="cellIs" dxfId="23" priority="4" operator="between">
      <formula>31</formula>
      <formula>60</formula>
    </cfRule>
    <cfRule type="cellIs" dxfId="22" priority="5" operator="between">
      <formula>6</formula>
      <formula>30</formula>
    </cfRule>
    <cfRule type="cellIs" dxfId="21" priority="6" operator="equal">
      <formula>5</formula>
    </cfRule>
  </conditionalFormatting>
  <printOptions horizontalCentered="1" verticalCentered="1"/>
  <pageMargins left="0.19685039370078741" right="0.27559055118110237" top="0.39370078740157483" bottom="0.47244094488188981" header="0" footer="0"/>
  <pageSetup scale="13" orientation="landscape" r:id="rId1"/>
  <headerFooter alignWithMargins="0">
    <oddFooter>&amp;C&amp;8Página &amp;P de &amp;N</oddFooter>
  </headerFooter>
  <rowBreaks count="1" manualBreakCount="1">
    <brk id="8" min="1" max="20" man="1"/>
  </rowBreaks>
  <colBreaks count="1" manualBreakCount="1">
    <brk id="28"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8"/>
  <sheetViews>
    <sheetView showGridLines="0" view="pageBreakPreview" topLeftCell="A3" zoomScale="50" zoomScaleNormal="25" zoomScaleSheetLayoutView="50" zoomScalePageLayoutView="75" workbookViewId="0">
      <selection activeCell="AA9" sqref="AA9:AA18"/>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3" width="29.42578125" style="42" customWidth="1"/>
    <col min="24" max="25" width="33.140625" style="42" customWidth="1"/>
    <col min="26" max="26" width="29.42578125" style="42" customWidth="1"/>
    <col min="27" max="27" width="23.140625" style="155"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395" t="s">
        <v>55</v>
      </c>
      <c r="C2" s="396"/>
      <c r="D2" s="396"/>
      <c r="E2" s="396"/>
      <c r="F2" s="396"/>
      <c r="G2" s="396"/>
      <c r="H2" s="396"/>
      <c r="I2" s="396"/>
      <c r="J2" s="396"/>
      <c r="K2" s="396"/>
      <c r="L2" s="396"/>
      <c r="M2" s="396"/>
      <c r="N2" s="396"/>
      <c r="O2" s="396"/>
      <c r="P2" s="396"/>
      <c r="Q2" s="396"/>
      <c r="R2" s="396"/>
      <c r="S2" s="396"/>
      <c r="T2" s="396"/>
      <c r="U2" s="396"/>
      <c r="V2" s="397"/>
      <c r="W2" s="397"/>
      <c r="X2" s="397"/>
      <c r="Y2" s="397"/>
      <c r="Z2" s="397"/>
      <c r="AA2" s="398"/>
      <c r="AB2" s="60"/>
      <c r="AC2" s="60"/>
    </row>
    <row r="3" spans="2:34" s="57" customFormat="1" ht="66" customHeight="1" thickBot="1" x14ac:dyDescent="0.25">
      <c r="B3" s="399" t="s">
        <v>117</v>
      </c>
      <c r="C3" s="400"/>
      <c r="D3" s="400"/>
      <c r="E3" s="401"/>
      <c r="F3" s="399" t="s">
        <v>262</v>
      </c>
      <c r="G3" s="400"/>
      <c r="H3" s="402"/>
      <c r="I3" s="403" t="s">
        <v>263</v>
      </c>
      <c r="J3" s="404"/>
      <c r="K3" s="404"/>
      <c r="L3" s="404"/>
      <c r="M3" s="403" t="s">
        <v>118</v>
      </c>
      <c r="N3" s="404"/>
      <c r="O3" s="404"/>
      <c r="P3" s="405"/>
      <c r="Q3" s="404" t="s">
        <v>56</v>
      </c>
      <c r="R3" s="404"/>
      <c r="S3" s="404"/>
      <c r="T3" s="404"/>
      <c r="U3" s="404"/>
      <c r="V3" s="404"/>
      <c r="W3" s="404"/>
      <c r="X3" s="404"/>
      <c r="Y3" s="404"/>
      <c r="Z3" s="404"/>
      <c r="AA3" s="405"/>
      <c r="AB3" s="61"/>
      <c r="AC3" s="61"/>
    </row>
    <row r="4" spans="2:34" s="57" customFormat="1" ht="72" customHeight="1" thickBot="1" x14ac:dyDescent="0.25">
      <c r="B4" s="408" t="s">
        <v>57</v>
      </c>
      <c r="C4" s="409"/>
      <c r="D4" s="409"/>
      <c r="E4" s="410"/>
      <c r="F4" s="411">
        <v>42874</v>
      </c>
      <c r="G4" s="412"/>
      <c r="H4" s="413"/>
      <c r="I4" s="414">
        <v>43199</v>
      </c>
      <c r="J4" s="412"/>
      <c r="K4" s="412"/>
      <c r="L4" s="415"/>
      <c r="M4" s="416">
        <v>3</v>
      </c>
      <c r="N4" s="417"/>
      <c r="O4" s="417"/>
      <c r="P4" s="418"/>
      <c r="Q4" s="417" t="s">
        <v>264</v>
      </c>
      <c r="R4" s="417"/>
      <c r="S4" s="417"/>
      <c r="T4" s="417"/>
      <c r="U4" s="417"/>
      <c r="V4" s="417"/>
      <c r="W4" s="417"/>
      <c r="X4" s="417"/>
      <c r="Y4" s="417"/>
      <c r="Z4" s="417"/>
      <c r="AA4" s="418"/>
      <c r="AB4" s="162"/>
      <c r="AC4" s="162"/>
    </row>
    <row r="5" spans="2:34" s="57" customFormat="1" ht="32.1" customHeight="1" thickBot="1" x14ac:dyDescent="0.25">
      <c r="B5" s="488" t="s">
        <v>651</v>
      </c>
      <c r="C5" s="489"/>
      <c r="D5" s="489"/>
      <c r="E5" s="489"/>
      <c r="F5" s="489"/>
      <c r="G5" s="489"/>
      <c r="H5" s="489"/>
      <c r="I5" s="489"/>
      <c r="J5" s="489"/>
      <c r="K5" s="489"/>
      <c r="L5" s="489"/>
      <c r="M5" s="489"/>
      <c r="N5" s="489"/>
      <c r="O5" s="489"/>
      <c r="P5" s="489"/>
      <c r="Q5" s="489"/>
      <c r="R5" s="489"/>
      <c r="S5" s="489"/>
      <c r="T5" s="489"/>
      <c r="U5" s="489"/>
      <c r="V5" s="489"/>
      <c r="W5" s="489"/>
      <c r="X5" s="489"/>
      <c r="Y5" s="489"/>
      <c r="Z5" s="489"/>
      <c r="AA5" s="490"/>
      <c r="AB5" s="162"/>
      <c r="AC5" s="162"/>
    </row>
    <row r="6" spans="2:34" s="57" customFormat="1" ht="54.95" customHeight="1" thickBot="1" x14ac:dyDescent="0.25">
      <c r="B6" s="422" t="s">
        <v>2</v>
      </c>
      <c r="C6" s="423"/>
      <c r="D6" s="423"/>
      <c r="E6" s="423"/>
      <c r="F6" s="423"/>
      <c r="G6" s="423"/>
      <c r="H6" s="423"/>
      <c r="I6" s="424"/>
      <c r="J6" s="425" t="s">
        <v>7</v>
      </c>
      <c r="K6" s="426"/>
      <c r="L6" s="426"/>
      <c r="M6" s="426"/>
      <c r="N6" s="426"/>
      <c r="O6" s="426"/>
      <c r="P6" s="426"/>
      <c r="Q6" s="427"/>
      <c r="R6" s="428" t="s">
        <v>274</v>
      </c>
      <c r="S6" s="429"/>
      <c r="T6" s="429"/>
      <c r="U6" s="429"/>
      <c r="V6" s="429"/>
      <c r="W6" s="429"/>
      <c r="X6" s="429"/>
      <c r="Y6" s="429"/>
      <c r="Z6" s="429"/>
      <c r="AA6" s="430"/>
    </row>
    <row r="7" spans="2:34" s="57" customFormat="1" ht="75" customHeight="1" thickBot="1" x14ac:dyDescent="0.25">
      <c r="B7" s="431" t="s">
        <v>15</v>
      </c>
      <c r="C7" s="432" t="s">
        <v>37</v>
      </c>
      <c r="D7" s="164" t="s">
        <v>14</v>
      </c>
      <c r="E7" s="165" t="s">
        <v>16</v>
      </c>
      <c r="F7" s="165" t="s">
        <v>1</v>
      </c>
      <c r="G7" s="165" t="s">
        <v>17</v>
      </c>
      <c r="H7" s="165" t="s">
        <v>9</v>
      </c>
      <c r="I7" s="165" t="s">
        <v>0</v>
      </c>
      <c r="J7" s="433" t="s">
        <v>52</v>
      </c>
      <c r="K7" s="433"/>
      <c r="L7" s="433"/>
      <c r="M7" s="433"/>
      <c r="N7" s="166" t="s">
        <v>6</v>
      </c>
      <c r="O7" s="434" t="s">
        <v>95</v>
      </c>
      <c r="P7" s="435"/>
      <c r="Q7" s="436"/>
      <c r="R7" s="437" t="s">
        <v>265</v>
      </c>
      <c r="S7" s="437"/>
      <c r="T7" s="438"/>
      <c r="U7" s="438"/>
      <c r="V7" s="506" t="s">
        <v>266</v>
      </c>
      <c r="W7" s="507"/>
      <c r="X7" s="507"/>
      <c r="Y7" s="507"/>
      <c r="Z7" s="508"/>
      <c r="AA7" s="498" t="s">
        <v>39</v>
      </c>
      <c r="AD7" s="444" t="s">
        <v>133</v>
      </c>
      <c r="AE7" s="444"/>
      <c r="AF7" s="444"/>
      <c r="AG7" s="444"/>
      <c r="AH7" s="59"/>
    </row>
    <row r="8" spans="2:34" s="57" customFormat="1" ht="174" customHeight="1" thickBot="1" x14ac:dyDescent="0.25">
      <c r="B8" s="431"/>
      <c r="C8" s="432"/>
      <c r="D8" s="33" t="s">
        <v>13</v>
      </c>
      <c r="E8" s="34" t="s">
        <v>20</v>
      </c>
      <c r="F8" s="34" t="s">
        <v>21</v>
      </c>
      <c r="G8" s="34" t="s">
        <v>22</v>
      </c>
      <c r="H8" s="34" t="s">
        <v>23</v>
      </c>
      <c r="I8" s="34" t="s">
        <v>24</v>
      </c>
      <c r="J8" s="88" t="s">
        <v>18</v>
      </c>
      <c r="K8" s="88" t="s">
        <v>19</v>
      </c>
      <c r="L8" s="88" t="s">
        <v>4</v>
      </c>
      <c r="M8" s="88" t="s">
        <v>5</v>
      </c>
      <c r="N8" s="35" t="s">
        <v>3</v>
      </c>
      <c r="O8" s="36" t="s">
        <v>96</v>
      </c>
      <c r="P8" s="36" t="s">
        <v>97</v>
      </c>
      <c r="Q8" s="193" t="s">
        <v>98</v>
      </c>
      <c r="R8" s="194" t="s">
        <v>267</v>
      </c>
      <c r="S8" s="195" t="s">
        <v>268</v>
      </c>
      <c r="T8" s="196" t="s">
        <v>269</v>
      </c>
      <c r="U8" s="197" t="s">
        <v>270</v>
      </c>
      <c r="V8" s="249" t="s">
        <v>461</v>
      </c>
      <c r="W8" s="198" t="s">
        <v>271</v>
      </c>
      <c r="X8" s="196" t="s">
        <v>272</v>
      </c>
      <c r="Y8" s="196" t="s">
        <v>273</v>
      </c>
      <c r="Z8" s="197" t="s">
        <v>268</v>
      </c>
      <c r="AA8" s="499"/>
      <c r="AD8" s="85" t="s">
        <v>129</v>
      </c>
      <c r="AE8" s="86" t="s">
        <v>130</v>
      </c>
      <c r="AF8" s="86" t="s">
        <v>131</v>
      </c>
      <c r="AG8" s="87" t="s">
        <v>132</v>
      </c>
    </row>
    <row r="9" spans="2:34" s="57" customFormat="1" ht="225.75" customHeight="1" x14ac:dyDescent="0.2">
      <c r="B9" s="555" t="s">
        <v>279</v>
      </c>
      <c r="C9" s="558" t="s">
        <v>233</v>
      </c>
      <c r="D9" s="540" t="s">
        <v>235</v>
      </c>
      <c r="E9" s="533" t="s">
        <v>234</v>
      </c>
      <c r="F9" s="533" t="s">
        <v>236</v>
      </c>
      <c r="G9" s="542" t="s">
        <v>379</v>
      </c>
      <c r="H9" s="533" t="s">
        <v>237</v>
      </c>
      <c r="I9" s="533" t="s">
        <v>376</v>
      </c>
      <c r="J9" s="534">
        <v>1</v>
      </c>
      <c r="K9" s="534" t="s">
        <v>29</v>
      </c>
      <c r="L9" s="534">
        <v>20</v>
      </c>
      <c r="M9" s="550" t="s">
        <v>54</v>
      </c>
      <c r="N9" s="553">
        <f t="shared" ref="N9" si="0">J9*L9</f>
        <v>20</v>
      </c>
      <c r="O9" s="552"/>
      <c r="P9" s="549" t="s">
        <v>99</v>
      </c>
      <c r="Q9" s="549"/>
      <c r="R9" s="539" t="s">
        <v>688</v>
      </c>
      <c r="S9" s="546" t="s">
        <v>381</v>
      </c>
      <c r="T9" s="539" t="s">
        <v>382</v>
      </c>
      <c r="U9" s="544" t="s">
        <v>692</v>
      </c>
      <c r="V9" s="539" t="s">
        <v>631</v>
      </c>
      <c r="W9" s="539" t="s">
        <v>691</v>
      </c>
      <c r="X9" s="539" t="s">
        <v>689</v>
      </c>
      <c r="Y9" s="539" t="s">
        <v>690</v>
      </c>
      <c r="Z9" s="657" t="s">
        <v>696</v>
      </c>
      <c r="AA9" s="523" t="s">
        <v>715</v>
      </c>
      <c r="AD9" s="68">
        <v>1</v>
      </c>
      <c r="AE9" s="159"/>
      <c r="AF9" s="159"/>
      <c r="AG9" s="69">
        <f>SUM(AD9:AF9)</f>
        <v>1</v>
      </c>
    </row>
    <row r="10" spans="2:34" s="57" customFormat="1" ht="189.75" customHeight="1" x14ac:dyDescent="0.2">
      <c r="B10" s="556"/>
      <c r="C10" s="559"/>
      <c r="D10" s="541"/>
      <c r="E10" s="504"/>
      <c r="F10" s="504"/>
      <c r="G10" s="543"/>
      <c r="H10" s="504"/>
      <c r="I10" s="504"/>
      <c r="J10" s="512"/>
      <c r="K10" s="512"/>
      <c r="L10" s="512"/>
      <c r="M10" s="551"/>
      <c r="N10" s="554"/>
      <c r="O10" s="518"/>
      <c r="P10" s="521"/>
      <c r="Q10" s="521"/>
      <c r="R10" s="548"/>
      <c r="S10" s="547"/>
      <c r="T10" s="548"/>
      <c r="U10" s="545"/>
      <c r="V10" s="548"/>
      <c r="W10" s="548"/>
      <c r="X10" s="548"/>
      <c r="Y10" s="548"/>
      <c r="Z10" s="658"/>
      <c r="AA10" s="471"/>
      <c r="AD10" s="161"/>
      <c r="AE10" s="160">
        <v>1</v>
      </c>
      <c r="AF10" s="160"/>
      <c r="AG10" s="163">
        <f t="shared" ref="AG10:AG29" si="1">SUM(AD10:AF10)</f>
        <v>1</v>
      </c>
    </row>
    <row r="11" spans="2:34" s="57" customFormat="1" ht="218.25" customHeight="1" x14ac:dyDescent="0.2">
      <c r="B11" s="556"/>
      <c r="C11" s="559"/>
      <c r="D11" s="541"/>
      <c r="E11" s="504"/>
      <c r="F11" s="504"/>
      <c r="G11" s="297" t="s">
        <v>377</v>
      </c>
      <c r="H11" s="504"/>
      <c r="I11" s="504"/>
      <c r="J11" s="512"/>
      <c r="K11" s="512"/>
      <c r="L11" s="512"/>
      <c r="M11" s="551"/>
      <c r="N11" s="554"/>
      <c r="O11" s="518"/>
      <c r="P11" s="521"/>
      <c r="Q11" s="521"/>
      <c r="R11" s="525"/>
      <c r="S11" s="299" t="s">
        <v>383</v>
      </c>
      <c r="T11" s="525"/>
      <c r="U11" s="298" t="s">
        <v>457</v>
      </c>
      <c r="V11" s="525"/>
      <c r="W11" s="525"/>
      <c r="X11" s="525"/>
      <c r="Y11" s="525"/>
      <c r="Z11" s="510"/>
      <c r="AA11" s="471"/>
      <c r="AD11" s="227"/>
      <c r="AE11" s="228"/>
      <c r="AF11" s="228"/>
      <c r="AG11" s="226"/>
    </row>
    <row r="12" spans="2:34" s="57" customFormat="1" ht="291.75" customHeight="1" x14ac:dyDescent="0.2">
      <c r="B12" s="556"/>
      <c r="C12" s="559"/>
      <c r="D12" s="541"/>
      <c r="E12" s="504"/>
      <c r="F12" s="504"/>
      <c r="G12" s="297" t="s">
        <v>378</v>
      </c>
      <c r="H12" s="504"/>
      <c r="I12" s="504"/>
      <c r="J12" s="512"/>
      <c r="K12" s="512"/>
      <c r="L12" s="512"/>
      <c r="M12" s="551"/>
      <c r="N12" s="554"/>
      <c r="O12" s="518"/>
      <c r="P12" s="521"/>
      <c r="Q12" s="521"/>
      <c r="R12" s="300" t="s">
        <v>693</v>
      </c>
      <c r="S12" s="299" t="s">
        <v>384</v>
      </c>
      <c r="T12" s="524" t="s">
        <v>385</v>
      </c>
      <c r="U12" s="298" t="s">
        <v>694</v>
      </c>
      <c r="V12" s="524" t="s">
        <v>631</v>
      </c>
      <c r="W12" s="298" t="s">
        <v>695</v>
      </c>
      <c r="X12" s="298" t="s">
        <v>697</v>
      </c>
      <c r="Y12" s="524" t="s">
        <v>386</v>
      </c>
      <c r="Z12" s="509" t="s">
        <v>621</v>
      </c>
      <c r="AA12" s="471"/>
      <c r="AD12" s="227"/>
      <c r="AE12" s="228"/>
      <c r="AF12" s="228"/>
      <c r="AG12" s="226"/>
    </row>
    <row r="13" spans="2:34" s="57" customFormat="1" ht="408.75" customHeight="1" x14ac:dyDescent="0.2">
      <c r="B13" s="556"/>
      <c r="C13" s="559"/>
      <c r="D13" s="527"/>
      <c r="E13" s="505"/>
      <c r="F13" s="505"/>
      <c r="G13" s="233" t="s">
        <v>380</v>
      </c>
      <c r="H13" s="505"/>
      <c r="I13" s="505"/>
      <c r="J13" s="513"/>
      <c r="K13" s="513"/>
      <c r="L13" s="513"/>
      <c r="M13" s="536"/>
      <c r="N13" s="538"/>
      <c r="O13" s="519"/>
      <c r="P13" s="522"/>
      <c r="Q13" s="522"/>
      <c r="R13" s="299" t="s">
        <v>388</v>
      </c>
      <c r="S13" s="299" t="s">
        <v>330</v>
      </c>
      <c r="T13" s="525"/>
      <c r="U13" s="298" t="s">
        <v>457</v>
      </c>
      <c r="V13" s="525"/>
      <c r="W13" s="298" t="s">
        <v>698</v>
      </c>
      <c r="X13" s="298" t="s">
        <v>699</v>
      </c>
      <c r="Y13" s="525"/>
      <c r="Z13" s="510"/>
      <c r="AA13" s="471"/>
      <c r="AD13" s="227"/>
      <c r="AE13" s="228"/>
      <c r="AF13" s="228"/>
      <c r="AG13" s="226"/>
    </row>
    <row r="14" spans="2:34" s="57" customFormat="1" ht="359.25" customHeight="1" x14ac:dyDescent="0.2">
      <c r="B14" s="556"/>
      <c r="C14" s="559"/>
      <c r="D14" s="526" t="s">
        <v>100</v>
      </c>
      <c r="E14" s="528" t="s">
        <v>238</v>
      </c>
      <c r="F14" s="503" t="s">
        <v>240</v>
      </c>
      <c r="G14" s="297" t="s">
        <v>392</v>
      </c>
      <c r="H14" s="503" t="s">
        <v>391</v>
      </c>
      <c r="I14" s="503" t="s">
        <v>390</v>
      </c>
      <c r="J14" s="511">
        <v>2</v>
      </c>
      <c r="K14" s="511" t="s">
        <v>28</v>
      </c>
      <c r="L14" s="511">
        <v>10</v>
      </c>
      <c r="M14" s="535" t="s">
        <v>28</v>
      </c>
      <c r="N14" s="537">
        <f>J14*L14</f>
        <v>20</v>
      </c>
      <c r="O14" s="517"/>
      <c r="P14" s="520" t="s">
        <v>99</v>
      </c>
      <c r="Q14" s="520"/>
      <c r="R14" s="524" t="s">
        <v>394</v>
      </c>
      <c r="S14" s="299" t="s">
        <v>395</v>
      </c>
      <c r="T14" s="524" t="s">
        <v>396</v>
      </c>
      <c r="U14" s="298" t="s">
        <v>457</v>
      </c>
      <c r="V14" s="524" t="s">
        <v>397</v>
      </c>
      <c r="W14" s="524" t="s">
        <v>700</v>
      </c>
      <c r="X14" s="524" t="s">
        <v>701</v>
      </c>
      <c r="Y14" s="524" t="s">
        <v>702</v>
      </c>
      <c r="Z14" s="509" t="s">
        <v>621</v>
      </c>
      <c r="AA14" s="471"/>
      <c r="AD14" s="161">
        <v>1</v>
      </c>
      <c r="AE14" s="160"/>
      <c r="AF14" s="160"/>
      <c r="AG14" s="163">
        <f t="shared" si="1"/>
        <v>1</v>
      </c>
    </row>
    <row r="15" spans="2:34" s="57" customFormat="1" ht="195.75" customHeight="1" x14ac:dyDescent="0.2">
      <c r="B15" s="556"/>
      <c r="C15" s="559"/>
      <c r="D15" s="527"/>
      <c r="E15" s="529"/>
      <c r="F15" s="505"/>
      <c r="G15" s="304" t="s">
        <v>393</v>
      </c>
      <c r="H15" s="505"/>
      <c r="I15" s="505"/>
      <c r="J15" s="513"/>
      <c r="K15" s="513"/>
      <c r="L15" s="513"/>
      <c r="M15" s="536"/>
      <c r="N15" s="538"/>
      <c r="O15" s="519"/>
      <c r="P15" s="522"/>
      <c r="Q15" s="522"/>
      <c r="R15" s="525"/>
      <c r="S15" s="301" t="s">
        <v>398</v>
      </c>
      <c r="T15" s="525"/>
      <c r="U15" s="149" t="s">
        <v>457</v>
      </c>
      <c r="V15" s="525"/>
      <c r="W15" s="525"/>
      <c r="X15" s="525"/>
      <c r="Y15" s="525"/>
      <c r="Z15" s="510"/>
      <c r="AA15" s="471"/>
      <c r="AD15" s="227"/>
      <c r="AE15" s="228"/>
      <c r="AF15" s="228"/>
      <c r="AG15" s="226"/>
    </row>
    <row r="16" spans="2:34" s="57" customFormat="1" ht="408.75" customHeight="1" x14ac:dyDescent="0.2">
      <c r="B16" s="556"/>
      <c r="C16" s="559"/>
      <c r="D16" s="311" t="s">
        <v>245</v>
      </c>
      <c r="E16" s="304" t="s">
        <v>246</v>
      </c>
      <c r="F16" s="304" t="s">
        <v>248</v>
      </c>
      <c r="G16" s="304" t="s">
        <v>247</v>
      </c>
      <c r="H16" s="304" t="s">
        <v>249</v>
      </c>
      <c r="I16" s="101" t="s">
        <v>399</v>
      </c>
      <c r="J16" s="294">
        <v>1</v>
      </c>
      <c r="K16" s="294" t="s">
        <v>29</v>
      </c>
      <c r="L16" s="294">
        <v>20</v>
      </c>
      <c r="M16" s="302" t="s">
        <v>191</v>
      </c>
      <c r="N16" s="303">
        <f>J16*L16</f>
        <v>20</v>
      </c>
      <c r="O16" s="295"/>
      <c r="P16" s="296" t="s">
        <v>99</v>
      </c>
      <c r="Q16" s="296"/>
      <c r="R16" s="301" t="s">
        <v>704</v>
      </c>
      <c r="S16" s="301" t="s">
        <v>400</v>
      </c>
      <c r="T16" s="149" t="s">
        <v>401</v>
      </c>
      <c r="U16" s="149" t="s">
        <v>457</v>
      </c>
      <c r="V16" s="149" t="s">
        <v>703</v>
      </c>
      <c r="W16" s="659" t="s">
        <v>705</v>
      </c>
      <c r="X16" s="149" t="s">
        <v>708</v>
      </c>
      <c r="Y16" s="149" t="s">
        <v>402</v>
      </c>
      <c r="Z16" s="660" t="s">
        <v>707</v>
      </c>
      <c r="AA16" s="471"/>
      <c r="AD16" s="161">
        <v>1</v>
      </c>
      <c r="AE16" s="160"/>
      <c r="AF16" s="160"/>
      <c r="AG16" s="163">
        <f t="shared" si="1"/>
        <v>1</v>
      </c>
    </row>
    <row r="17" spans="2:34" s="57" customFormat="1" ht="409.5" customHeight="1" x14ac:dyDescent="0.2">
      <c r="B17" s="556"/>
      <c r="C17" s="559"/>
      <c r="D17" s="311" t="s">
        <v>244</v>
      </c>
      <c r="E17" s="304" t="s">
        <v>239</v>
      </c>
      <c r="F17" s="304" t="s">
        <v>241</v>
      </c>
      <c r="G17" s="304" t="s">
        <v>242</v>
      </c>
      <c r="H17" s="304" t="s">
        <v>403</v>
      </c>
      <c r="I17" s="101" t="s">
        <v>243</v>
      </c>
      <c r="J17" s="294">
        <v>2</v>
      </c>
      <c r="K17" s="294" t="s">
        <v>28</v>
      </c>
      <c r="L17" s="294">
        <v>10</v>
      </c>
      <c r="M17" s="302" t="s">
        <v>28</v>
      </c>
      <c r="N17" s="303">
        <f>J17*L17</f>
        <v>20</v>
      </c>
      <c r="O17" s="295"/>
      <c r="P17" s="296" t="s">
        <v>99</v>
      </c>
      <c r="Q17" s="296"/>
      <c r="R17" s="301" t="s">
        <v>706</v>
      </c>
      <c r="S17" s="301" t="s">
        <v>404</v>
      </c>
      <c r="T17" s="149" t="s">
        <v>709</v>
      </c>
      <c r="U17" s="149" t="s">
        <v>457</v>
      </c>
      <c r="V17" s="149" t="s">
        <v>710</v>
      </c>
      <c r="W17" s="149"/>
      <c r="X17" s="149" t="s">
        <v>711</v>
      </c>
      <c r="Y17" s="149" t="s">
        <v>405</v>
      </c>
      <c r="Z17" s="149"/>
      <c r="AA17" s="471"/>
      <c r="AD17" s="161"/>
      <c r="AE17" s="160">
        <v>1</v>
      </c>
      <c r="AF17" s="160"/>
      <c r="AG17" s="163">
        <f t="shared" si="1"/>
        <v>1</v>
      </c>
    </row>
    <row r="18" spans="2:34" s="263" customFormat="1" ht="296.25" customHeight="1" thickBot="1" x14ac:dyDescent="0.25">
      <c r="B18" s="557"/>
      <c r="C18" s="560"/>
      <c r="D18" s="322" t="s">
        <v>151</v>
      </c>
      <c r="E18" s="140" t="s">
        <v>152</v>
      </c>
      <c r="F18" s="140" t="s">
        <v>224</v>
      </c>
      <c r="G18" s="140" t="s">
        <v>153</v>
      </c>
      <c r="H18" s="140" t="s">
        <v>139</v>
      </c>
      <c r="I18" s="140" t="s">
        <v>141</v>
      </c>
      <c r="J18" s="292">
        <v>2</v>
      </c>
      <c r="K18" s="292" t="s">
        <v>54</v>
      </c>
      <c r="L18" s="292">
        <v>10</v>
      </c>
      <c r="M18" s="292" t="s">
        <v>51</v>
      </c>
      <c r="N18" s="309">
        <f t="shared" ref="N18" si="2">L18*J18</f>
        <v>20</v>
      </c>
      <c r="O18" s="307" t="s">
        <v>99</v>
      </c>
      <c r="P18" s="308"/>
      <c r="Q18" s="308"/>
      <c r="R18" s="323" t="s">
        <v>154</v>
      </c>
      <c r="S18" s="323" t="s">
        <v>398</v>
      </c>
      <c r="T18" s="323" t="s">
        <v>712</v>
      </c>
      <c r="U18" s="145" t="s">
        <v>713</v>
      </c>
      <c r="V18" s="323" t="s">
        <v>714</v>
      </c>
      <c r="W18" s="286"/>
      <c r="X18" s="323"/>
      <c r="Y18" s="323"/>
      <c r="Z18" s="323"/>
      <c r="AA18" s="472"/>
      <c r="AB18" s="321"/>
      <c r="AE18" s="317">
        <v>1</v>
      </c>
      <c r="AF18" s="318"/>
      <c r="AG18" s="318"/>
      <c r="AH18" s="319">
        <f t="shared" ref="AH18" si="3">SUM(AE18:AG18)</f>
        <v>1</v>
      </c>
    </row>
    <row r="19" spans="2:34" s="320" customFormat="1" ht="104.25" customHeight="1" thickBot="1" x14ac:dyDescent="0.25">
      <c r="B19" s="310"/>
      <c r="C19" s="312"/>
      <c r="D19" s="315"/>
      <c r="E19" s="313"/>
      <c r="F19" s="313"/>
      <c r="G19" s="313"/>
      <c r="H19" s="313"/>
      <c r="I19" s="313"/>
      <c r="J19" s="312"/>
      <c r="K19" s="312"/>
      <c r="L19" s="312"/>
      <c r="M19" s="312"/>
      <c r="N19" s="312"/>
      <c r="O19" s="312"/>
      <c r="P19" s="312"/>
      <c r="Q19" s="312"/>
      <c r="R19" s="314"/>
      <c r="S19" s="314"/>
      <c r="T19" s="314"/>
      <c r="U19" s="314"/>
      <c r="V19" s="314"/>
      <c r="W19" s="288"/>
      <c r="X19" s="314"/>
      <c r="Y19" s="314"/>
      <c r="Z19" s="314"/>
      <c r="AA19" s="314"/>
      <c r="AB19" s="316"/>
      <c r="AE19" s="312"/>
      <c r="AF19" s="312"/>
      <c r="AG19" s="312"/>
      <c r="AH19" s="312"/>
    </row>
    <row r="20" spans="2:34" s="57" customFormat="1" ht="103.5" customHeight="1" thickBot="1" x14ac:dyDescent="0.25">
      <c r="B20" s="42"/>
      <c r="C20" s="42"/>
      <c r="D20" s="42"/>
      <c r="E20" s="42"/>
      <c r="F20" s="42"/>
      <c r="G20" s="42"/>
      <c r="H20" s="42"/>
      <c r="I20" s="530" t="s">
        <v>158</v>
      </c>
      <c r="J20" s="531"/>
      <c r="K20" s="532"/>
      <c r="L20" s="42"/>
      <c r="M20" s="454" t="s">
        <v>50</v>
      </c>
      <c r="N20" s="455"/>
      <c r="O20" s="455"/>
      <c r="P20" s="456"/>
      <c r="Q20" s="42"/>
      <c r="R20" s="42"/>
      <c r="S20" s="42"/>
      <c r="T20" s="42"/>
      <c r="U20" s="42"/>
      <c r="V20" s="42"/>
      <c r="W20" s="42"/>
      <c r="X20" s="42"/>
      <c r="Y20" s="42"/>
      <c r="Z20" s="42"/>
      <c r="AA20" s="156"/>
      <c r="AD20" s="305">
        <v>1</v>
      </c>
      <c r="AE20" s="293"/>
      <c r="AF20" s="293"/>
      <c r="AG20" s="306">
        <f t="shared" si="1"/>
        <v>1</v>
      </c>
    </row>
    <row r="21" spans="2:34" s="57" customFormat="1" ht="36" customHeight="1" x14ac:dyDescent="0.2">
      <c r="B21" s="42"/>
      <c r="C21" s="42"/>
      <c r="D21" s="42"/>
      <c r="E21" s="42"/>
      <c r="F21" s="42"/>
      <c r="G21" s="42"/>
      <c r="H21" s="42"/>
      <c r="I21" s="44" t="s">
        <v>134</v>
      </c>
      <c r="J21" s="45">
        <v>8</v>
      </c>
      <c r="K21" s="46">
        <f>J21*K24/J24</f>
        <v>0.15094339622641509</v>
      </c>
      <c r="L21" s="42"/>
      <c r="M21" s="419" t="s">
        <v>36</v>
      </c>
      <c r="N21" s="420"/>
      <c r="O21" s="420" t="s">
        <v>156</v>
      </c>
      <c r="P21" s="421"/>
      <c r="Q21" s="42"/>
      <c r="R21" s="42"/>
      <c r="S21" s="42"/>
      <c r="T21" s="42"/>
      <c r="U21" s="42"/>
      <c r="V21" s="42"/>
      <c r="W21" s="42"/>
      <c r="X21" s="42"/>
      <c r="Y21" s="42"/>
      <c r="Z21" s="42"/>
      <c r="AA21" s="156"/>
      <c r="AD21" s="161">
        <v>1</v>
      </c>
      <c r="AE21" s="160"/>
      <c r="AF21" s="160"/>
      <c r="AG21" s="163">
        <f t="shared" si="1"/>
        <v>1</v>
      </c>
    </row>
    <row r="22" spans="2:34" s="57" customFormat="1" ht="36" customHeight="1" x14ac:dyDescent="0.2">
      <c r="B22" s="42"/>
      <c r="C22" s="42"/>
      <c r="D22" s="42"/>
      <c r="E22" s="42"/>
      <c r="F22" s="42"/>
      <c r="G22" s="42"/>
      <c r="H22" s="42"/>
      <c r="I22" s="47" t="s">
        <v>135</v>
      </c>
      <c r="J22" s="48">
        <v>35</v>
      </c>
      <c r="K22" s="49">
        <f>J22*K24/J24</f>
        <v>0.660377358490566</v>
      </c>
      <c r="L22" s="42"/>
      <c r="M22" s="459" t="s">
        <v>8</v>
      </c>
      <c r="N22" s="460"/>
      <c r="O22" s="460" t="s">
        <v>157</v>
      </c>
      <c r="P22" s="461"/>
      <c r="Q22" s="42"/>
      <c r="R22" s="42"/>
      <c r="S22" s="42"/>
      <c r="T22" s="42"/>
      <c r="U22" s="42"/>
      <c r="V22" s="42"/>
      <c r="W22" s="42"/>
      <c r="X22" s="42"/>
      <c r="Y22" s="42"/>
      <c r="Z22" s="42"/>
      <c r="AA22" s="156"/>
      <c r="AD22" s="161">
        <v>1</v>
      </c>
      <c r="AE22" s="160"/>
      <c r="AF22" s="160"/>
      <c r="AG22" s="163">
        <f t="shared" si="1"/>
        <v>1</v>
      </c>
    </row>
    <row r="23" spans="2:34" s="57" customFormat="1" ht="36" customHeight="1" thickBot="1" x14ac:dyDescent="0.25">
      <c r="B23" s="42"/>
      <c r="C23" s="42"/>
      <c r="D23" s="42"/>
      <c r="E23" s="42"/>
      <c r="F23" s="42"/>
      <c r="G23" s="42"/>
      <c r="H23" s="42"/>
      <c r="I23" s="50" t="s">
        <v>136</v>
      </c>
      <c r="J23" s="51">
        <v>10</v>
      </c>
      <c r="K23" s="52">
        <f>J23*K24/J24</f>
        <v>0.18867924528301888</v>
      </c>
      <c r="L23" s="42"/>
      <c r="M23" s="462" t="s">
        <v>35</v>
      </c>
      <c r="N23" s="463"/>
      <c r="O23" s="463" t="s">
        <v>32</v>
      </c>
      <c r="P23" s="464"/>
      <c r="Q23" s="42"/>
      <c r="R23" s="42"/>
      <c r="S23" s="42"/>
      <c r="T23" s="42"/>
      <c r="U23" s="42"/>
      <c r="V23" s="42"/>
      <c r="W23" s="42"/>
      <c r="X23" s="42"/>
      <c r="Y23" s="42"/>
      <c r="Z23" s="42"/>
      <c r="AA23" s="156"/>
      <c r="AD23" s="161">
        <v>1</v>
      </c>
      <c r="AE23" s="160"/>
      <c r="AF23" s="160"/>
      <c r="AG23" s="163">
        <f t="shared" si="1"/>
        <v>1</v>
      </c>
    </row>
    <row r="24" spans="2:34" s="57" customFormat="1" ht="36" customHeight="1" thickBot="1" x14ac:dyDescent="0.25">
      <c r="B24" s="42"/>
      <c r="C24" s="42"/>
      <c r="D24" s="42"/>
      <c r="E24" s="42"/>
      <c r="F24" s="42"/>
      <c r="G24" s="42"/>
      <c r="H24" s="42"/>
      <c r="I24" s="53" t="s">
        <v>137</v>
      </c>
      <c r="J24" s="54">
        <f>+J21+J23+J22</f>
        <v>53</v>
      </c>
      <c r="K24" s="55">
        <v>1</v>
      </c>
      <c r="L24" s="42"/>
      <c r="M24" s="42"/>
      <c r="N24" s="42"/>
      <c r="O24" s="42"/>
      <c r="P24" s="42"/>
      <c r="Q24" s="42"/>
      <c r="R24" s="42"/>
      <c r="S24" s="42"/>
      <c r="T24" s="42"/>
      <c r="U24" s="42"/>
      <c r="V24" s="42"/>
      <c r="W24" s="42"/>
      <c r="X24" s="42"/>
      <c r="Y24" s="42"/>
      <c r="Z24" s="42"/>
      <c r="AA24" s="156"/>
      <c r="AD24" s="161"/>
      <c r="AE24" s="160">
        <v>1</v>
      </c>
      <c r="AF24" s="160"/>
      <c r="AG24" s="163">
        <f t="shared" si="1"/>
        <v>1</v>
      </c>
    </row>
    <row r="25" spans="2:34" s="57" customFormat="1" ht="135.7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56"/>
      <c r="AD25" s="161"/>
      <c r="AE25" s="160">
        <v>1</v>
      </c>
      <c r="AF25" s="160"/>
      <c r="AG25" s="163">
        <f t="shared" si="1"/>
        <v>1</v>
      </c>
    </row>
    <row r="26" spans="2:34" s="57" customFormat="1" ht="409.5"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56"/>
      <c r="AD26" s="161">
        <v>1</v>
      </c>
      <c r="AE26" s="160"/>
      <c r="AF26" s="160"/>
      <c r="AG26" s="163">
        <f t="shared" si="1"/>
        <v>1</v>
      </c>
    </row>
    <row r="27" spans="2:34" s="56" customFormat="1" ht="339.95"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56"/>
      <c r="AD27" s="83"/>
      <c r="AE27" s="158"/>
      <c r="AF27" s="158"/>
      <c r="AG27" s="84"/>
    </row>
    <row r="28" spans="2:34" s="57" customFormat="1" ht="267.95"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56"/>
      <c r="AD28" s="161">
        <v>1</v>
      </c>
      <c r="AE28" s="160"/>
      <c r="AF28" s="160"/>
      <c r="AG28" s="163">
        <f t="shared" si="1"/>
        <v>1</v>
      </c>
    </row>
    <row r="29" spans="2:34" s="57" customFormat="1" ht="408.95"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56"/>
      <c r="AD29" s="161"/>
      <c r="AE29" s="160">
        <v>1</v>
      </c>
      <c r="AF29" s="160"/>
      <c r="AG29" s="163">
        <f t="shared" si="1"/>
        <v>1</v>
      </c>
    </row>
    <row r="30" spans="2:34" s="57" customFormat="1" ht="133.5"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56"/>
      <c r="AD30" s="161"/>
      <c r="AE30" s="160">
        <v>1</v>
      </c>
      <c r="AF30" s="160"/>
      <c r="AG30" s="163">
        <v>1</v>
      </c>
    </row>
    <row r="31" spans="2:34" s="57" customFormat="1" ht="273"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56"/>
      <c r="AD31" s="161"/>
      <c r="AE31" s="160">
        <v>1</v>
      </c>
      <c r="AF31" s="160"/>
      <c r="AG31" s="163">
        <v>1</v>
      </c>
    </row>
    <row r="32" spans="2:34" s="57" customFormat="1" ht="273"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56"/>
      <c r="AD32" s="161"/>
      <c r="AE32" s="160"/>
      <c r="AF32" s="160"/>
      <c r="AG32" s="163"/>
    </row>
    <row r="33" spans="2:33" s="57" customFormat="1" ht="409.6"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56"/>
      <c r="AD33" s="161"/>
      <c r="AE33" s="160">
        <v>1</v>
      </c>
      <c r="AF33" s="160"/>
      <c r="AG33" s="163">
        <v>1</v>
      </c>
    </row>
    <row r="34" spans="2:33" s="57" customFormat="1" ht="177"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56"/>
      <c r="AD34" s="161">
        <v>1</v>
      </c>
      <c r="AE34" s="160"/>
      <c r="AF34" s="160"/>
      <c r="AG34" s="163">
        <v>1</v>
      </c>
    </row>
    <row r="35" spans="2:33" s="57" customFormat="1" ht="164.1"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56"/>
      <c r="AD35" s="161"/>
      <c r="AE35" s="160">
        <v>1</v>
      </c>
      <c r="AF35" s="160"/>
      <c r="AG35" s="163">
        <v>1</v>
      </c>
    </row>
    <row r="36" spans="2:33" s="57" customFormat="1" ht="280.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56"/>
      <c r="AD36" s="161">
        <v>1</v>
      </c>
      <c r="AE36" s="160"/>
      <c r="AF36" s="160"/>
      <c r="AG36" s="163">
        <v>1</v>
      </c>
    </row>
    <row r="37" spans="2:33" s="57" customFormat="1" ht="189.9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56"/>
      <c r="AD37" s="161"/>
      <c r="AE37" s="160">
        <v>1</v>
      </c>
      <c r="AF37" s="160"/>
      <c r="AG37" s="163">
        <v>1</v>
      </c>
    </row>
    <row r="38" spans="2:33" s="57" customFormat="1" ht="288"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56"/>
      <c r="AD38" s="161">
        <v>1</v>
      </c>
      <c r="AE38" s="160"/>
      <c r="AF38" s="160"/>
      <c r="AG38" s="163">
        <v>1</v>
      </c>
    </row>
    <row r="39" spans="2:33" s="57" customFormat="1" ht="268.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56"/>
      <c r="AD39" s="161">
        <v>1</v>
      </c>
      <c r="AE39" s="160"/>
      <c r="AF39" s="160"/>
      <c r="AG39" s="163">
        <v>1</v>
      </c>
    </row>
    <row r="40" spans="2:33" s="57" customFormat="1" ht="188.2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56"/>
      <c r="AD40" s="161"/>
      <c r="AE40" s="160"/>
      <c r="AF40" s="160">
        <v>1</v>
      </c>
      <c r="AG40" s="163">
        <v>1</v>
      </c>
    </row>
    <row r="41" spans="2:33" s="57" customFormat="1" ht="156"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56"/>
      <c r="AD41" s="161">
        <v>1</v>
      </c>
      <c r="AE41" s="160"/>
      <c r="AF41" s="160"/>
      <c r="AG41" s="163">
        <v>1</v>
      </c>
    </row>
    <row r="42" spans="2:33" s="57" customFormat="1" ht="348.9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56"/>
      <c r="AD42" s="465"/>
      <c r="AE42" s="457"/>
      <c r="AF42" s="457">
        <v>1</v>
      </c>
      <c r="AG42" s="458">
        <v>1</v>
      </c>
    </row>
    <row r="43" spans="2:33" s="57" customFormat="1" ht="339"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56"/>
      <c r="AD43" s="465"/>
      <c r="AE43" s="457"/>
      <c r="AF43" s="457"/>
      <c r="AG43" s="458"/>
    </row>
    <row r="44" spans="2:33" s="57" customFormat="1" ht="344.25"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56"/>
      <c r="AD44" s="161">
        <v>1</v>
      </c>
      <c r="AE44" s="160"/>
      <c r="AF44" s="160"/>
      <c r="AG44" s="163">
        <v>1</v>
      </c>
    </row>
    <row r="45" spans="2:33" s="57" customFormat="1" ht="205.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56"/>
      <c r="AD45" s="161">
        <v>1</v>
      </c>
      <c r="AE45" s="160"/>
      <c r="AF45" s="160"/>
      <c r="AG45" s="163">
        <v>1</v>
      </c>
    </row>
    <row r="46" spans="2:33" s="57" customFormat="1" ht="155.1"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56"/>
      <c r="AD46" s="161">
        <v>1</v>
      </c>
      <c r="AE46" s="160"/>
      <c r="AF46" s="160"/>
      <c r="AG46" s="163">
        <v>1</v>
      </c>
    </row>
    <row r="47" spans="2:33" s="57" customFormat="1" ht="150"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56"/>
      <c r="AD47" s="161">
        <v>1</v>
      </c>
      <c r="AE47" s="160"/>
      <c r="AF47" s="160"/>
      <c r="AG47" s="163">
        <v>1</v>
      </c>
    </row>
    <row r="48" spans="2:33" s="57" customFormat="1" ht="156"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56"/>
      <c r="AD48" s="161"/>
      <c r="AE48" s="160">
        <v>1</v>
      </c>
      <c r="AF48" s="160"/>
      <c r="AG48" s="163">
        <v>1</v>
      </c>
    </row>
    <row r="49" spans="2:33" s="57" customFormat="1" ht="150.94999999999999"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56"/>
      <c r="AD49" s="161">
        <v>1</v>
      </c>
      <c r="AE49" s="160"/>
      <c r="AF49" s="160"/>
      <c r="AG49" s="163">
        <v>1</v>
      </c>
    </row>
    <row r="50" spans="2:33" s="57" customFormat="1" ht="269.10000000000002"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56"/>
      <c r="AD50" s="161">
        <v>1</v>
      </c>
      <c r="AE50" s="160"/>
      <c r="AF50" s="160"/>
      <c r="AG50" s="163">
        <v>1</v>
      </c>
    </row>
    <row r="51" spans="2:33" s="57" customFormat="1" ht="219.9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56"/>
      <c r="AD51" s="161">
        <v>1</v>
      </c>
      <c r="AE51" s="160"/>
      <c r="AF51" s="160"/>
      <c r="AG51" s="163">
        <v>1</v>
      </c>
    </row>
    <row r="52" spans="2:33" s="57" customFormat="1" ht="186.9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56"/>
      <c r="AD52" s="161">
        <v>1</v>
      </c>
      <c r="AE52" s="160"/>
      <c r="AF52" s="160"/>
      <c r="AG52" s="163">
        <v>1</v>
      </c>
    </row>
    <row r="53" spans="2:33" s="57" customFormat="1" ht="252"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56"/>
      <c r="AD53" s="161"/>
      <c r="AE53" s="160"/>
      <c r="AF53" s="160">
        <v>1</v>
      </c>
      <c r="AG53" s="163">
        <v>1</v>
      </c>
    </row>
    <row r="54" spans="2:33" s="57" customFormat="1" ht="139.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56"/>
      <c r="AD54" s="161"/>
      <c r="AE54" s="160">
        <v>1</v>
      </c>
      <c r="AF54" s="160"/>
      <c r="AG54" s="163">
        <v>1</v>
      </c>
    </row>
    <row r="55" spans="2:33" s="57" customFormat="1" ht="187.1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56"/>
      <c r="AD55" s="161">
        <v>1</v>
      </c>
      <c r="AE55" s="160"/>
      <c r="AF55" s="160"/>
      <c r="AG55" s="163">
        <v>1</v>
      </c>
    </row>
    <row r="56" spans="2:33" s="57" customFormat="1" ht="187.1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56"/>
      <c r="AD56" s="161"/>
      <c r="AE56" s="160"/>
      <c r="AF56" s="160"/>
      <c r="AG56" s="163"/>
    </row>
    <row r="57" spans="2:33" s="57" customFormat="1" ht="151.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56"/>
      <c r="AD57" s="161"/>
      <c r="AE57" s="160"/>
      <c r="AF57" s="160">
        <v>1</v>
      </c>
      <c r="AG57" s="163">
        <v>1</v>
      </c>
    </row>
    <row r="58" spans="2:33" s="57" customFormat="1" ht="73.5" customHeight="1" x14ac:dyDescent="0.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56"/>
      <c r="AD58" s="161"/>
      <c r="AE58" s="160"/>
      <c r="AF58" s="160">
        <v>1</v>
      </c>
      <c r="AG58" s="163">
        <v>1</v>
      </c>
    </row>
    <row r="59" spans="2:33" s="57" customFormat="1" ht="113.25" customHeight="1" x14ac:dyDescent="0.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56"/>
      <c r="AD59" s="161"/>
      <c r="AE59" s="160">
        <v>1</v>
      </c>
      <c r="AF59" s="160"/>
      <c r="AG59" s="163">
        <v>1</v>
      </c>
    </row>
    <row r="60" spans="2:33" ht="45.75" customHeight="1" x14ac:dyDescent="0.2">
      <c r="AA60" s="156"/>
      <c r="AB60" s="57"/>
      <c r="AC60" s="57"/>
      <c r="AD60" s="63"/>
      <c r="AE60" s="58">
        <v>1</v>
      </c>
      <c r="AF60" s="58"/>
      <c r="AG60" s="64">
        <v>1</v>
      </c>
    </row>
    <row r="61" spans="2:33" ht="45.75" customHeight="1" x14ac:dyDescent="0.2">
      <c r="AA61" s="156"/>
      <c r="AB61" s="57"/>
      <c r="AC61" s="57"/>
      <c r="AD61" s="63"/>
      <c r="AE61" s="58">
        <v>1</v>
      </c>
      <c r="AF61" s="58"/>
      <c r="AG61" s="64">
        <v>1</v>
      </c>
    </row>
    <row r="62" spans="2:33" ht="45.75" customHeight="1" x14ac:dyDescent="0.2">
      <c r="AA62" s="156"/>
      <c r="AB62" s="57"/>
      <c r="AC62" s="57"/>
      <c r="AD62" s="63"/>
      <c r="AE62" s="58">
        <v>1</v>
      </c>
      <c r="AF62" s="58"/>
      <c r="AG62" s="64">
        <v>1</v>
      </c>
    </row>
    <row r="63" spans="2:33" ht="45.75" customHeight="1" x14ac:dyDescent="0.2">
      <c r="AA63" s="156"/>
      <c r="AB63" s="57"/>
      <c r="AC63" s="57"/>
      <c r="AD63" s="63"/>
      <c r="AE63" s="58">
        <v>1</v>
      </c>
      <c r="AF63" s="58"/>
      <c r="AG63" s="64">
        <v>1</v>
      </c>
    </row>
    <row r="64" spans="2:33" ht="267.75" customHeight="1" x14ac:dyDescent="0.2">
      <c r="AA64" s="156"/>
      <c r="AB64" s="57"/>
      <c r="AC64" s="57"/>
      <c r="AD64" s="63"/>
      <c r="AE64" s="58">
        <v>1</v>
      </c>
      <c r="AF64" s="58"/>
      <c r="AG64" s="64">
        <v>1</v>
      </c>
    </row>
    <row r="65" spans="27:33" ht="408" customHeight="1" thickBot="1" x14ac:dyDescent="0.25">
      <c r="AA65" s="156"/>
      <c r="AD65" s="65">
        <f>SUM(AD9:AD60)</f>
        <v>23</v>
      </c>
      <c r="AE65" s="66">
        <f>SUM(AE9:AE64)</f>
        <v>19</v>
      </c>
      <c r="AF65" s="66">
        <f>SUM(AF9:AF64)</f>
        <v>5</v>
      </c>
      <c r="AG65" s="67">
        <f>SUM(AG9:AG64)</f>
        <v>46</v>
      </c>
    </row>
    <row r="66" spans="27:33" ht="30" customHeight="1" x14ac:dyDescent="0.2">
      <c r="AA66" s="156"/>
    </row>
    <row r="67" spans="27:33" x14ac:dyDescent="0.2">
      <c r="AA67" s="156"/>
    </row>
    <row r="68" spans="27:33" x14ac:dyDescent="0.2">
      <c r="AA68" s="156"/>
    </row>
    <row r="69" spans="27:33" x14ac:dyDescent="0.2">
      <c r="AA69" s="156"/>
    </row>
    <row r="70" spans="27:33" ht="122.25" customHeight="1" x14ac:dyDescent="0.2">
      <c r="AA70" s="156"/>
    </row>
    <row r="71" spans="27:33" x14ac:dyDescent="0.2">
      <c r="AA71" s="156"/>
    </row>
    <row r="72" spans="27:33" x14ac:dyDescent="0.2">
      <c r="AA72" s="156"/>
    </row>
    <row r="73" spans="27:33" x14ac:dyDescent="0.2">
      <c r="AA73" s="156"/>
    </row>
    <row r="74" spans="27:33" x14ac:dyDescent="0.2">
      <c r="AA74" s="156"/>
    </row>
    <row r="75" spans="27:33" x14ac:dyDescent="0.2">
      <c r="AA75" s="156"/>
    </row>
    <row r="76" spans="27:33" x14ac:dyDescent="0.2">
      <c r="AA76" s="156"/>
    </row>
    <row r="77" spans="27:33" x14ac:dyDescent="0.2">
      <c r="AA77" s="156"/>
    </row>
    <row r="78" spans="27:33" x14ac:dyDescent="0.2">
      <c r="AA78" s="156"/>
    </row>
  </sheetData>
  <autoFilter ref="B8:U17"/>
  <mergeCells count="85">
    <mergeCell ref="X14:X15"/>
    <mergeCell ref="Y14:Y15"/>
    <mergeCell ref="Z14:Z15"/>
    <mergeCell ref="B9:B18"/>
    <mergeCell ref="C9:C18"/>
    <mergeCell ref="B5:AA5"/>
    <mergeCell ref="B2:AA2"/>
    <mergeCell ref="B3:E3"/>
    <mergeCell ref="F3:H3"/>
    <mergeCell ref="I3:L3"/>
    <mergeCell ref="M3:P3"/>
    <mergeCell ref="Q3:AA3"/>
    <mergeCell ref="B4:E4"/>
    <mergeCell ref="F4:H4"/>
    <mergeCell ref="I4:L4"/>
    <mergeCell ref="M4:P4"/>
    <mergeCell ref="Q4:AA4"/>
    <mergeCell ref="B6:I6"/>
    <mergeCell ref="J6:Q6"/>
    <mergeCell ref="R6:AA6"/>
    <mergeCell ref="B7:B8"/>
    <mergeCell ref="C7:C8"/>
    <mergeCell ref="J7:M7"/>
    <mergeCell ref="O7:Q7"/>
    <mergeCell ref="R7:U7"/>
    <mergeCell ref="AA7:AA8"/>
    <mergeCell ref="V7:Z7"/>
    <mergeCell ref="AD7:AG7"/>
    <mergeCell ref="G9:G10"/>
    <mergeCell ref="U9:U10"/>
    <mergeCell ref="S9:S10"/>
    <mergeCell ref="R9:R11"/>
    <mergeCell ref="T9:T11"/>
    <mergeCell ref="P9:P13"/>
    <mergeCell ref="Q9:Q13"/>
    <mergeCell ref="L9:L13"/>
    <mergeCell ref="M9:M13"/>
    <mergeCell ref="O9:O13"/>
    <mergeCell ref="N9:N13"/>
    <mergeCell ref="AA9:AA18"/>
    <mergeCell ref="T12:T13"/>
    <mergeCell ref="Y12:Y13"/>
    <mergeCell ref="D9:D13"/>
    <mergeCell ref="E9:E13"/>
    <mergeCell ref="V9:V11"/>
    <mergeCell ref="W9:W11"/>
    <mergeCell ref="X9:X11"/>
    <mergeCell ref="Y9:Y11"/>
    <mergeCell ref="Z9:Z11"/>
    <mergeCell ref="V12:V13"/>
    <mergeCell ref="Z12:Z13"/>
    <mergeCell ref="V14:V15"/>
    <mergeCell ref="W14:W15"/>
    <mergeCell ref="AE42:AE43"/>
    <mergeCell ref="AF42:AF43"/>
    <mergeCell ref="AG42:AG43"/>
    <mergeCell ref="AD42:AD43"/>
    <mergeCell ref="M22:N22"/>
    <mergeCell ref="O22:P22"/>
    <mergeCell ref="M23:N23"/>
    <mergeCell ref="O23:P23"/>
    <mergeCell ref="I20:K20"/>
    <mergeCell ref="M20:P20"/>
    <mergeCell ref="M21:N21"/>
    <mergeCell ref="O21:P21"/>
    <mergeCell ref="F9:F13"/>
    <mergeCell ref="H9:H13"/>
    <mergeCell ref="I9:I13"/>
    <mergeCell ref="J14:J15"/>
    <mergeCell ref="K14:K15"/>
    <mergeCell ref="J9:J13"/>
    <mergeCell ref="K9:K13"/>
    <mergeCell ref="L14:L15"/>
    <mergeCell ref="M14:M15"/>
    <mergeCell ref="N14:N15"/>
    <mergeCell ref="O14:O15"/>
    <mergeCell ref="P14:P15"/>
    <mergeCell ref="Q14:Q15"/>
    <mergeCell ref="R14:R15"/>
    <mergeCell ref="T14:T15"/>
    <mergeCell ref="D14:D15"/>
    <mergeCell ref="E14:E15"/>
    <mergeCell ref="F14:F15"/>
    <mergeCell ref="H14:H15"/>
    <mergeCell ref="I14:I15"/>
  </mergeCells>
  <conditionalFormatting sqref="N9 N14 N16:N17">
    <cfRule type="cellIs" dxfId="20" priority="7" operator="between">
      <formula>31</formula>
      <formula>60</formula>
    </cfRule>
    <cfRule type="cellIs" dxfId="19" priority="8" operator="between">
      <formula>6</formula>
      <formula>30</formula>
    </cfRule>
    <cfRule type="cellIs" dxfId="18" priority="9" operator="equal">
      <formula>5</formula>
    </cfRule>
  </conditionalFormatting>
  <conditionalFormatting sqref="N18">
    <cfRule type="cellIs" dxfId="17" priority="1" operator="between">
      <formula>31</formula>
      <formula>60</formula>
    </cfRule>
    <cfRule type="cellIs" dxfId="16" priority="2" operator="between">
      <formula>6</formula>
      <formula>30</formula>
    </cfRule>
    <cfRule type="cellIs" dxfId="15" priority="3" operator="equal">
      <formula>5</formula>
    </cfRule>
  </conditionalFormatting>
  <printOptions horizontalCentered="1" verticalCentered="1"/>
  <pageMargins left="0.19685039370078741" right="0.27559055118110237" top="0.39370078740157483" bottom="0.47244094488188981" header="0" footer="0"/>
  <pageSetup scale="19" orientation="landscape" r:id="rId1"/>
  <headerFooter alignWithMargins="0">
    <oddFooter>&amp;C&amp;8Página &amp;P de &amp;N</oddFooter>
  </headerFooter>
  <rowBreaks count="1" manualBreakCount="1">
    <brk id="8" min="1" max="20" man="1"/>
  </rowBreaks>
  <colBreaks count="1" manualBreakCount="1">
    <brk id="2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3"/>
  <sheetViews>
    <sheetView showGridLines="0" view="pageBreakPreview" zoomScale="40" zoomScaleNormal="25" zoomScaleSheetLayoutView="40" zoomScalePageLayoutView="75" workbookViewId="0">
      <selection activeCell="Y9" sqref="Y9"/>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45.140625" style="42" customWidth="1"/>
    <col min="24" max="24" width="38.28515625" style="42" customWidth="1"/>
    <col min="25" max="25" width="36.7109375" style="42" customWidth="1"/>
    <col min="26" max="26" width="29.42578125" style="42" customWidth="1"/>
    <col min="27" max="27" width="23.140625" style="155"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395" t="s">
        <v>55</v>
      </c>
      <c r="C2" s="396"/>
      <c r="D2" s="396"/>
      <c r="E2" s="396"/>
      <c r="F2" s="396"/>
      <c r="G2" s="396"/>
      <c r="H2" s="396"/>
      <c r="I2" s="396"/>
      <c r="J2" s="396"/>
      <c r="K2" s="396"/>
      <c r="L2" s="396"/>
      <c r="M2" s="396"/>
      <c r="N2" s="396"/>
      <c r="O2" s="396"/>
      <c r="P2" s="396"/>
      <c r="Q2" s="396"/>
      <c r="R2" s="396"/>
      <c r="S2" s="396"/>
      <c r="T2" s="396"/>
      <c r="U2" s="396"/>
      <c r="V2" s="397"/>
      <c r="W2" s="397"/>
      <c r="X2" s="397"/>
      <c r="Y2" s="397"/>
      <c r="Z2" s="397"/>
      <c r="AA2" s="398"/>
      <c r="AB2" s="60"/>
      <c r="AC2" s="60"/>
    </row>
    <row r="3" spans="2:34" s="57" customFormat="1" ht="66" customHeight="1" thickBot="1" x14ac:dyDescent="0.25">
      <c r="B3" s="399" t="s">
        <v>117</v>
      </c>
      <c r="C3" s="400"/>
      <c r="D3" s="400"/>
      <c r="E3" s="401"/>
      <c r="F3" s="399" t="s">
        <v>262</v>
      </c>
      <c r="G3" s="400"/>
      <c r="H3" s="402"/>
      <c r="I3" s="403" t="s">
        <v>263</v>
      </c>
      <c r="J3" s="404"/>
      <c r="K3" s="404"/>
      <c r="L3" s="404"/>
      <c r="M3" s="403" t="s">
        <v>118</v>
      </c>
      <c r="N3" s="404"/>
      <c r="O3" s="404"/>
      <c r="P3" s="405"/>
      <c r="Q3" s="404" t="s">
        <v>56</v>
      </c>
      <c r="R3" s="404"/>
      <c r="S3" s="404"/>
      <c r="T3" s="404"/>
      <c r="U3" s="404"/>
      <c r="V3" s="404"/>
      <c r="W3" s="404"/>
      <c r="X3" s="404"/>
      <c r="Y3" s="404"/>
      <c r="Z3" s="404"/>
      <c r="AA3" s="405"/>
      <c r="AB3" s="61"/>
      <c r="AC3" s="61"/>
    </row>
    <row r="4" spans="2:34" s="57" customFormat="1" ht="72" customHeight="1" thickBot="1" x14ac:dyDescent="0.25">
      <c r="B4" s="408" t="s">
        <v>57</v>
      </c>
      <c r="C4" s="409"/>
      <c r="D4" s="409"/>
      <c r="E4" s="410"/>
      <c r="F4" s="411">
        <v>42874</v>
      </c>
      <c r="G4" s="412"/>
      <c r="H4" s="413"/>
      <c r="I4" s="414">
        <v>43199</v>
      </c>
      <c r="J4" s="412"/>
      <c r="K4" s="412"/>
      <c r="L4" s="415"/>
      <c r="M4" s="416">
        <v>3</v>
      </c>
      <c r="N4" s="417"/>
      <c r="O4" s="417"/>
      <c r="P4" s="418"/>
      <c r="Q4" s="417" t="s">
        <v>264</v>
      </c>
      <c r="R4" s="417"/>
      <c r="S4" s="417"/>
      <c r="T4" s="417"/>
      <c r="U4" s="417"/>
      <c r="V4" s="417"/>
      <c r="W4" s="417"/>
      <c r="X4" s="417"/>
      <c r="Y4" s="417"/>
      <c r="Z4" s="417"/>
      <c r="AA4" s="418"/>
      <c r="AB4" s="162"/>
      <c r="AC4" s="162"/>
    </row>
    <row r="5" spans="2:34" s="57" customFormat="1" ht="32.1" customHeight="1" thickBot="1" x14ac:dyDescent="0.25">
      <c r="B5" s="488" t="s">
        <v>651</v>
      </c>
      <c r="C5" s="489"/>
      <c r="D5" s="489"/>
      <c r="E5" s="489"/>
      <c r="F5" s="489"/>
      <c r="G5" s="489"/>
      <c r="H5" s="489"/>
      <c r="I5" s="489"/>
      <c r="J5" s="489"/>
      <c r="K5" s="489"/>
      <c r="L5" s="489"/>
      <c r="M5" s="489"/>
      <c r="N5" s="489"/>
      <c r="O5" s="489"/>
      <c r="P5" s="489"/>
      <c r="Q5" s="489"/>
      <c r="R5" s="489"/>
      <c r="S5" s="489"/>
      <c r="T5" s="489"/>
      <c r="U5" s="489"/>
      <c r="V5" s="489"/>
      <c r="W5" s="489"/>
      <c r="X5" s="489"/>
      <c r="Y5" s="489"/>
      <c r="Z5" s="489"/>
      <c r="AA5" s="490"/>
      <c r="AB5" s="162"/>
      <c r="AC5" s="162"/>
    </row>
    <row r="6" spans="2:34" s="57" customFormat="1" ht="54.95" customHeight="1" thickBot="1" x14ac:dyDescent="0.25">
      <c r="B6" s="422" t="s">
        <v>2</v>
      </c>
      <c r="C6" s="423"/>
      <c r="D6" s="423"/>
      <c r="E6" s="423"/>
      <c r="F6" s="423"/>
      <c r="G6" s="423"/>
      <c r="H6" s="423"/>
      <c r="I6" s="424"/>
      <c r="J6" s="425" t="s">
        <v>7</v>
      </c>
      <c r="K6" s="426"/>
      <c r="L6" s="426"/>
      <c r="M6" s="426"/>
      <c r="N6" s="426"/>
      <c r="O6" s="426"/>
      <c r="P6" s="426"/>
      <c r="Q6" s="427"/>
      <c r="R6" s="428" t="s">
        <v>274</v>
      </c>
      <c r="S6" s="429"/>
      <c r="T6" s="429"/>
      <c r="U6" s="429"/>
      <c r="V6" s="429"/>
      <c r="W6" s="429"/>
      <c r="X6" s="429"/>
      <c r="Y6" s="429"/>
      <c r="Z6" s="429"/>
      <c r="AA6" s="430"/>
    </row>
    <row r="7" spans="2:34" s="57" customFormat="1" ht="75" customHeight="1" thickBot="1" x14ac:dyDescent="0.25">
      <c r="B7" s="431" t="s">
        <v>15</v>
      </c>
      <c r="C7" s="432" t="s">
        <v>37</v>
      </c>
      <c r="D7" s="164" t="s">
        <v>14</v>
      </c>
      <c r="E7" s="165" t="s">
        <v>16</v>
      </c>
      <c r="F7" s="165" t="s">
        <v>1</v>
      </c>
      <c r="G7" s="165" t="s">
        <v>17</v>
      </c>
      <c r="H7" s="165" t="s">
        <v>9</v>
      </c>
      <c r="I7" s="165" t="s">
        <v>0</v>
      </c>
      <c r="J7" s="433" t="s">
        <v>52</v>
      </c>
      <c r="K7" s="433"/>
      <c r="L7" s="433"/>
      <c r="M7" s="433"/>
      <c r="N7" s="166" t="s">
        <v>6</v>
      </c>
      <c r="O7" s="434" t="s">
        <v>95</v>
      </c>
      <c r="P7" s="435"/>
      <c r="Q7" s="436"/>
      <c r="R7" s="437" t="s">
        <v>265</v>
      </c>
      <c r="S7" s="437"/>
      <c r="T7" s="438"/>
      <c r="U7" s="438"/>
      <c r="V7" s="506" t="s">
        <v>266</v>
      </c>
      <c r="W7" s="507"/>
      <c r="X7" s="507"/>
      <c r="Y7" s="507"/>
      <c r="Z7" s="508"/>
      <c r="AA7" s="498" t="s">
        <v>39</v>
      </c>
      <c r="AD7" s="444" t="s">
        <v>133</v>
      </c>
      <c r="AE7" s="444"/>
      <c r="AF7" s="444"/>
      <c r="AG7" s="444"/>
      <c r="AH7" s="59"/>
    </row>
    <row r="8" spans="2:34" s="57" customFormat="1" ht="174" customHeight="1" thickBot="1" x14ac:dyDescent="0.25">
      <c r="B8" s="431"/>
      <c r="C8" s="432"/>
      <c r="D8" s="33" t="s">
        <v>13</v>
      </c>
      <c r="E8" s="34" t="s">
        <v>20</v>
      </c>
      <c r="F8" s="34" t="s">
        <v>21</v>
      </c>
      <c r="G8" s="34" t="s">
        <v>22</v>
      </c>
      <c r="H8" s="34" t="s">
        <v>23</v>
      </c>
      <c r="I8" s="34" t="s">
        <v>24</v>
      </c>
      <c r="J8" s="88" t="s">
        <v>18</v>
      </c>
      <c r="K8" s="88" t="s">
        <v>19</v>
      </c>
      <c r="L8" s="88" t="s">
        <v>4</v>
      </c>
      <c r="M8" s="88" t="s">
        <v>5</v>
      </c>
      <c r="N8" s="35" t="s">
        <v>3</v>
      </c>
      <c r="O8" s="36" t="s">
        <v>96</v>
      </c>
      <c r="P8" s="36" t="s">
        <v>97</v>
      </c>
      <c r="Q8" s="193" t="s">
        <v>98</v>
      </c>
      <c r="R8" s="194" t="s">
        <v>267</v>
      </c>
      <c r="S8" s="195" t="s">
        <v>268</v>
      </c>
      <c r="T8" s="196" t="s">
        <v>269</v>
      </c>
      <c r="U8" s="197" t="s">
        <v>270</v>
      </c>
      <c r="V8" s="249" t="s">
        <v>461</v>
      </c>
      <c r="W8" s="198" t="s">
        <v>271</v>
      </c>
      <c r="X8" s="196" t="s">
        <v>272</v>
      </c>
      <c r="Y8" s="196" t="s">
        <v>273</v>
      </c>
      <c r="Z8" s="197" t="s">
        <v>268</v>
      </c>
      <c r="AA8" s="499"/>
      <c r="AD8" s="85" t="s">
        <v>129</v>
      </c>
      <c r="AE8" s="86" t="s">
        <v>130</v>
      </c>
      <c r="AF8" s="86" t="s">
        <v>131</v>
      </c>
      <c r="AG8" s="87" t="s">
        <v>132</v>
      </c>
    </row>
    <row r="9" spans="2:34" s="57" customFormat="1" ht="408" customHeight="1" x14ac:dyDescent="0.2">
      <c r="B9" s="445" t="s">
        <v>192</v>
      </c>
      <c r="C9" s="448" t="s">
        <v>638</v>
      </c>
      <c r="D9" s="189" t="s">
        <v>74</v>
      </c>
      <c r="E9" s="182" t="s">
        <v>75</v>
      </c>
      <c r="F9" s="182" t="s">
        <v>203</v>
      </c>
      <c r="G9" s="182" t="s">
        <v>103</v>
      </c>
      <c r="H9" s="182" t="s">
        <v>104</v>
      </c>
      <c r="I9" s="182" t="s">
        <v>641</v>
      </c>
      <c r="J9" s="179">
        <v>2</v>
      </c>
      <c r="K9" s="179" t="s">
        <v>51</v>
      </c>
      <c r="L9" s="179">
        <v>20</v>
      </c>
      <c r="M9" s="104" t="s">
        <v>150</v>
      </c>
      <c r="N9" s="199">
        <f>J9*L9</f>
        <v>40</v>
      </c>
      <c r="O9" s="173"/>
      <c r="P9" s="171" t="s">
        <v>99</v>
      </c>
      <c r="Q9" s="171"/>
      <c r="R9" s="167" t="s">
        <v>467</v>
      </c>
      <c r="S9" s="167" t="s">
        <v>468</v>
      </c>
      <c r="T9" s="169" t="s">
        <v>637</v>
      </c>
      <c r="U9" s="169" t="s">
        <v>687</v>
      </c>
      <c r="V9" s="212" t="s">
        <v>469</v>
      </c>
      <c r="W9" s="709" t="s">
        <v>777</v>
      </c>
      <c r="X9" s="169" t="s">
        <v>778</v>
      </c>
      <c r="Y9" s="169" t="s">
        <v>620</v>
      </c>
      <c r="Z9" s="212" t="s">
        <v>696</v>
      </c>
      <c r="AA9" s="523" t="s">
        <v>804</v>
      </c>
      <c r="AD9" s="68">
        <v>1</v>
      </c>
      <c r="AE9" s="159"/>
      <c r="AF9" s="159"/>
      <c r="AG9" s="69">
        <f>SUM(AD9:AF9)</f>
        <v>1</v>
      </c>
    </row>
    <row r="10" spans="2:34" s="57" customFormat="1" ht="291.75" customHeight="1" x14ac:dyDescent="0.2">
      <c r="B10" s="446"/>
      <c r="C10" s="449"/>
      <c r="D10" s="188" t="s">
        <v>64</v>
      </c>
      <c r="E10" s="176" t="s">
        <v>77</v>
      </c>
      <c r="F10" s="176" t="s">
        <v>76</v>
      </c>
      <c r="G10" s="176" t="s">
        <v>633</v>
      </c>
      <c r="H10" s="176" t="s">
        <v>470</v>
      </c>
      <c r="I10" s="176" t="s">
        <v>634</v>
      </c>
      <c r="J10" s="180">
        <v>2</v>
      </c>
      <c r="K10" s="180" t="s">
        <v>28</v>
      </c>
      <c r="L10" s="180">
        <v>5</v>
      </c>
      <c r="M10" s="180" t="s">
        <v>29</v>
      </c>
      <c r="N10" s="95">
        <f t="shared" ref="N10:N11" si="0">J10*L10</f>
        <v>10</v>
      </c>
      <c r="O10" s="174"/>
      <c r="P10" s="172" t="s">
        <v>99</v>
      </c>
      <c r="Q10" s="172"/>
      <c r="R10" s="168" t="s">
        <v>635</v>
      </c>
      <c r="S10" s="168" t="s">
        <v>797</v>
      </c>
      <c r="T10" s="170" t="s">
        <v>636</v>
      </c>
      <c r="U10" s="170" t="s">
        <v>612</v>
      </c>
      <c r="V10" s="148" t="s">
        <v>475</v>
      </c>
      <c r="W10" s="170"/>
      <c r="X10" s="170"/>
      <c r="Y10" s="170"/>
      <c r="Z10" s="170"/>
      <c r="AA10" s="471"/>
      <c r="AD10" s="161"/>
      <c r="AE10" s="160">
        <v>1</v>
      </c>
      <c r="AF10" s="160"/>
      <c r="AG10" s="163">
        <f t="shared" ref="AG10:AG23" si="1">SUM(AD10:AF10)</f>
        <v>1</v>
      </c>
    </row>
    <row r="11" spans="2:34" s="57" customFormat="1" ht="359.25" customHeight="1" x14ac:dyDescent="0.2">
      <c r="B11" s="446"/>
      <c r="C11" s="449"/>
      <c r="D11" s="188" t="s">
        <v>65</v>
      </c>
      <c r="E11" s="176" t="s">
        <v>622</v>
      </c>
      <c r="F11" s="176" t="s">
        <v>105</v>
      </c>
      <c r="G11" s="176" t="s">
        <v>623</v>
      </c>
      <c r="H11" s="176" t="s">
        <v>78</v>
      </c>
      <c r="I11" s="176" t="s">
        <v>624</v>
      </c>
      <c r="J11" s="180">
        <v>1</v>
      </c>
      <c r="K11" s="180" t="s">
        <v>29</v>
      </c>
      <c r="L11" s="180">
        <v>5</v>
      </c>
      <c r="M11" s="180" t="s">
        <v>92</v>
      </c>
      <c r="N11" s="95">
        <f t="shared" si="0"/>
        <v>5</v>
      </c>
      <c r="O11" s="174" t="s">
        <v>99</v>
      </c>
      <c r="P11" s="172"/>
      <c r="Q11" s="172"/>
      <c r="R11" s="168" t="s">
        <v>610</v>
      </c>
      <c r="S11" s="168" t="s">
        <v>408</v>
      </c>
      <c r="T11" s="170" t="s">
        <v>428</v>
      </c>
      <c r="U11" s="170" t="s">
        <v>612</v>
      </c>
      <c r="V11" s="216" t="s">
        <v>611</v>
      </c>
      <c r="W11" s="170" t="s">
        <v>798</v>
      </c>
      <c r="X11" s="170" t="s">
        <v>799</v>
      </c>
      <c r="Y11" s="170" t="s">
        <v>800</v>
      </c>
      <c r="Z11" s="250" t="s">
        <v>696</v>
      </c>
      <c r="AA11" s="471"/>
      <c r="AD11" s="161">
        <v>1</v>
      </c>
      <c r="AE11" s="160"/>
      <c r="AF11" s="160"/>
      <c r="AG11" s="163">
        <f t="shared" si="1"/>
        <v>1</v>
      </c>
    </row>
    <row r="12" spans="2:34" s="57" customFormat="1" ht="408.75" customHeight="1" x14ac:dyDescent="0.2">
      <c r="B12" s="446"/>
      <c r="C12" s="449"/>
      <c r="D12" s="188" t="s">
        <v>106</v>
      </c>
      <c r="E12" s="43" t="s">
        <v>107</v>
      </c>
      <c r="F12" s="176" t="s">
        <v>613</v>
      </c>
      <c r="G12" s="176" t="s">
        <v>108</v>
      </c>
      <c r="H12" s="176" t="s">
        <v>109</v>
      </c>
      <c r="I12" s="176" t="s">
        <v>110</v>
      </c>
      <c r="J12" s="180">
        <v>2</v>
      </c>
      <c r="K12" s="180" t="s">
        <v>54</v>
      </c>
      <c r="L12" s="180">
        <v>10</v>
      </c>
      <c r="M12" s="105" t="s">
        <v>54</v>
      </c>
      <c r="N12" s="157">
        <v>20</v>
      </c>
      <c r="O12" s="174" t="s">
        <v>99</v>
      </c>
      <c r="P12" s="172"/>
      <c r="Q12" s="172"/>
      <c r="R12" s="168" t="s">
        <v>614</v>
      </c>
      <c r="S12" s="168" t="s">
        <v>615</v>
      </c>
      <c r="T12" s="170" t="s">
        <v>616</v>
      </c>
      <c r="U12" s="170" t="s">
        <v>612</v>
      </c>
      <c r="V12" s="218" t="s">
        <v>617</v>
      </c>
      <c r="W12" s="170" t="s">
        <v>618</v>
      </c>
      <c r="X12" s="170" t="s">
        <v>619</v>
      </c>
      <c r="Y12" s="170" t="s">
        <v>620</v>
      </c>
      <c r="Z12" s="250" t="s">
        <v>621</v>
      </c>
      <c r="AA12" s="471"/>
      <c r="AD12" s="161">
        <v>1</v>
      </c>
      <c r="AE12" s="160"/>
      <c r="AF12" s="160"/>
      <c r="AG12" s="163">
        <f t="shared" si="1"/>
        <v>1</v>
      </c>
    </row>
    <row r="13" spans="2:34" s="57" customFormat="1" ht="312" customHeight="1" x14ac:dyDescent="0.2">
      <c r="B13" s="561"/>
      <c r="C13" s="562"/>
      <c r="D13" s="188" t="s">
        <v>625</v>
      </c>
      <c r="E13" s="43" t="s">
        <v>626</v>
      </c>
      <c r="F13" s="176" t="s">
        <v>571</v>
      </c>
      <c r="G13" s="176" t="s">
        <v>627</v>
      </c>
      <c r="H13" s="176" t="s">
        <v>628</v>
      </c>
      <c r="I13" s="176" t="s">
        <v>629</v>
      </c>
      <c r="J13" s="180">
        <v>2</v>
      </c>
      <c r="K13" s="180" t="s">
        <v>28</v>
      </c>
      <c r="L13" s="180">
        <v>5</v>
      </c>
      <c r="M13" s="180" t="s">
        <v>479</v>
      </c>
      <c r="N13" s="90">
        <f>+J13*L13</f>
        <v>10</v>
      </c>
      <c r="O13" s="174" t="s">
        <v>99</v>
      </c>
      <c r="P13" s="172"/>
      <c r="Q13" s="172"/>
      <c r="R13" s="168" t="s">
        <v>630</v>
      </c>
      <c r="S13" s="168" t="s">
        <v>468</v>
      </c>
      <c r="T13" s="170" t="s">
        <v>632</v>
      </c>
      <c r="U13" s="170" t="s">
        <v>612</v>
      </c>
      <c r="V13" s="266" t="s">
        <v>631</v>
      </c>
      <c r="W13" s="170" t="s">
        <v>801</v>
      </c>
      <c r="X13" s="170" t="s">
        <v>802</v>
      </c>
      <c r="Y13" s="170" t="s">
        <v>803</v>
      </c>
      <c r="Z13" s="250" t="s">
        <v>696</v>
      </c>
      <c r="AA13" s="563"/>
      <c r="AD13" s="161"/>
      <c r="AE13" s="160">
        <v>1</v>
      </c>
      <c r="AF13" s="160"/>
      <c r="AG13" s="163">
        <f t="shared" si="1"/>
        <v>1</v>
      </c>
    </row>
    <row r="14" spans="2:34" s="57" customFormat="1" ht="70.5" customHeight="1" thickBot="1" x14ac:dyDescent="0.25">
      <c r="B14" s="42"/>
      <c r="C14" s="42"/>
      <c r="D14" s="42"/>
      <c r="E14" s="42"/>
      <c r="F14" s="42"/>
      <c r="G14" s="42"/>
      <c r="H14" s="42"/>
      <c r="I14" s="42"/>
      <c r="J14" s="42"/>
      <c r="K14" s="42"/>
      <c r="L14" s="42"/>
      <c r="M14" s="42"/>
      <c r="N14" s="42"/>
      <c r="O14" s="42"/>
      <c r="P14" s="42"/>
      <c r="Q14" s="42"/>
      <c r="R14" s="42"/>
      <c r="S14" s="42"/>
      <c r="T14" s="42"/>
      <c r="U14" s="42"/>
      <c r="V14" s="256"/>
      <c r="W14" s="42"/>
      <c r="X14" s="42"/>
      <c r="Y14" s="42"/>
      <c r="Z14" s="42"/>
      <c r="AA14" s="156"/>
      <c r="AD14" s="161">
        <v>1</v>
      </c>
      <c r="AE14" s="160"/>
      <c r="AF14" s="160"/>
      <c r="AG14" s="163">
        <f t="shared" si="1"/>
        <v>1</v>
      </c>
    </row>
    <row r="15" spans="2:34" s="57" customFormat="1" ht="105.75" customHeight="1" thickBot="1" x14ac:dyDescent="0.25">
      <c r="B15" s="42"/>
      <c r="C15" s="42"/>
      <c r="D15" s="42"/>
      <c r="E15" s="42"/>
      <c r="F15" s="42"/>
      <c r="G15" s="42"/>
      <c r="H15" s="42"/>
      <c r="I15" s="451" t="s">
        <v>158</v>
      </c>
      <c r="J15" s="452"/>
      <c r="K15" s="453"/>
      <c r="L15" s="42"/>
      <c r="M15" s="454" t="s">
        <v>50</v>
      </c>
      <c r="N15" s="455"/>
      <c r="O15" s="455"/>
      <c r="P15" s="456"/>
      <c r="Q15" s="42"/>
      <c r="R15" s="42"/>
      <c r="S15" s="42"/>
      <c r="T15" s="42"/>
      <c r="U15" s="42"/>
      <c r="V15" s="42"/>
      <c r="W15" s="42"/>
      <c r="X15" s="42"/>
      <c r="Y15" s="42"/>
      <c r="Z15" s="42"/>
      <c r="AA15" s="156"/>
      <c r="AD15" s="161">
        <v>1</v>
      </c>
      <c r="AE15" s="160"/>
      <c r="AF15" s="160"/>
      <c r="AG15" s="163">
        <f t="shared" si="1"/>
        <v>1</v>
      </c>
    </row>
    <row r="16" spans="2:34" s="57" customFormat="1" ht="38.25" customHeight="1" x14ac:dyDescent="0.2">
      <c r="B16" s="42"/>
      <c r="C16" s="42"/>
      <c r="D16" s="42"/>
      <c r="E16" s="42"/>
      <c r="F16" s="42"/>
      <c r="G16" s="42"/>
      <c r="H16" s="42"/>
      <c r="I16" s="44" t="s">
        <v>134</v>
      </c>
      <c r="J16" s="45">
        <v>8</v>
      </c>
      <c r="K16" s="46">
        <f>J16*K19/J19</f>
        <v>0.15094339622641509</v>
      </c>
      <c r="L16" s="42"/>
      <c r="M16" s="419" t="s">
        <v>36</v>
      </c>
      <c r="N16" s="420"/>
      <c r="O16" s="420" t="s">
        <v>156</v>
      </c>
      <c r="P16" s="421"/>
      <c r="Q16" s="42"/>
      <c r="R16" s="42"/>
      <c r="S16" s="42"/>
      <c r="T16" s="42"/>
      <c r="U16" s="42"/>
      <c r="V16" s="42"/>
      <c r="W16" s="42"/>
      <c r="X16" s="42"/>
      <c r="Y16" s="42"/>
      <c r="Z16" s="42"/>
      <c r="AA16" s="156"/>
      <c r="AD16" s="161">
        <v>1</v>
      </c>
      <c r="AE16" s="160"/>
      <c r="AF16" s="160"/>
      <c r="AG16" s="163">
        <f t="shared" si="1"/>
        <v>1</v>
      </c>
    </row>
    <row r="17" spans="2:33" s="57" customFormat="1" ht="38.25" customHeight="1" x14ac:dyDescent="0.2">
      <c r="B17" s="42"/>
      <c r="C17" s="42"/>
      <c r="D17" s="42"/>
      <c r="E17" s="42"/>
      <c r="F17" s="42"/>
      <c r="G17" s="42"/>
      <c r="H17" s="42"/>
      <c r="I17" s="47" t="s">
        <v>135</v>
      </c>
      <c r="J17" s="48">
        <v>35</v>
      </c>
      <c r="K17" s="49">
        <f>J17*K19/J19</f>
        <v>0.660377358490566</v>
      </c>
      <c r="L17" s="42"/>
      <c r="M17" s="459" t="s">
        <v>8</v>
      </c>
      <c r="N17" s="460"/>
      <c r="O17" s="460" t="s">
        <v>157</v>
      </c>
      <c r="P17" s="461"/>
      <c r="Q17" s="42"/>
      <c r="R17" s="42"/>
      <c r="S17" s="42"/>
      <c r="T17" s="42"/>
      <c r="U17" s="42"/>
      <c r="V17" s="42"/>
      <c r="W17" s="42"/>
      <c r="X17" s="42"/>
      <c r="Y17" s="42"/>
      <c r="Z17" s="42"/>
      <c r="AA17" s="156"/>
      <c r="AD17" s="161">
        <v>1</v>
      </c>
      <c r="AE17" s="160"/>
      <c r="AF17" s="160"/>
      <c r="AG17" s="163">
        <f t="shared" si="1"/>
        <v>1</v>
      </c>
    </row>
    <row r="18" spans="2:33" s="57" customFormat="1" ht="38.25" customHeight="1" thickBot="1" x14ac:dyDescent="0.25">
      <c r="B18" s="42"/>
      <c r="C18" s="42"/>
      <c r="D18" s="42"/>
      <c r="E18" s="42"/>
      <c r="F18" s="42"/>
      <c r="G18" s="42"/>
      <c r="H18" s="42"/>
      <c r="I18" s="50" t="s">
        <v>136</v>
      </c>
      <c r="J18" s="51">
        <v>10</v>
      </c>
      <c r="K18" s="52">
        <f>J18*K19/J19</f>
        <v>0.18867924528301888</v>
      </c>
      <c r="L18" s="42"/>
      <c r="M18" s="462" t="s">
        <v>35</v>
      </c>
      <c r="N18" s="463"/>
      <c r="O18" s="463" t="s">
        <v>32</v>
      </c>
      <c r="P18" s="464"/>
      <c r="Q18" s="42"/>
      <c r="R18" s="42"/>
      <c r="S18" s="42"/>
      <c r="T18" s="42"/>
      <c r="U18" s="42"/>
      <c r="V18" s="42"/>
      <c r="W18" s="42"/>
      <c r="X18" s="42"/>
      <c r="Y18" s="42"/>
      <c r="Z18" s="42"/>
      <c r="AA18" s="156"/>
      <c r="AD18" s="161"/>
      <c r="AE18" s="160">
        <v>1</v>
      </c>
      <c r="AF18" s="160"/>
      <c r="AG18" s="163">
        <f t="shared" si="1"/>
        <v>1</v>
      </c>
    </row>
    <row r="19" spans="2:33" s="57" customFormat="1" ht="38.25" customHeight="1" thickBot="1" x14ac:dyDescent="0.25">
      <c r="B19" s="42"/>
      <c r="C19" s="42"/>
      <c r="D19" s="42"/>
      <c r="E19" s="42"/>
      <c r="F19" s="42"/>
      <c r="G19" s="42"/>
      <c r="H19" s="42"/>
      <c r="I19" s="53" t="s">
        <v>137</v>
      </c>
      <c r="J19" s="54">
        <f>+J16+J18+J17</f>
        <v>53</v>
      </c>
      <c r="K19" s="55">
        <v>1</v>
      </c>
      <c r="L19" s="42"/>
      <c r="M19" s="42"/>
      <c r="N19" s="42"/>
      <c r="O19" s="42"/>
      <c r="P19" s="42"/>
      <c r="Q19" s="42"/>
      <c r="R19" s="42"/>
      <c r="S19" s="42"/>
      <c r="T19" s="42"/>
      <c r="U19" s="42"/>
      <c r="V19" s="42"/>
      <c r="W19" s="42"/>
      <c r="X19" s="42"/>
      <c r="Y19" s="42"/>
      <c r="Z19" s="42"/>
      <c r="AA19" s="156"/>
      <c r="AD19" s="161"/>
      <c r="AE19" s="160">
        <v>1</v>
      </c>
      <c r="AF19" s="160"/>
      <c r="AG19" s="163">
        <f t="shared" si="1"/>
        <v>1</v>
      </c>
    </row>
    <row r="20" spans="2:33" s="57" customFormat="1" ht="409.5" customHeight="1" x14ac:dyDescent="0.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156"/>
      <c r="AD20" s="161">
        <v>1</v>
      </c>
      <c r="AE20" s="160"/>
      <c r="AF20" s="160"/>
      <c r="AG20" s="163">
        <f t="shared" si="1"/>
        <v>1</v>
      </c>
    </row>
    <row r="21" spans="2:33" s="56" customFormat="1" ht="339.95" customHeight="1" x14ac:dyDescent="0.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156"/>
      <c r="AD21" s="83"/>
      <c r="AE21" s="158"/>
      <c r="AF21" s="158"/>
      <c r="AG21" s="84"/>
    </row>
    <row r="22" spans="2:33" s="57" customFormat="1" ht="267.95" customHeight="1" x14ac:dyDescent="0.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156"/>
      <c r="AD22" s="161">
        <v>1</v>
      </c>
      <c r="AE22" s="160"/>
      <c r="AF22" s="160"/>
      <c r="AG22" s="163">
        <f t="shared" si="1"/>
        <v>1</v>
      </c>
    </row>
    <row r="23" spans="2:33" s="57" customFormat="1" ht="408.95" customHeight="1" x14ac:dyDescent="0.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56"/>
      <c r="AD23" s="161"/>
      <c r="AE23" s="160">
        <v>1</v>
      </c>
      <c r="AF23" s="160"/>
      <c r="AG23" s="163">
        <f t="shared" si="1"/>
        <v>1</v>
      </c>
    </row>
    <row r="24" spans="2:33" s="57" customFormat="1" ht="133.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56"/>
      <c r="AD24" s="161"/>
      <c r="AE24" s="160">
        <v>1</v>
      </c>
      <c r="AF24" s="160"/>
      <c r="AG24" s="163">
        <v>1</v>
      </c>
    </row>
    <row r="25" spans="2:33" s="57" customFormat="1" ht="273"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56"/>
      <c r="AD25" s="161"/>
      <c r="AE25" s="160">
        <v>1</v>
      </c>
      <c r="AF25" s="160"/>
      <c r="AG25" s="163">
        <v>1</v>
      </c>
    </row>
    <row r="26" spans="2:33" s="57" customFormat="1" ht="273"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56"/>
      <c r="AD26" s="161"/>
      <c r="AE26" s="160"/>
      <c r="AF26" s="160"/>
      <c r="AG26" s="163"/>
    </row>
    <row r="27" spans="2:33" s="57" customFormat="1" ht="409.6"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56"/>
      <c r="AD27" s="161"/>
      <c r="AE27" s="160">
        <v>1</v>
      </c>
      <c r="AF27" s="160"/>
      <c r="AG27" s="163">
        <v>1</v>
      </c>
    </row>
    <row r="28" spans="2:33" s="57" customFormat="1" ht="177"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56"/>
      <c r="AD28" s="161">
        <v>1</v>
      </c>
      <c r="AE28" s="160"/>
      <c r="AF28" s="160"/>
      <c r="AG28" s="163">
        <v>1</v>
      </c>
    </row>
    <row r="29" spans="2:33" s="57" customFormat="1" ht="164.1"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56"/>
      <c r="AD29" s="161"/>
      <c r="AE29" s="160">
        <v>1</v>
      </c>
      <c r="AF29" s="160"/>
      <c r="AG29" s="163">
        <v>1</v>
      </c>
    </row>
    <row r="30" spans="2:33" s="57" customFormat="1" ht="280.5"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56"/>
      <c r="AD30" s="161">
        <v>1</v>
      </c>
      <c r="AE30" s="160"/>
      <c r="AF30" s="160"/>
      <c r="AG30" s="163">
        <v>1</v>
      </c>
    </row>
    <row r="31" spans="2:33" s="57" customFormat="1" ht="189.95"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56"/>
      <c r="AD31" s="161"/>
      <c r="AE31" s="160">
        <v>1</v>
      </c>
      <c r="AF31" s="160"/>
      <c r="AG31" s="163">
        <v>1</v>
      </c>
    </row>
    <row r="32" spans="2:33" s="57" customFormat="1" ht="288"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56"/>
      <c r="AD32" s="161">
        <v>1</v>
      </c>
      <c r="AE32" s="160"/>
      <c r="AF32" s="160"/>
      <c r="AG32" s="163">
        <v>1</v>
      </c>
    </row>
    <row r="33" spans="2:33" s="57" customFormat="1" ht="268.5"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56"/>
      <c r="AD33" s="161">
        <v>1</v>
      </c>
      <c r="AE33" s="160"/>
      <c r="AF33" s="160"/>
      <c r="AG33" s="163">
        <v>1</v>
      </c>
    </row>
    <row r="34" spans="2:33" s="57" customFormat="1" ht="188.2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56"/>
      <c r="AD34" s="161"/>
      <c r="AE34" s="160"/>
      <c r="AF34" s="160">
        <v>1</v>
      </c>
      <c r="AG34" s="163">
        <v>1</v>
      </c>
    </row>
    <row r="35" spans="2:33" s="57" customFormat="1" ht="156"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56"/>
      <c r="AD35" s="161">
        <v>1</v>
      </c>
      <c r="AE35" s="160"/>
      <c r="AF35" s="160"/>
      <c r="AG35" s="163">
        <v>1</v>
      </c>
    </row>
    <row r="36" spans="2:33" s="57" customFormat="1" ht="348.9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56"/>
      <c r="AD36" s="465"/>
      <c r="AE36" s="457"/>
      <c r="AF36" s="457">
        <v>1</v>
      </c>
      <c r="AG36" s="458">
        <v>1</v>
      </c>
    </row>
    <row r="37" spans="2:33" s="57" customFormat="1" ht="339"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56"/>
      <c r="AD37" s="465"/>
      <c r="AE37" s="457"/>
      <c r="AF37" s="457"/>
      <c r="AG37" s="458"/>
    </row>
    <row r="38" spans="2:33" s="57" customFormat="1" ht="344.25"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56"/>
      <c r="AD38" s="161">
        <v>1</v>
      </c>
      <c r="AE38" s="160"/>
      <c r="AF38" s="160"/>
      <c r="AG38" s="163">
        <v>1</v>
      </c>
    </row>
    <row r="39" spans="2:33" s="57" customFormat="1" ht="205.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56"/>
      <c r="AD39" s="161">
        <v>1</v>
      </c>
      <c r="AE39" s="160"/>
      <c r="AF39" s="160"/>
      <c r="AG39" s="163">
        <v>1</v>
      </c>
    </row>
    <row r="40" spans="2:33" s="57" customFormat="1" ht="155.1"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56"/>
      <c r="AD40" s="161">
        <v>1</v>
      </c>
      <c r="AE40" s="160"/>
      <c r="AF40" s="160"/>
      <c r="AG40" s="163">
        <v>1</v>
      </c>
    </row>
    <row r="41" spans="2:33" s="57" customFormat="1" ht="150"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56"/>
      <c r="AD41" s="161">
        <v>1</v>
      </c>
      <c r="AE41" s="160"/>
      <c r="AF41" s="160"/>
      <c r="AG41" s="163">
        <v>1</v>
      </c>
    </row>
    <row r="42" spans="2:33" s="57" customFormat="1" ht="156"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56"/>
      <c r="AD42" s="161"/>
      <c r="AE42" s="160">
        <v>1</v>
      </c>
      <c r="AF42" s="160"/>
      <c r="AG42" s="163">
        <v>1</v>
      </c>
    </row>
    <row r="43" spans="2:33" s="57" customFormat="1" ht="150.94999999999999"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56"/>
      <c r="AD43" s="161">
        <v>1</v>
      </c>
      <c r="AE43" s="160"/>
      <c r="AF43" s="160"/>
      <c r="AG43" s="163">
        <v>1</v>
      </c>
    </row>
    <row r="44" spans="2:33" s="57" customFormat="1" ht="269.10000000000002"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56"/>
      <c r="AD44" s="161">
        <v>1</v>
      </c>
      <c r="AE44" s="160"/>
      <c r="AF44" s="160"/>
      <c r="AG44" s="163">
        <v>1</v>
      </c>
    </row>
    <row r="45" spans="2:33" s="57" customFormat="1" ht="219.9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56"/>
      <c r="AD45" s="161">
        <v>1</v>
      </c>
      <c r="AE45" s="160"/>
      <c r="AF45" s="160"/>
      <c r="AG45" s="163">
        <v>1</v>
      </c>
    </row>
    <row r="46" spans="2:33" s="57" customFormat="1" ht="186.95"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56"/>
      <c r="AD46" s="161">
        <v>1</v>
      </c>
      <c r="AE46" s="160"/>
      <c r="AF46" s="160"/>
      <c r="AG46" s="163">
        <v>1</v>
      </c>
    </row>
    <row r="47" spans="2:33" s="57" customFormat="1" ht="252"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56"/>
      <c r="AD47" s="161"/>
      <c r="AE47" s="160"/>
      <c r="AF47" s="160">
        <v>1</v>
      </c>
      <c r="AG47" s="163">
        <v>1</v>
      </c>
    </row>
    <row r="48" spans="2:33" s="57" customFormat="1" ht="139.5"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56"/>
      <c r="AD48" s="161"/>
      <c r="AE48" s="160">
        <v>1</v>
      </c>
      <c r="AF48" s="160"/>
      <c r="AG48" s="163">
        <v>1</v>
      </c>
    </row>
    <row r="49" spans="2:33" s="57" customFormat="1" ht="187.1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56"/>
      <c r="AD49" s="161">
        <v>1</v>
      </c>
      <c r="AE49" s="160"/>
      <c r="AF49" s="160"/>
      <c r="AG49" s="163">
        <v>1</v>
      </c>
    </row>
    <row r="50" spans="2:33" s="57" customFormat="1" ht="187.15"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56"/>
      <c r="AD50" s="161"/>
      <c r="AE50" s="160"/>
      <c r="AF50" s="160"/>
      <c r="AG50" s="163"/>
    </row>
    <row r="51" spans="2:33" s="57" customFormat="1" ht="151.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56"/>
      <c r="AD51" s="161"/>
      <c r="AE51" s="160"/>
      <c r="AF51" s="160">
        <v>1</v>
      </c>
      <c r="AG51" s="163">
        <v>1</v>
      </c>
    </row>
    <row r="52" spans="2:33" s="57" customFormat="1" ht="73.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56"/>
      <c r="AD52" s="161"/>
      <c r="AE52" s="160"/>
      <c r="AF52" s="160">
        <v>1</v>
      </c>
      <c r="AG52" s="163">
        <v>1</v>
      </c>
    </row>
    <row r="53" spans="2:33" s="57" customFormat="1" ht="113.2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56"/>
      <c r="AD53" s="161"/>
      <c r="AE53" s="160">
        <v>1</v>
      </c>
      <c r="AF53" s="160"/>
      <c r="AG53" s="163">
        <v>1</v>
      </c>
    </row>
    <row r="54" spans="2:33" ht="45.75" customHeight="1" x14ac:dyDescent="0.2">
      <c r="AA54" s="156"/>
      <c r="AB54" s="57"/>
      <c r="AC54" s="57"/>
      <c r="AD54" s="63"/>
      <c r="AE54" s="58">
        <v>1</v>
      </c>
      <c r="AF54" s="58"/>
      <c r="AG54" s="64">
        <v>1</v>
      </c>
    </row>
    <row r="55" spans="2:33" ht="45.75" customHeight="1" x14ac:dyDescent="0.2">
      <c r="AA55" s="156"/>
      <c r="AB55" s="57"/>
      <c r="AC55" s="57"/>
      <c r="AD55" s="63"/>
      <c r="AE55" s="58">
        <v>1</v>
      </c>
      <c r="AF55" s="58"/>
      <c r="AG55" s="64">
        <v>1</v>
      </c>
    </row>
    <row r="56" spans="2:33" ht="45.75" customHeight="1" x14ac:dyDescent="0.2">
      <c r="AA56" s="156"/>
      <c r="AB56" s="57"/>
      <c r="AC56" s="57"/>
      <c r="AD56" s="63"/>
      <c r="AE56" s="58">
        <v>1</v>
      </c>
      <c r="AF56" s="58"/>
      <c r="AG56" s="64">
        <v>1</v>
      </c>
    </row>
    <row r="57" spans="2:33" ht="45.75" customHeight="1" x14ac:dyDescent="0.2">
      <c r="AA57" s="156"/>
      <c r="AB57" s="57"/>
      <c r="AC57" s="57"/>
      <c r="AD57" s="63"/>
      <c r="AE57" s="58">
        <v>1</v>
      </c>
      <c r="AF57" s="58"/>
      <c r="AG57" s="64">
        <v>1</v>
      </c>
    </row>
    <row r="58" spans="2:33" ht="267.75" customHeight="1" x14ac:dyDescent="0.2">
      <c r="AA58" s="156"/>
      <c r="AB58" s="57"/>
      <c r="AC58" s="57"/>
      <c r="AD58" s="63"/>
      <c r="AE58" s="58">
        <v>1</v>
      </c>
      <c r="AF58" s="58"/>
      <c r="AG58" s="64">
        <v>1</v>
      </c>
    </row>
    <row r="59" spans="2:33" ht="408" customHeight="1" thickBot="1" x14ac:dyDescent="0.25">
      <c r="AA59" s="156"/>
      <c r="AD59" s="65">
        <f>SUM(AD9:AD54)</f>
        <v>23</v>
      </c>
      <c r="AE59" s="66">
        <f>SUM(AE9:AE58)</f>
        <v>18</v>
      </c>
      <c r="AF59" s="66">
        <f>SUM(AF9:AF58)</f>
        <v>5</v>
      </c>
      <c r="AG59" s="67">
        <f>SUM(AG9:AG58)</f>
        <v>46</v>
      </c>
    </row>
    <row r="60" spans="2:33" ht="30" customHeight="1" x14ac:dyDescent="0.2">
      <c r="AA60" s="156"/>
    </row>
    <row r="61" spans="2:33" x14ac:dyDescent="0.2">
      <c r="AA61" s="156"/>
    </row>
    <row r="62" spans="2:33" x14ac:dyDescent="0.2">
      <c r="AA62" s="156"/>
    </row>
    <row r="63" spans="2:33" x14ac:dyDescent="0.2">
      <c r="AA63" s="156"/>
    </row>
    <row r="64" spans="2:33" ht="122.25" customHeight="1" x14ac:dyDescent="0.2">
      <c r="AA64" s="156"/>
    </row>
    <row r="65" spans="27:27" x14ac:dyDescent="0.2">
      <c r="AA65" s="156"/>
    </row>
    <row r="66" spans="27:27" x14ac:dyDescent="0.2">
      <c r="AA66" s="156"/>
    </row>
    <row r="67" spans="27:27" x14ac:dyDescent="0.2">
      <c r="AA67" s="156"/>
    </row>
    <row r="68" spans="27:27" x14ac:dyDescent="0.2">
      <c r="AA68" s="156"/>
    </row>
    <row r="69" spans="27:27" x14ac:dyDescent="0.2">
      <c r="AA69" s="156"/>
    </row>
    <row r="70" spans="27:27" x14ac:dyDescent="0.2">
      <c r="AA70" s="156"/>
    </row>
    <row r="71" spans="27:27" x14ac:dyDescent="0.2">
      <c r="AA71" s="156"/>
    </row>
    <row r="72" spans="27:27" x14ac:dyDescent="0.2">
      <c r="AA72" s="156"/>
    </row>
    <row r="73" spans="27:27" x14ac:dyDescent="0.2">
      <c r="AA73" s="156"/>
    </row>
  </sheetData>
  <autoFilter ref="B8:U13"/>
  <mergeCells count="38">
    <mergeCell ref="B5:AA5"/>
    <mergeCell ref="B2:AA2"/>
    <mergeCell ref="B3:E3"/>
    <mergeCell ref="F3:H3"/>
    <mergeCell ref="I3:L3"/>
    <mergeCell ref="M3:P3"/>
    <mergeCell ref="Q3:AA3"/>
    <mergeCell ref="B4:E4"/>
    <mergeCell ref="F4:H4"/>
    <mergeCell ref="I4:L4"/>
    <mergeCell ref="M4:P4"/>
    <mergeCell ref="Q4:AA4"/>
    <mergeCell ref="AD7:AG7"/>
    <mergeCell ref="B9:B13"/>
    <mergeCell ref="C9:C13"/>
    <mergeCell ref="B6:I6"/>
    <mergeCell ref="J6:Q6"/>
    <mergeCell ref="R6:AA6"/>
    <mergeCell ref="B7:B8"/>
    <mergeCell ref="C7:C8"/>
    <mergeCell ref="J7:M7"/>
    <mergeCell ref="O7:Q7"/>
    <mergeCell ref="R7:U7"/>
    <mergeCell ref="AA7:AA8"/>
    <mergeCell ref="V7:Z7"/>
    <mergeCell ref="AA9:AA13"/>
    <mergeCell ref="AF36:AF37"/>
    <mergeCell ref="AG36:AG37"/>
    <mergeCell ref="I15:K15"/>
    <mergeCell ref="M15:P15"/>
    <mergeCell ref="AD36:AD37"/>
    <mergeCell ref="AE36:AE37"/>
    <mergeCell ref="M16:N16"/>
    <mergeCell ref="O16:P16"/>
    <mergeCell ref="M17:N17"/>
    <mergeCell ref="O17:P17"/>
    <mergeCell ref="M18:N18"/>
    <mergeCell ref="O18:P18"/>
  </mergeCells>
  <conditionalFormatting sqref="N9:N13">
    <cfRule type="cellIs" dxfId="14" priority="4" operator="between">
      <formula>31</formula>
      <formula>60</formula>
    </cfRule>
    <cfRule type="cellIs" dxfId="13" priority="5" operator="between">
      <formula>6</formula>
      <formula>30</formula>
    </cfRule>
    <cfRule type="cellIs" dxfId="12" priority="6" operator="equal">
      <formula>5</formula>
    </cfRule>
  </conditionalFormatting>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rowBreaks count="1" manualBreakCount="1">
    <brk id="8" min="1" max="20" man="1"/>
  </rowBreaks>
  <colBreaks count="1" manualBreakCount="1">
    <brk id="28"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81"/>
  <sheetViews>
    <sheetView showGridLines="0" view="pageBreakPreview" topLeftCell="M12" zoomScale="40" zoomScaleNormal="25" zoomScaleSheetLayoutView="40" zoomScalePageLayoutView="75" workbookViewId="0">
      <selection activeCell="Z9" sqref="Z9:Z12"/>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5" width="30.5703125" style="42" customWidth="1"/>
    <col min="6"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32" style="42" customWidth="1"/>
    <col min="22" max="22" width="33.7109375" style="42" customWidth="1"/>
    <col min="23" max="23" width="40.5703125" style="42" customWidth="1"/>
    <col min="24" max="24" width="41.140625" style="42" customWidth="1"/>
    <col min="25" max="25" width="37.140625" style="42" customWidth="1"/>
    <col min="26" max="26" width="29.42578125" style="42" customWidth="1"/>
    <col min="27" max="27" width="23.140625" style="155"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395" t="s">
        <v>55</v>
      </c>
      <c r="C2" s="396"/>
      <c r="D2" s="396"/>
      <c r="E2" s="396"/>
      <c r="F2" s="396"/>
      <c r="G2" s="396"/>
      <c r="H2" s="396"/>
      <c r="I2" s="396"/>
      <c r="J2" s="396"/>
      <c r="K2" s="396"/>
      <c r="L2" s="396"/>
      <c r="M2" s="396"/>
      <c r="N2" s="396"/>
      <c r="O2" s="396"/>
      <c r="P2" s="396"/>
      <c r="Q2" s="396"/>
      <c r="R2" s="396"/>
      <c r="S2" s="396"/>
      <c r="T2" s="396"/>
      <c r="U2" s="396"/>
      <c r="V2" s="397"/>
      <c r="W2" s="397"/>
      <c r="X2" s="397"/>
      <c r="Y2" s="397"/>
      <c r="Z2" s="397"/>
      <c r="AA2" s="398"/>
      <c r="AB2" s="60"/>
      <c r="AC2" s="60"/>
    </row>
    <row r="3" spans="2:34" s="57" customFormat="1" ht="66" customHeight="1" thickBot="1" x14ac:dyDescent="0.25">
      <c r="B3" s="399" t="s">
        <v>117</v>
      </c>
      <c r="C3" s="400"/>
      <c r="D3" s="400"/>
      <c r="E3" s="401"/>
      <c r="F3" s="399" t="s">
        <v>262</v>
      </c>
      <c r="G3" s="400"/>
      <c r="H3" s="402"/>
      <c r="I3" s="403" t="s">
        <v>263</v>
      </c>
      <c r="J3" s="404"/>
      <c r="K3" s="404"/>
      <c r="L3" s="404"/>
      <c r="M3" s="403" t="s">
        <v>118</v>
      </c>
      <c r="N3" s="404"/>
      <c r="O3" s="404"/>
      <c r="P3" s="405"/>
      <c r="Q3" s="404" t="s">
        <v>56</v>
      </c>
      <c r="R3" s="404"/>
      <c r="S3" s="404"/>
      <c r="T3" s="404"/>
      <c r="U3" s="404"/>
      <c r="V3" s="404"/>
      <c r="W3" s="404"/>
      <c r="X3" s="404"/>
      <c r="Y3" s="404"/>
      <c r="Z3" s="404"/>
      <c r="AA3" s="405"/>
      <c r="AB3" s="61"/>
      <c r="AC3" s="61"/>
    </row>
    <row r="4" spans="2:34" s="57" customFormat="1" ht="72" customHeight="1" thickBot="1" x14ac:dyDescent="0.25">
      <c r="B4" s="408" t="s">
        <v>57</v>
      </c>
      <c r="C4" s="409"/>
      <c r="D4" s="409"/>
      <c r="E4" s="410"/>
      <c r="F4" s="411">
        <v>42874</v>
      </c>
      <c r="G4" s="412"/>
      <c r="H4" s="413"/>
      <c r="I4" s="414">
        <v>43199</v>
      </c>
      <c r="J4" s="412"/>
      <c r="K4" s="412"/>
      <c r="L4" s="415"/>
      <c r="M4" s="416">
        <v>3</v>
      </c>
      <c r="N4" s="417"/>
      <c r="O4" s="417"/>
      <c r="P4" s="418"/>
      <c r="Q4" s="417" t="s">
        <v>264</v>
      </c>
      <c r="R4" s="417"/>
      <c r="S4" s="417"/>
      <c r="T4" s="417"/>
      <c r="U4" s="417"/>
      <c r="V4" s="417"/>
      <c r="W4" s="417"/>
      <c r="X4" s="417"/>
      <c r="Y4" s="417"/>
      <c r="Z4" s="417"/>
      <c r="AA4" s="418"/>
      <c r="AB4" s="162"/>
      <c r="AC4" s="162"/>
    </row>
    <row r="5" spans="2:34" s="57" customFormat="1" ht="32.1" customHeight="1" thickBot="1" x14ac:dyDescent="0.25">
      <c r="B5" s="488" t="s">
        <v>651</v>
      </c>
      <c r="C5" s="489"/>
      <c r="D5" s="489"/>
      <c r="E5" s="489"/>
      <c r="F5" s="489"/>
      <c r="G5" s="489"/>
      <c r="H5" s="489"/>
      <c r="I5" s="489"/>
      <c r="J5" s="489"/>
      <c r="K5" s="489"/>
      <c r="L5" s="489"/>
      <c r="M5" s="489"/>
      <c r="N5" s="489"/>
      <c r="O5" s="489"/>
      <c r="P5" s="489"/>
      <c r="Q5" s="489"/>
      <c r="R5" s="489"/>
      <c r="S5" s="489"/>
      <c r="T5" s="489"/>
      <c r="U5" s="489"/>
      <c r="V5" s="489"/>
      <c r="W5" s="489"/>
      <c r="X5" s="489"/>
      <c r="Y5" s="489"/>
      <c r="Z5" s="489"/>
      <c r="AA5" s="490"/>
      <c r="AB5" s="162"/>
      <c r="AC5" s="162"/>
    </row>
    <row r="6" spans="2:34" s="57" customFormat="1" ht="54.95" customHeight="1" thickBot="1" x14ac:dyDescent="0.25">
      <c r="B6" s="422" t="s">
        <v>2</v>
      </c>
      <c r="C6" s="423"/>
      <c r="D6" s="423"/>
      <c r="E6" s="423"/>
      <c r="F6" s="423"/>
      <c r="G6" s="423"/>
      <c r="H6" s="423"/>
      <c r="I6" s="424"/>
      <c r="J6" s="425" t="s">
        <v>7</v>
      </c>
      <c r="K6" s="426"/>
      <c r="L6" s="426"/>
      <c r="M6" s="426"/>
      <c r="N6" s="426"/>
      <c r="O6" s="426"/>
      <c r="P6" s="426"/>
      <c r="Q6" s="427"/>
      <c r="R6" s="428" t="s">
        <v>274</v>
      </c>
      <c r="S6" s="429"/>
      <c r="T6" s="429"/>
      <c r="U6" s="429"/>
      <c r="V6" s="429"/>
      <c r="W6" s="429"/>
      <c r="X6" s="429"/>
      <c r="Y6" s="429"/>
      <c r="Z6" s="429"/>
      <c r="AA6" s="430"/>
    </row>
    <row r="7" spans="2:34" s="57" customFormat="1" ht="75" customHeight="1" thickBot="1" x14ac:dyDescent="0.25">
      <c r="B7" s="431" t="s">
        <v>15</v>
      </c>
      <c r="C7" s="432" t="s">
        <v>37</v>
      </c>
      <c r="D7" s="164" t="s">
        <v>14</v>
      </c>
      <c r="E7" s="165" t="s">
        <v>16</v>
      </c>
      <c r="F7" s="165" t="s">
        <v>1</v>
      </c>
      <c r="G7" s="165" t="s">
        <v>17</v>
      </c>
      <c r="H7" s="165" t="s">
        <v>9</v>
      </c>
      <c r="I7" s="165" t="s">
        <v>0</v>
      </c>
      <c r="J7" s="433" t="s">
        <v>52</v>
      </c>
      <c r="K7" s="433"/>
      <c r="L7" s="433"/>
      <c r="M7" s="433"/>
      <c r="N7" s="166" t="s">
        <v>6</v>
      </c>
      <c r="O7" s="434" t="s">
        <v>95</v>
      </c>
      <c r="P7" s="435"/>
      <c r="Q7" s="436"/>
      <c r="R7" s="437" t="s">
        <v>265</v>
      </c>
      <c r="S7" s="437"/>
      <c r="T7" s="438"/>
      <c r="U7" s="438"/>
      <c r="V7" s="506" t="s">
        <v>266</v>
      </c>
      <c r="W7" s="507"/>
      <c r="X7" s="507"/>
      <c r="Y7" s="507"/>
      <c r="Z7" s="508"/>
      <c r="AA7" s="498" t="s">
        <v>39</v>
      </c>
      <c r="AD7" s="444" t="s">
        <v>133</v>
      </c>
      <c r="AE7" s="444"/>
      <c r="AF7" s="444"/>
      <c r="AG7" s="444"/>
      <c r="AH7" s="59"/>
    </row>
    <row r="8" spans="2:34" s="57" customFormat="1" ht="174" customHeight="1" thickBot="1" x14ac:dyDescent="0.25">
      <c r="B8" s="431"/>
      <c r="C8" s="432"/>
      <c r="D8" s="33" t="s">
        <v>13</v>
      </c>
      <c r="E8" s="34" t="s">
        <v>20</v>
      </c>
      <c r="F8" s="34" t="s">
        <v>21</v>
      </c>
      <c r="G8" s="34" t="s">
        <v>22</v>
      </c>
      <c r="H8" s="34" t="s">
        <v>23</v>
      </c>
      <c r="I8" s="34" t="s">
        <v>24</v>
      </c>
      <c r="J8" s="88" t="s">
        <v>18</v>
      </c>
      <c r="K8" s="88" t="s">
        <v>19</v>
      </c>
      <c r="L8" s="88" t="s">
        <v>4</v>
      </c>
      <c r="M8" s="88" t="s">
        <v>5</v>
      </c>
      <c r="N8" s="35" t="s">
        <v>3</v>
      </c>
      <c r="O8" s="36" t="s">
        <v>96</v>
      </c>
      <c r="P8" s="36" t="s">
        <v>97</v>
      </c>
      <c r="Q8" s="193" t="s">
        <v>98</v>
      </c>
      <c r="R8" s="194" t="s">
        <v>267</v>
      </c>
      <c r="S8" s="195" t="s">
        <v>268</v>
      </c>
      <c r="T8" s="196" t="s">
        <v>269</v>
      </c>
      <c r="U8" s="197" t="s">
        <v>270</v>
      </c>
      <c r="V8" s="249" t="s">
        <v>461</v>
      </c>
      <c r="W8" s="198" t="s">
        <v>271</v>
      </c>
      <c r="X8" s="196" t="s">
        <v>272</v>
      </c>
      <c r="Y8" s="196" t="s">
        <v>273</v>
      </c>
      <c r="Z8" s="197" t="s">
        <v>268</v>
      </c>
      <c r="AA8" s="499"/>
      <c r="AD8" s="85" t="s">
        <v>129</v>
      </c>
      <c r="AE8" s="86" t="s">
        <v>130</v>
      </c>
      <c r="AF8" s="86" t="s">
        <v>131</v>
      </c>
      <c r="AG8" s="87" t="s">
        <v>132</v>
      </c>
    </row>
    <row r="9" spans="2:34" s="57" customFormat="1" ht="354" customHeight="1" x14ac:dyDescent="0.2">
      <c r="B9" s="491" t="s">
        <v>280</v>
      </c>
      <c r="C9" s="493" t="s">
        <v>59</v>
      </c>
      <c r="D9" s="568" t="s">
        <v>66</v>
      </c>
      <c r="E9" s="533" t="s">
        <v>89</v>
      </c>
      <c r="F9" s="533" t="s">
        <v>88</v>
      </c>
      <c r="G9" s="182" t="s">
        <v>321</v>
      </c>
      <c r="H9" s="448" t="s">
        <v>90</v>
      </c>
      <c r="I9" s="107" t="s">
        <v>320</v>
      </c>
      <c r="J9" s="534">
        <v>1</v>
      </c>
      <c r="K9" s="534" t="s">
        <v>92</v>
      </c>
      <c r="L9" s="534">
        <v>20</v>
      </c>
      <c r="M9" s="534" t="s">
        <v>54</v>
      </c>
      <c r="N9" s="566">
        <f>J9*L9</f>
        <v>20</v>
      </c>
      <c r="O9" s="552" t="s">
        <v>99</v>
      </c>
      <c r="P9" s="549"/>
      <c r="Q9" s="549"/>
      <c r="R9" s="167" t="s">
        <v>322</v>
      </c>
      <c r="S9" s="167" t="s">
        <v>306</v>
      </c>
      <c r="T9" s="169" t="s">
        <v>323</v>
      </c>
      <c r="U9" s="169" t="s">
        <v>324</v>
      </c>
      <c r="V9" s="673" t="s">
        <v>742</v>
      </c>
      <c r="W9" s="169" t="s">
        <v>743</v>
      </c>
      <c r="X9" s="169" t="s">
        <v>744</v>
      </c>
      <c r="Y9" s="539" t="s">
        <v>745</v>
      </c>
      <c r="Z9" s="657" t="s">
        <v>696</v>
      </c>
      <c r="AA9" s="523" t="s">
        <v>715</v>
      </c>
      <c r="AD9" s="68">
        <v>1</v>
      </c>
      <c r="AE9" s="159"/>
      <c r="AF9" s="159"/>
      <c r="AG9" s="69">
        <f>SUM(AD9:AF9)</f>
        <v>1</v>
      </c>
    </row>
    <row r="10" spans="2:34" s="57" customFormat="1" ht="342" customHeight="1" x14ac:dyDescent="0.2">
      <c r="B10" s="561"/>
      <c r="C10" s="562"/>
      <c r="D10" s="501"/>
      <c r="E10" s="504"/>
      <c r="F10" s="504"/>
      <c r="G10" s="503" t="s">
        <v>316</v>
      </c>
      <c r="H10" s="449"/>
      <c r="I10" s="528" t="s">
        <v>319</v>
      </c>
      <c r="J10" s="512"/>
      <c r="K10" s="512"/>
      <c r="L10" s="512"/>
      <c r="M10" s="512"/>
      <c r="N10" s="565"/>
      <c r="O10" s="518"/>
      <c r="P10" s="521"/>
      <c r="Q10" s="521"/>
      <c r="R10" s="224" t="s">
        <v>325</v>
      </c>
      <c r="S10" s="224" t="s">
        <v>326</v>
      </c>
      <c r="T10" s="225" t="s">
        <v>327</v>
      </c>
      <c r="U10" s="225" t="s">
        <v>328</v>
      </c>
      <c r="V10" s="524" t="s">
        <v>572</v>
      </c>
      <c r="W10" s="524" t="s">
        <v>747</v>
      </c>
      <c r="X10" s="524" t="s">
        <v>746</v>
      </c>
      <c r="Y10" s="548"/>
      <c r="Z10" s="658"/>
      <c r="AA10" s="471"/>
      <c r="AD10" s="68"/>
      <c r="AE10" s="211"/>
      <c r="AF10" s="211"/>
      <c r="AG10" s="69"/>
    </row>
    <row r="11" spans="2:34" s="57" customFormat="1" ht="173.25" customHeight="1" x14ac:dyDescent="0.2">
      <c r="B11" s="561"/>
      <c r="C11" s="562"/>
      <c r="D11" s="501"/>
      <c r="E11" s="504"/>
      <c r="F11" s="504"/>
      <c r="G11" s="505"/>
      <c r="H11" s="449"/>
      <c r="I11" s="529"/>
      <c r="J11" s="512"/>
      <c r="K11" s="512"/>
      <c r="L11" s="512"/>
      <c r="M11" s="512"/>
      <c r="N11" s="565"/>
      <c r="O11" s="518"/>
      <c r="P11" s="521"/>
      <c r="Q11" s="521"/>
      <c r="R11" s="524" t="s">
        <v>329</v>
      </c>
      <c r="S11" s="524" t="s">
        <v>330</v>
      </c>
      <c r="T11" s="524" t="s">
        <v>331</v>
      </c>
      <c r="U11" s="524" t="s">
        <v>332</v>
      </c>
      <c r="V11" s="548"/>
      <c r="W11" s="548"/>
      <c r="X11" s="548"/>
      <c r="Y11" s="548"/>
      <c r="Z11" s="658"/>
      <c r="AA11" s="471"/>
      <c r="AD11" s="68"/>
      <c r="AE11" s="211"/>
      <c r="AF11" s="211"/>
      <c r="AG11" s="69"/>
    </row>
    <row r="12" spans="2:34" s="57" customFormat="1" ht="159.75" customHeight="1" x14ac:dyDescent="0.2">
      <c r="B12" s="561"/>
      <c r="C12" s="562"/>
      <c r="D12" s="502"/>
      <c r="E12" s="505"/>
      <c r="F12" s="505"/>
      <c r="G12" s="222" t="s">
        <v>317</v>
      </c>
      <c r="H12" s="562"/>
      <c r="I12" s="223" t="s">
        <v>318</v>
      </c>
      <c r="J12" s="513"/>
      <c r="K12" s="513"/>
      <c r="L12" s="513"/>
      <c r="M12" s="513"/>
      <c r="N12" s="567"/>
      <c r="O12" s="519"/>
      <c r="P12" s="522"/>
      <c r="Q12" s="522"/>
      <c r="R12" s="525"/>
      <c r="S12" s="525"/>
      <c r="T12" s="525"/>
      <c r="U12" s="525"/>
      <c r="V12" s="525"/>
      <c r="W12" s="525"/>
      <c r="X12" s="525"/>
      <c r="Y12" s="525"/>
      <c r="Z12" s="510"/>
      <c r="AA12" s="471"/>
      <c r="AD12" s="68"/>
      <c r="AE12" s="211"/>
      <c r="AF12" s="211"/>
      <c r="AG12" s="69"/>
    </row>
    <row r="13" spans="2:34" s="57" customFormat="1" ht="291.75" customHeight="1" x14ac:dyDescent="0.2">
      <c r="B13" s="466"/>
      <c r="C13" s="468"/>
      <c r="D13" s="188" t="s">
        <v>67</v>
      </c>
      <c r="E13" s="176" t="s">
        <v>91</v>
      </c>
      <c r="F13" s="176" t="s">
        <v>341</v>
      </c>
      <c r="G13" s="176" t="s">
        <v>113</v>
      </c>
      <c r="H13" s="175" t="s">
        <v>333</v>
      </c>
      <c r="I13" s="176" t="s">
        <v>334</v>
      </c>
      <c r="J13" s="180">
        <v>1</v>
      </c>
      <c r="K13" s="180" t="s">
        <v>92</v>
      </c>
      <c r="L13" s="180">
        <v>20</v>
      </c>
      <c r="M13" s="180" t="s">
        <v>191</v>
      </c>
      <c r="N13" s="90">
        <f>+J13*L13</f>
        <v>20</v>
      </c>
      <c r="O13" s="174" t="s">
        <v>99</v>
      </c>
      <c r="P13" s="172"/>
      <c r="Q13" s="172"/>
      <c r="R13" s="168" t="s">
        <v>335</v>
      </c>
      <c r="S13" s="168" t="s">
        <v>336</v>
      </c>
      <c r="T13" s="170" t="s">
        <v>338</v>
      </c>
      <c r="U13" s="170" t="s">
        <v>337</v>
      </c>
      <c r="V13" s="674" t="s">
        <v>631</v>
      </c>
      <c r="W13" s="170" t="s">
        <v>748</v>
      </c>
      <c r="X13" s="170" t="s">
        <v>749</v>
      </c>
      <c r="Y13" s="170" t="s">
        <v>750</v>
      </c>
      <c r="Z13" s="250" t="s">
        <v>696</v>
      </c>
      <c r="AA13" s="471"/>
      <c r="AD13" s="161"/>
      <c r="AE13" s="160">
        <v>1</v>
      </c>
      <c r="AF13" s="160"/>
      <c r="AG13" s="163">
        <f t="shared" ref="AG13:AG31" si="0">SUM(AD13:AF13)</f>
        <v>1</v>
      </c>
    </row>
    <row r="14" spans="2:34" s="57" customFormat="1" ht="242.25" customHeight="1" x14ac:dyDescent="0.2">
      <c r="B14" s="466"/>
      <c r="C14" s="468"/>
      <c r="D14" s="500" t="s">
        <v>87</v>
      </c>
      <c r="E14" s="503" t="s">
        <v>339</v>
      </c>
      <c r="F14" s="503" t="s">
        <v>340</v>
      </c>
      <c r="G14" s="371" t="s">
        <v>342</v>
      </c>
      <c r="H14" s="494" t="s">
        <v>357</v>
      </c>
      <c r="I14" s="503" t="s">
        <v>217</v>
      </c>
      <c r="J14" s="511">
        <v>2</v>
      </c>
      <c r="K14" s="511" t="s">
        <v>28</v>
      </c>
      <c r="L14" s="511">
        <v>20</v>
      </c>
      <c r="M14" s="511" t="s">
        <v>27</v>
      </c>
      <c r="N14" s="564">
        <f>+J14*L14</f>
        <v>40</v>
      </c>
      <c r="O14" s="517"/>
      <c r="P14" s="520" t="s">
        <v>99</v>
      </c>
      <c r="Q14" s="520"/>
      <c r="R14" s="373" t="s">
        <v>751</v>
      </c>
      <c r="S14" s="373" t="s">
        <v>299</v>
      </c>
      <c r="T14" s="376" t="s">
        <v>343</v>
      </c>
      <c r="U14" s="372" t="s">
        <v>347</v>
      </c>
      <c r="V14" s="674" t="s">
        <v>752</v>
      </c>
      <c r="W14" s="376"/>
      <c r="X14" s="376"/>
      <c r="Y14" s="376"/>
      <c r="Z14" s="376"/>
      <c r="AA14" s="471"/>
      <c r="AD14" s="161">
        <v>1</v>
      </c>
      <c r="AE14" s="160"/>
      <c r="AF14" s="160"/>
      <c r="AG14" s="163">
        <f t="shared" si="0"/>
        <v>1</v>
      </c>
    </row>
    <row r="15" spans="2:34" s="57" customFormat="1" ht="409.5" customHeight="1" x14ac:dyDescent="0.2">
      <c r="B15" s="466"/>
      <c r="C15" s="468"/>
      <c r="D15" s="501"/>
      <c r="E15" s="504"/>
      <c r="F15" s="504"/>
      <c r="G15" s="503" t="s">
        <v>354</v>
      </c>
      <c r="H15" s="449"/>
      <c r="I15" s="504"/>
      <c r="J15" s="512"/>
      <c r="K15" s="512"/>
      <c r="L15" s="512"/>
      <c r="M15" s="512"/>
      <c r="N15" s="565"/>
      <c r="O15" s="518"/>
      <c r="P15" s="521"/>
      <c r="Q15" s="521"/>
      <c r="R15" s="208" t="s">
        <v>355</v>
      </c>
      <c r="S15" s="208" t="s">
        <v>345</v>
      </c>
      <c r="T15" s="210" t="s">
        <v>346</v>
      </c>
      <c r="U15" s="210" t="s">
        <v>356</v>
      </c>
      <c r="V15" s="524" t="s">
        <v>572</v>
      </c>
      <c r="W15" s="524" t="s">
        <v>754</v>
      </c>
      <c r="X15" s="524" t="s">
        <v>753</v>
      </c>
      <c r="Y15" s="524" t="s">
        <v>346</v>
      </c>
      <c r="Z15" s="509" t="s">
        <v>696</v>
      </c>
      <c r="AA15" s="471"/>
      <c r="AD15" s="206"/>
      <c r="AE15" s="207"/>
      <c r="AF15" s="207"/>
      <c r="AG15" s="205"/>
    </row>
    <row r="16" spans="2:34" s="57" customFormat="1" ht="146.25" customHeight="1" x14ac:dyDescent="0.2">
      <c r="B16" s="466"/>
      <c r="C16" s="468"/>
      <c r="D16" s="501"/>
      <c r="E16" s="504"/>
      <c r="F16" s="504"/>
      <c r="G16" s="504"/>
      <c r="H16" s="449"/>
      <c r="I16" s="504"/>
      <c r="J16" s="512"/>
      <c r="K16" s="512"/>
      <c r="L16" s="512"/>
      <c r="M16" s="512"/>
      <c r="N16" s="565"/>
      <c r="O16" s="518"/>
      <c r="P16" s="521"/>
      <c r="Q16" s="521"/>
      <c r="R16" s="208" t="s">
        <v>344</v>
      </c>
      <c r="S16" s="208" t="s">
        <v>348</v>
      </c>
      <c r="T16" s="210" t="s">
        <v>349</v>
      </c>
      <c r="U16" s="210" t="s">
        <v>350</v>
      </c>
      <c r="V16" s="525"/>
      <c r="W16" s="525"/>
      <c r="X16" s="525"/>
      <c r="Y16" s="525"/>
      <c r="Z16" s="510"/>
      <c r="AA16" s="471"/>
      <c r="AD16" s="206"/>
      <c r="AE16" s="207"/>
      <c r="AF16" s="207"/>
      <c r="AG16" s="205"/>
    </row>
    <row r="17" spans="2:33" s="57" customFormat="1" ht="146.25" customHeight="1" x14ac:dyDescent="0.2">
      <c r="B17" s="466"/>
      <c r="C17" s="468"/>
      <c r="D17" s="501"/>
      <c r="E17" s="504"/>
      <c r="F17" s="504"/>
      <c r="G17" s="505"/>
      <c r="H17" s="449"/>
      <c r="I17" s="504"/>
      <c r="J17" s="512"/>
      <c r="K17" s="512"/>
      <c r="L17" s="512"/>
      <c r="M17" s="512"/>
      <c r="N17" s="565"/>
      <c r="O17" s="518"/>
      <c r="P17" s="521"/>
      <c r="Q17" s="521"/>
      <c r="R17" s="329" t="s">
        <v>755</v>
      </c>
      <c r="S17" s="329" t="s">
        <v>408</v>
      </c>
      <c r="T17" s="328" t="s">
        <v>346</v>
      </c>
      <c r="U17" s="328" t="s">
        <v>642</v>
      </c>
      <c r="V17" s="374" t="s">
        <v>756</v>
      </c>
      <c r="W17" s="328"/>
      <c r="X17" s="328"/>
      <c r="Y17" s="225"/>
      <c r="Z17" s="328"/>
      <c r="AA17" s="471"/>
      <c r="AD17" s="324"/>
      <c r="AE17" s="325"/>
      <c r="AF17" s="325"/>
      <c r="AG17" s="326"/>
    </row>
    <row r="18" spans="2:33" s="57" customFormat="1" ht="234.75" customHeight="1" x14ac:dyDescent="0.2">
      <c r="B18" s="466"/>
      <c r="C18" s="468"/>
      <c r="D18" s="501"/>
      <c r="E18" s="504"/>
      <c r="F18" s="504"/>
      <c r="G18" s="209" t="s">
        <v>351</v>
      </c>
      <c r="H18" s="449"/>
      <c r="I18" s="504"/>
      <c r="J18" s="512"/>
      <c r="K18" s="512"/>
      <c r="L18" s="512"/>
      <c r="M18" s="512"/>
      <c r="N18" s="565"/>
      <c r="O18" s="518"/>
      <c r="P18" s="521"/>
      <c r="Q18" s="521"/>
      <c r="R18" s="208" t="s">
        <v>352</v>
      </c>
      <c r="S18" s="208" t="s">
        <v>348</v>
      </c>
      <c r="T18" s="210" t="s">
        <v>349</v>
      </c>
      <c r="U18" s="210" t="s">
        <v>353</v>
      </c>
      <c r="V18" s="373" t="s">
        <v>572</v>
      </c>
      <c r="W18" s="210" t="s">
        <v>757</v>
      </c>
      <c r="X18" s="210" t="s">
        <v>759</v>
      </c>
      <c r="Y18" s="210" t="s">
        <v>758</v>
      </c>
      <c r="Z18" s="250" t="s">
        <v>696</v>
      </c>
      <c r="AA18" s="471"/>
      <c r="AD18" s="206"/>
      <c r="AE18" s="207"/>
      <c r="AF18" s="207"/>
      <c r="AG18" s="205"/>
    </row>
    <row r="19" spans="2:33" s="57" customFormat="1" ht="408.75" customHeight="1" x14ac:dyDescent="0.2">
      <c r="B19" s="466"/>
      <c r="C19" s="468"/>
      <c r="D19" s="500" t="s">
        <v>764</v>
      </c>
      <c r="E19" s="503" t="s">
        <v>358</v>
      </c>
      <c r="F19" s="503" t="s">
        <v>359</v>
      </c>
      <c r="G19" s="503" t="s">
        <v>114</v>
      </c>
      <c r="H19" s="494" t="s">
        <v>360</v>
      </c>
      <c r="I19" s="503" t="s">
        <v>762</v>
      </c>
      <c r="J19" s="511">
        <v>2</v>
      </c>
      <c r="K19" s="511" t="s">
        <v>28</v>
      </c>
      <c r="L19" s="511">
        <v>20</v>
      </c>
      <c r="M19" s="511" t="s">
        <v>150</v>
      </c>
      <c r="N19" s="564">
        <f>+J19*L19</f>
        <v>40</v>
      </c>
      <c r="O19" s="517"/>
      <c r="P19" s="520" t="s">
        <v>99</v>
      </c>
      <c r="Q19" s="520"/>
      <c r="R19" s="168" t="s">
        <v>763</v>
      </c>
      <c r="S19" s="168" t="s">
        <v>361</v>
      </c>
      <c r="T19" s="170" t="s">
        <v>346</v>
      </c>
      <c r="U19" s="170" t="s">
        <v>362</v>
      </c>
      <c r="V19" s="524" t="s">
        <v>572</v>
      </c>
      <c r="W19" s="170" t="s">
        <v>760</v>
      </c>
      <c r="X19" s="170" t="s">
        <v>761</v>
      </c>
      <c r="Y19" s="170" t="s">
        <v>346</v>
      </c>
      <c r="Z19" s="250" t="s">
        <v>696</v>
      </c>
      <c r="AA19" s="471"/>
      <c r="AD19" s="161"/>
      <c r="AE19" s="160">
        <v>1</v>
      </c>
      <c r="AF19" s="160"/>
      <c r="AG19" s="163">
        <f t="shared" si="0"/>
        <v>1</v>
      </c>
    </row>
    <row r="20" spans="2:33" s="57" customFormat="1" ht="337.5" customHeight="1" x14ac:dyDescent="0.2">
      <c r="B20" s="492"/>
      <c r="C20" s="494"/>
      <c r="D20" s="502"/>
      <c r="E20" s="505"/>
      <c r="F20" s="505"/>
      <c r="G20" s="505"/>
      <c r="H20" s="562"/>
      <c r="I20" s="505"/>
      <c r="J20" s="513"/>
      <c r="K20" s="513"/>
      <c r="L20" s="513"/>
      <c r="M20" s="513"/>
      <c r="N20" s="567"/>
      <c r="O20" s="519"/>
      <c r="P20" s="522"/>
      <c r="Q20" s="522"/>
      <c r="R20" s="102" t="s">
        <v>363</v>
      </c>
      <c r="S20" s="102" t="s">
        <v>364</v>
      </c>
      <c r="T20" s="149" t="s">
        <v>366</v>
      </c>
      <c r="U20" s="149" t="s">
        <v>365</v>
      </c>
      <c r="V20" s="525"/>
      <c r="W20" s="149" t="s">
        <v>765</v>
      </c>
      <c r="X20" s="149" t="s">
        <v>766</v>
      </c>
      <c r="Y20" s="149" t="s">
        <v>750</v>
      </c>
      <c r="Z20" s="217" t="s">
        <v>696</v>
      </c>
      <c r="AA20" s="471"/>
      <c r="AD20" s="206"/>
      <c r="AE20" s="207"/>
      <c r="AF20" s="207"/>
      <c r="AG20" s="205"/>
    </row>
    <row r="21" spans="2:33" s="57" customFormat="1" ht="264" customHeight="1" thickBot="1" x14ac:dyDescent="0.25">
      <c r="B21" s="467"/>
      <c r="C21" s="469"/>
      <c r="D21" s="62" t="s">
        <v>372</v>
      </c>
      <c r="E21" s="38" t="s">
        <v>373</v>
      </c>
      <c r="F21" s="109" t="s">
        <v>367</v>
      </c>
      <c r="G21" s="109" t="s">
        <v>368</v>
      </c>
      <c r="H21" s="110" t="s">
        <v>374</v>
      </c>
      <c r="I21" s="109" t="s">
        <v>369</v>
      </c>
      <c r="J21" s="91">
        <v>1</v>
      </c>
      <c r="K21" s="91" t="s">
        <v>92</v>
      </c>
      <c r="L21" s="91">
        <v>20</v>
      </c>
      <c r="M21" s="91" t="s">
        <v>28</v>
      </c>
      <c r="N21" s="92">
        <f>+J21*L21</f>
        <v>20</v>
      </c>
      <c r="O21" s="93" t="s">
        <v>99</v>
      </c>
      <c r="P21" s="94"/>
      <c r="Q21" s="94"/>
      <c r="R21" s="40" t="s">
        <v>371</v>
      </c>
      <c r="S21" s="40" t="s">
        <v>299</v>
      </c>
      <c r="T21" s="147" t="s">
        <v>370</v>
      </c>
      <c r="U21" s="147" t="s">
        <v>375</v>
      </c>
      <c r="V21" s="380" t="s">
        <v>756</v>
      </c>
      <c r="W21" s="147"/>
      <c r="X21" s="147"/>
      <c r="Y21" s="147"/>
      <c r="Z21" s="147"/>
      <c r="AA21" s="472"/>
      <c r="AD21" s="161">
        <v>1</v>
      </c>
      <c r="AE21" s="160"/>
      <c r="AF21" s="160"/>
      <c r="AG21" s="163">
        <f t="shared" si="0"/>
        <v>1</v>
      </c>
    </row>
    <row r="22" spans="2:33" s="57" customFormat="1" ht="49.5" customHeight="1" thickBot="1" x14ac:dyDescent="0.25">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156"/>
      <c r="AD22" s="161">
        <v>1</v>
      </c>
      <c r="AE22" s="160"/>
      <c r="AF22" s="160"/>
      <c r="AG22" s="163">
        <f t="shared" si="0"/>
        <v>1</v>
      </c>
    </row>
    <row r="23" spans="2:33" s="57" customFormat="1" ht="115.5" customHeight="1" thickBot="1" x14ac:dyDescent="0.25">
      <c r="B23" s="42"/>
      <c r="C23" s="42"/>
      <c r="D23" s="42"/>
      <c r="E23" s="42"/>
      <c r="F23" s="42"/>
      <c r="G23" s="42"/>
      <c r="H23" s="42"/>
      <c r="I23" s="451" t="s">
        <v>158</v>
      </c>
      <c r="J23" s="452"/>
      <c r="K23" s="453"/>
      <c r="L23" s="42"/>
      <c r="M23" s="454" t="s">
        <v>50</v>
      </c>
      <c r="N23" s="455"/>
      <c r="O23" s="455"/>
      <c r="P23" s="456"/>
      <c r="Q23" s="42"/>
      <c r="R23" s="42"/>
      <c r="S23" s="42"/>
      <c r="T23" s="42"/>
      <c r="U23" s="42"/>
      <c r="V23" s="42"/>
      <c r="W23" s="42"/>
      <c r="X23" s="42"/>
      <c r="Y23" s="42"/>
      <c r="Z23" s="42"/>
      <c r="AA23" s="156"/>
      <c r="AD23" s="161">
        <v>1</v>
      </c>
      <c r="AE23" s="160"/>
      <c r="AF23" s="160"/>
      <c r="AG23" s="163">
        <f t="shared" si="0"/>
        <v>1</v>
      </c>
    </row>
    <row r="24" spans="2:33" s="57" customFormat="1" ht="34.5" customHeight="1" x14ac:dyDescent="0.2">
      <c r="B24" s="42"/>
      <c r="C24" s="42"/>
      <c r="D24" s="42"/>
      <c r="E24" s="42"/>
      <c r="F24" s="42"/>
      <c r="G24" s="42"/>
      <c r="H24" s="42"/>
      <c r="I24" s="44" t="s">
        <v>134</v>
      </c>
      <c r="J24" s="45">
        <v>8</v>
      </c>
      <c r="K24" s="46">
        <f>J24*K27/J27</f>
        <v>0.15094339622641509</v>
      </c>
      <c r="L24" s="42"/>
      <c r="M24" s="419" t="s">
        <v>36</v>
      </c>
      <c r="N24" s="420"/>
      <c r="O24" s="420" t="s">
        <v>156</v>
      </c>
      <c r="P24" s="421"/>
      <c r="Q24" s="42"/>
      <c r="R24" s="42"/>
      <c r="S24" s="42"/>
      <c r="T24" s="42"/>
      <c r="U24" s="42"/>
      <c r="V24" s="42"/>
      <c r="W24" s="42"/>
      <c r="X24" s="42"/>
      <c r="Y24" s="42"/>
      <c r="Z24" s="42"/>
      <c r="AA24" s="156"/>
      <c r="AD24" s="161">
        <v>1</v>
      </c>
      <c r="AE24" s="160"/>
      <c r="AF24" s="160"/>
      <c r="AG24" s="163">
        <f t="shared" si="0"/>
        <v>1</v>
      </c>
    </row>
    <row r="25" spans="2:33" s="57" customFormat="1" ht="34.5" customHeight="1" x14ac:dyDescent="0.2">
      <c r="B25" s="42"/>
      <c r="C25" s="42"/>
      <c r="D25" s="42"/>
      <c r="E25" s="42"/>
      <c r="F25" s="42"/>
      <c r="G25" s="42"/>
      <c r="H25" s="42"/>
      <c r="I25" s="47" t="s">
        <v>135</v>
      </c>
      <c r="J25" s="48">
        <v>35</v>
      </c>
      <c r="K25" s="49">
        <f>J25*K27/J27</f>
        <v>0.660377358490566</v>
      </c>
      <c r="L25" s="42"/>
      <c r="M25" s="459" t="s">
        <v>8</v>
      </c>
      <c r="N25" s="460"/>
      <c r="O25" s="460" t="s">
        <v>157</v>
      </c>
      <c r="P25" s="461"/>
      <c r="Q25" s="42"/>
      <c r="R25" s="42"/>
      <c r="S25" s="42"/>
      <c r="T25" s="42"/>
      <c r="U25" s="42"/>
      <c r="V25" s="42"/>
      <c r="W25" s="42"/>
      <c r="X25" s="42"/>
      <c r="Y25" s="42"/>
      <c r="Z25" s="42"/>
      <c r="AA25" s="156"/>
      <c r="AD25" s="161">
        <v>1</v>
      </c>
      <c r="AE25" s="160"/>
      <c r="AF25" s="160"/>
      <c r="AG25" s="163">
        <f t="shared" si="0"/>
        <v>1</v>
      </c>
    </row>
    <row r="26" spans="2:33" s="57" customFormat="1" ht="34.5" customHeight="1" thickBot="1" x14ac:dyDescent="0.25">
      <c r="B26" s="42"/>
      <c r="C26" s="42"/>
      <c r="D26" s="42"/>
      <c r="E26" s="42"/>
      <c r="F26" s="42"/>
      <c r="G26" s="42"/>
      <c r="H26" s="42"/>
      <c r="I26" s="50" t="s">
        <v>136</v>
      </c>
      <c r="J26" s="51">
        <v>10</v>
      </c>
      <c r="K26" s="52">
        <f>J26*K27/J27</f>
        <v>0.18867924528301888</v>
      </c>
      <c r="L26" s="42"/>
      <c r="M26" s="462" t="s">
        <v>35</v>
      </c>
      <c r="N26" s="463"/>
      <c r="O26" s="463" t="s">
        <v>32</v>
      </c>
      <c r="P26" s="464"/>
      <c r="Q26" s="42"/>
      <c r="R26" s="42"/>
      <c r="S26" s="42"/>
      <c r="T26" s="42"/>
      <c r="U26" s="42"/>
      <c r="V26" s="42"/>
      <c r="W26" s="42"/>
      <c r="X26" s="42"/>
      <c r="Y26" s="42"/>
      <c r="Z26" s="42"/>
      <c r="AA26" s="156"/>
      <c r="AD26" s="161"/>
      <c r="AE26" s="160">
        <v>1</v>
      </c>
      <c r="AF26" s="160"/>
      <c r="AG26" s="163">
        <f t="shared" si="0"/>
        <v>1</v>
      </c>
    </row>
    <row r="27" spans="2:33" s="57" customFormat="1" ht="68.25" customHeight="1" thickBot="1" x14ac:dyDescent="0.25">
      <c r="B27" s="42"/>
      <c r="C27" s="42"/>
      <c r="D27" s="42"/>
      <c r="E27" s="42"/>
      <c r="F27" s="42"/>
      <c r="G27" s="42"/>
      <c r="H27" s="42"/>
      <c r="I27" s="53" t="s">
        <v>137</v>
      </c>
      <c r="J27" s="54">
        <f>+J24+J26+J25</f>
        <v>53</v>
      </c>
      <c r="K27" s="55">
        <v>1</v>
      </c>
      <c r="L27" s="42"/>
      <c r="M27" s="42"/>
      <c r="N27" s="42"/>
      <c r="O27" s="42"/>
      <c r="P27" s="42"/>
      <c r="Q27" s="42"/>
      <c r="R27" s="42"/>
      <c r="S27" s="42"/>
      <c r="T27" s="42"/>
      <c r="U27" s="42"/>
      <c r="V27" s="42"/>
      <c r="W27" s="42"/>
      <c r="X27" s="42"/>
      <c r="Y27" s="42"/>
      <c r="Z27" s="42"/>
      <c r="AA27" s="156"/>
      <c r="AD27" s="161"/>
      <c r="AE27" s="160">
        <v>1</v>
      </c>
      <c r="AF27" s="160"/>
      <c r="AG27" s="163">
        <f t="shared" si="0"/>
        <v>1</v>
      </c>
    </row>
    <row r="28" spans="2:33" s="57" customFormat="1" ht="409.5"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56"/>
      <c r="AD28" s="161">
        <v>1</v>
      </c>
      <c r="AE28" s="160"/>
      <c r="AF28" s="160"/>
      <c r="AG28" s="163">
        <f t="shared" si="0"/>
        <v>1</v>
      </c>
    </row>
    <row r="29" spans="2:33" s="56" customFormat="1" ht="339.95"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56"/>
      <c r="AD29" s="83"/>
      <c r="AE29" s="158"/>
      <c r="AF29" s="158"/>
      <c r="AG29" s="84"/>
    </row>
    <row r="30" spans="2:33" s="57" customFormat="1" ht="267.95"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56"/>
      <c r="AD30" s="161">
        <v>1</v>
      </c>
      <c r="AE30" s="160"/>
      <c r="AF30" s="160"/>
      <c r="AG30" s="163">
        <f t="shared" si="0"/>
        <v>1</v>
      </c>
    </row>
    <row r="31" spans="2:33" s="57" customFormat="1" ht="408.95"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56"/>
      <c r="AD31" s="161"/>
      <c r="AE31" s="160">
        <v>1</v>
      </c>
      <c r="AF31" s="160"/>
      <c r="AG31" s="163">
        <f t="shared" si="0"/>
        <v>1</v>
      </c>
    </row>
    <row r="32" spans="2:33" s="57" customFormat="1" ht="133.5"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56"/>
      <c r="AD32" s="161"/>
      <c r="AE32" s="160">
        <v>1</v>
      </c>
      <c r="AF32" s="160"/>
      <c r="AG32" s="163">
        <v>1</v>
      </c>
    </row>
    <row r="33" spans="2:33" s="57" customFormat="1" ht="273"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56"/>
      <c r="AD33" s="161"/>
      <c r="AE33" s="160">
        <v>1</v>
      </c>
      <c r="AF33" s="160"/>
      <c r="AG33" s="163">
        <v>1</v>
      </c>
    </row>
    <row r="34" spans="2:33" s="57" customFormat="1" ht="273"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56"/>
      <c r="AD34" s="161"/>
      <c r="AE34" s="160"/>
      <c r="AF34" s="160"/>
      <c r="AG34" s="163"/>
    </row>
    <row r="35" spans="2:33" s="57" customFormat="1" ht="409.6"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56"/>
      <c r="AD35" s="161"/>
      <c r="AE35" s="160">
        <v>1</v>
      </c>
      <c r="AF35" s="160"/>
      <c r="AG35" s="163">
        <v>1</v>
      </c>
    </row>
    <row r="36" spans="2:33" s="57" customFormat="1" ht="177"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56"/>
      <c r="AD36" s="161">
        <v>1</v>
      </c>
      <c r="AE36" s="160"/>
      <c r="AF36" s="160"/>
      <c r="AG36" s="163">
        <v>1</v>
      </c>
    </row>
    <row r="37" spans="2:33" s="57" customFormat="1" ht="164.1"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56"/>
      <c r="AD37" s="161"/>
      <c r="AE37" s="160">
        <v>1</v>
      </c>
      <c r="AF37" s="160"/>
      <c r="AG37" s="163">
        <v>1</v>
      </c>
    </row>
    <row r="38" spans="2:33" s="57" customFormat="1" ht="280.5"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56"/>
      <c r="AD38" s="161">
        <v>1</v>
      </c>
      <c r="AE38" s="160"/>
      <c r="AF38" s="160"/>
      <c r="AG38" s="163">
        <v>1</v>
      </c>
    </row>
    <row r="39" spans="2:33" s="57" customFormat="1" ht="189.9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56"/>
      <c r="AD39" s="161"/>
      <c r="AE39" s="160">
        <v>1</v>
      </c>
      <c r="AF39" s="160"/>
      <c r="AG39" s="163">
        <v>1</v>
      </c>
    </row>
    <row r="40" spans="2:33" s="57" customFormat="1" ht="288"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56"/>
      <c r="AD40" s="161">
        <v>1</v>
      </c>
      <c r="AE40" s="160"/>
      <c r="AF40" s="160"/>
      <c r="AG40" s="163">
        <v>1</v>
      </c>
    </row>
    <row r="41" spans="2:33" s="57" customFormat="1" ht="268.5"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56"/>
      <c r="AD41" s="161">
        <v>1</v>
      </c>
      <c r="AE41" s="160"/>
      <c r="AF41" s="160"/>
      <c r="AG41" s="163">
        <v>1</v>
      </c>
    </row>
    <row r="42" spans="2:33" s="57" customFormat="1" ht="188.2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56"/>
      <c r="AD42" s="161"/>
      <c r="AE42" s="160"/>
      <c r="AF42" s="160">
        <v>1</v>
      </c>
      <c r="AG42" s="163">
        <v>1</v>
      </c>
    </row>
    <row r="43" spans="2:33" s="57" customFormat="1" ht="156"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56"/>
      <c r="AD43" s="161">
        <v>1</v>
      </c>
      <c r="AE43" s="160"/>
      <c r="AF43" s="160"/>
      <c r="AG43" s="163">
        <v>1</v>
      </c>
    </row>
    <row r="44" spans="2:33" s="57" customFormat="1" ht="348.95"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56"/>
      <c r="AD44" s="465"/>
      <c r="AE44" s="457"/>
      <c r="AF44" s="457">
        <v>1</v>
      </c>
      <c r="AG44" s="458">
        <v>1</v>
      </c>
    </row>
    <row r="45" spans="2:33" s="57" customFormat="1" ht="339"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56"/>
      <c r="AD45" s="465"/>
      <c r="AE45" s="457"/>
      <c r="AF45" s="457"/>
      <c r="AG45" s="458"/>
    </row>
    <row r="46" spans="2:33" s="57" customFormat="1" ht="344.25"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56"/>
      <c r="AD46" s="161">
        <v>1</v>
      </c>
      <c r="AE46" s="160"/>
      <c r="AF46" s="160"/>
      <c r="AG46" s="163">
        <v>1</v>
      </c>
    </row>
    <row r="47" spans="2:33" s="57" customFormat="1" ht="205.5"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56"/>
      <c r="AD47" s="161">
        <v>1</v>
      </c>
      <c r="AE47" s="160"/>
      <c r="AF47" s="160"/>
      <c r="AG47" s="163">
        <v>1</v>
      </c>
    </row>
    <row r="48" spans="2:33" s="57" customFormat="1" ht="155.1"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56"/>
      <c r="AD48" s="161">
        <v>1</v>
      </c>
      <c r="AE48" s="160"/>
      <c r="AF48" s="160"/>
      <c r="AG48" s="163">
        <v>1</v>
      </c>
    </row>
    <row r="49" spans="2:33" s="57" customFormat="1" ht="150"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56"/>
      <c r="AD49" s="161">
        <v>1</v>
      </c>
      <c r="AE49" s="160"/>
      <c r="AF49" s="160"/>
      <c r="AG49" s="163">
        <v>1</v>
      </c>
    </row>
    <row r="50" spans="2:33" s="57" customFormat="1" ht="156"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56"/>
      <c r="AD50" s="161"/>
      <c r="AE50" s="160">
        <v>1</v>
      </c>
      <c r="AF50" s="160"/>
      <c r="AG50" s="163">
        <v>1</v>
      </c>
    </row>
    <row r="51" spans="2:33" s="57" customFormat="1" ht="150.94999999999999"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56"/>
      <c r="AD51" s="161">
        <v>1</v>
      </c>
      <c r="AE51" s="160"/>
      <c r="AF51" s="160"/>
      <c r="AG51" s="163">
        <v>1</v>
      </c>
    </row>
    <row r="52" spans="2:33" s="57" customFormat="1" ht="269.10000000000002"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56"/>
      <c r="AD52" s="161">
        <v>1</v>
      </c>
      <c r="AE52" s="160"/>
      <c r="AF52" s="160"/>
      <c r="AG52" s="163">
        <v>1</v>
      </c>
    </row>
    <row r="53" spans="2:33" s="57" customFormat="1" ht="219.9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56"/>
      <c r="AD53" s="161">
        <v>1</v>
      </c>
      <c r="AE53" s="160"/>
      <c r="AF53" s="160"/>
      <c r="AG53" s="163">
        <v>1</v>
      </c>
    </row>
    <row r="54" spans="2:33" s="57" customFormat="1" ht="186.9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56"/>
      <c r="AD54" s="161">
        <v>1</v>
      </c>
      <c r="AE54" s="160"/>
      <c r="AF54" s="160"/>
      <c r="AG54" s="163">
        <v>1</v>
      </c>
    </row>
    <row r="55" spans="2:33" s="57" customFormat="1" ht="252"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56"/>
      <c r="AD55" s="161"/>
      <c r="AE55" s="160"/>
      <c r="AF55" s="160">
        <v>1</v>
      </c>
      <c r="AG55" s="163">
        <v>1</v>
      </c>
    </row>
    <row r="56" spans="2:33" s="57" customFormat="1" ht="139.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56"/>
      <c r="AD56" s="161"/>
      <c r="AE56" s="160">
        <v>1</v>
      </c>
      <c r="AF56" s="160"/>
      <c r="AG56" s="163">
        <v>1</v>
      </c>
    </row>
    <row r="57" spans="2:33" s="57" customFormat="1" ht="187.1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56"/>
      <c r="AD57" s="161">
        <v>1</v>
      </c>
      <c r="AE57" s="160"/>
      <c r="AF57" s="160"/>
      <c r="AG57" s="163">
        <v>1</v>
      </c>
    </row>
    <row r="58" spans="2:33" s="57" customFormat="1" ht="187.15" customHeight="1" x14ac:dyDescent="0.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56"/>
      <c r="AD58" s="161"/>
      <c r="AE58" s="160"/>
      <c r="AF58" s="160"/>
      <c r="AG58" s="163"/>
    </row>
    <row r="59" spans="2:33" s="57" customFormat="1" ht="151.5" customHeight="1" x14ac:dyDescent="0.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56"/>
      <c r="AD59" s="161"/>
      <c r="AE59" s="160"/>
      <c r="AF59" s="160">
        <v>1</v>
      </c>
      <c r="AG59" s="163">
        <v>1</v>
      </c>
    </row>
    <row r="60" spans="2:33" s="57" customFormat="1" ht="73.5" customHeight="1" x14ac:dyDescent="0.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156"/>
      <c r="AD60" s="161"/>
      <c r="AE60" s="160"/>
      <c r="AF60" s="160">
        <v>1</v>
      </c>
      <c r="AG60" s="163">
        <v>1</v>
      </c>
    </row>
    <row r="61" spans="2:33" s="57" customFormat="1" ht="113.25" customHeight="1" x14ac:dyDescent="0.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156"/>
      <c r="AD61" s="161"/>
      <c r="AE61" s="160">
        <v>1</v>
      </c>
      <c r="AF61" s="160"/>
      <c r="AG61" s="163">
        <v>1</v>
      </c>
    </row>
    <row r="62" spans="2:33" ht="45.75" customHeight="1" x14ac:dyDescent="0.2">
      <c r="AA62" s="156"/>
      <c r="AB62" s="57"/>
      <c r="AC62" s="57"/>
      <c r="AD62" s="63"/>
      <c r="AE62" s="58">
        <v>1</v>
      </c>
      <c r="AF62" s="58"/>
      <c r="AG62" s="64">
        <v>1</v>
      </c>
    </row>
    <row r="63" spans="2:33" ht="45.75" customHeight="1" x14ac:dyDescent="0.2">
      <c r="AA63" s="156"/>
      <c r="AB63" s="57"/>
      <c r="AC63" s="57"/>
      <c r="AD63" s="63"/>
      <c r="AE63" s="58">
        <v>1</v>
      </c>
      <c r="AF63" s="58"/>
      <c r="AG63" s="64">
        <v>1</v>
      </c>
    </row>
    <row r="64" spans="2:33" ht="45.75" customHeight="1" x14ac:dyDescent="0.2">
      <c r="AA64" s="156"/>
      <c r="AB64" s="57"/>
      <c r="AC64" s="57"/>
      <c r="AD64" s="63"/>
      <c r="AE64" s="58">
        <v>1</v>
      </c>
      <c r="AF64" s="58"/>
      <c r="AG64" s="64">
        <v>1</v>
      </c>
    </row>
    <row r="65" spans="27:33" ht="45.75" customHeight="1" x14ac:dyDescent="0.2">
      <c r="AA65" s="156"/>
      <c r="AB65" s="57"/>
      <c r="AC65" s="57"/>
      <c r="AD65" s="63"/>
      <c r="AE65" s="58">
        <v>1</v>
      </c>
      <c r="AF65" s="58"/>
      <c r="AG65" s="64">
        <v>1</v>
      </c>
    </row>
    <row r="66" spans="27:33" ht="267.75" customHeight="1" x14ac:dyDescent="0.2">
      <c r="AA66" s="156"/>
      <c r="AB66" s="57"/>
      <c r="AC66" s="57"/>
      <c r="AD66" s="63"/>
      <c r="AE66" s="58">
        <v>1</v>
      </c>
      <c r="AF66" s="58"/>
      <c r="AG66" s="64">
        <v>1</v>
      </c>
    </row>
    <row r="67" spans="27:33" ht="408" customHeight="1" thickBot="1" x14ac:dyDescent="0.25">
      <c r="AA67" s="156"/>
      <c r="AD67" s="65">
        <f>SUM(AD9:AD62)</f>
        <v>23</v>
      </c>
      <c r="AE67" s="66">
        <f>SUM(AE9:AE66)</f>
        <v>18</v>
      </c>
      <c r="AF67" s="66">
        <f>SUM(AF9:AF66)</f>
        <v>5</v>
      </c>
      <c r="AG67" s="67">
        <f>SUM(AG9:AG66)</f>
        <v>46</v>
      </c>
    </row>
    <row r="68" spans="27:33" ht="30" customHeight="1" x14ac:dyDescent="0.2">
      <c r="AA68" s="156"/>
    </row>
    <row r="69" spans="27:33" x14ac:dyDescent="0.2">
      <c r="AA69" s="156"/>
    </row>
    <row r="70" spans="27:33" x14ac:dyDescent="0.2">
      <c r="AA70" s="156"/>
    </row>
    <row r="71" spans="27:33" x14ac:dyDescent="0.2">
      <c r="AA71" s="156"/>
    </row>
    <row r="72" spans="27:33" ht="122.25" customHeight="1" x14ac:dyDescent="0.2">
      <c r="AA72" s="156"/>
    </row>
    <row r="73" spans="27:33" x14ac:dyDescent="0.2">
      <c r="AA73" s="156"/>
    </row>
    <row r="74" spans="27:33" x14ac:dyDescent="0.2">
      <c r="AA74" s="156"/>
    </row>
    <row r="75" spans="27:33" x14ac:dyDescent="0.2">
      <c r="AA75" s="156"/>
    </row>
    <row r="76" spans="27:33" x14ac:dyDescent="0.2">
      <c r="AA76" s="156"/>
    </row>
    <row r="77" spans="27:33" x14ac:dyDescent="0.2">
      <c r="AA77" s="156"/>
    </row>
    <row r="78" spans="27:33" x14ac:dyDescent="0.2">
      <c r="AA78" s="156"/>
    </row>
    <row r="79" spans="27:33" x14ac:dyDescent="0.2">
      <c r="AA79" s="156"/>
    </row>
    <row r="80" spans="27:33" x14ac:dyDescent="0.2">
      <c r="AA80" s="156"/>
    </row>
    <row r="81" spans="27:27" x14ac:dyDescent="0.2">
      <c r="AA81" s="156"/>
    </row>
  </sheetData>
  <autoFilter ref="B8:U21"/>
  <mergeCells count="95">
    <mergeCell ref="V19:V20"/>
    <mergeCell ref="Z9:Z12"/>
    <mergeCell ref="V15:V16"/>
    <mergeCell ref="W15:W16"/>
    <mergeCell ref="X15:X16"/>
    <mergeCell ref="Z15:Z16"/>
    <mergeCell ref="AA9:AA21"/>
    <mergeCell ref="R11:R12"/>
    <mergeCell ref="S11:S12"/>
    <mergeCell ref="T11:T12"/>
    <mergeCell ref="U11:U12"/>
    <mergeCell ref="Y15:Y16"/>
    <mergeCell ref="V10:V12"/>
    <mergeCell ref="W10:W12"/>
    <mergeCell ref="X10:X12"/>
    <mergeCell ref="Y9:Y12"/>
    <mergeCell ref="B5:AA5"/>
    <mergeCell ref="B2:AA2"/>
    <mergeCell ref="B3:E3"/>
    <mergeCell ref="F3:H3"/>
    <mergeCell ref="I3:L3"/>
    <mergeCell ref="M3:P3"/>
    <mergeCell ref="Q3:AA3"/>
    <mergeCell ref="B4:E4"/>
    <mergeCell ref="F4:H4"/>
    <mergeCell ref="I4:L4"/>
    <mergeCell ref="M4:P4"/>
    <mergeCell ref="Q4:AA4"/>
    <mergeCell ref="B6:I6"/>
    <mergeCell ref="J6:Q6"/>
    <mergeCell ref="R6:AA6"/>
    <mergeCell ref="B7:B8"/>
    <mergeCell ref="C7:C8"/>
    <mergeCell ref="J7:M7"/>
    <mergeCell ref="O7:Q7"/>
    <mergeCell ref="R7:U7"/>
    <mergeCell ref="AA7:AA8"/>
    <mergeCell ref="V7:Z7"/>
    <mergeCell ref="AD7:AG7"/>
    <mergeCell ref="B9:B21"/>
    <mergeCell ref="C9:C21"/>
    <mergeCell ref="D19:D20"/>
    <mergeCell ref="E19:E20"/>
    <mergeCell ref="F19:F20"/>
    <mergeCell ref="G19:G20"/>
    <mergeCell ref="H19:H20"/>
    <mergeCell ref="I19:I20"/>
    <mergeCell ref="J19:J20"/>
    <mergeCell ref="K19:K20"/>
    <mergeCell ref="L19:L20"/>
    <mergeCell ref="M19:M20"/>
    <mergeCell ref="O19:O20"/>
    <mergeCell ref="D9:D12"/>
    <mergeCell ref="AG44:AG45"/>
    <mergeCell ref="I23:K23"/>
    <mergeCell ref="M23:P23"/>
    <mergeCell ref="M24:N24"/>
    <mergeCell ref="O24:P24"/>
    <mergeCell ref="AD44:AD45"/>
    <mergeCell ref="M25:N25"/>
    <mergeCell ref="O25:P25"/>
    <mergeCell ref="M26:N26"/>
    <mergeCell ref="O26:P26"/>
    <mergeCell ref="AE44:AE45"/>
    <mergeCell ref="E9:E12"/>
    <mergeCell ref="F9:F12"/>
    <mergeCell ref="H9:H12"/>
    <mergeCell ref="AF44:AF45"/>
    <mergeCell ref="P19:P20"/>
    <mergeCell ref="Q19:Q20"/>
    <mergeCell ref="J9:J12"/>
    <mergeCell ref="K9:K12"/>
    <mergeCell ref="L9:L12"/>
    <mergeCell ref="M9:M12"/>
    <mergeCell ref="N9:N12"/>
    <mergeCell ref="O9:O12"/>
    <mergeCell ref="N19:N20"/>
    <mergeCell ref="P14:P18"/>
    <mergeCell ref="Q14:Q18"/>
    <mergeCell ref="D14:D18"/>
    <mergeCell ref="E14:E18"/>
    <mergeCell ref="F14:F18"/>
    <mergeCell ref="H14:H18"/>
    <mergeCell ref="I14:I18"/>
    <mergeCell ref="G15:G17"/>
    <mergeCell ref="G10:G11"/>
    <mergeCell ref="I10:I11"/>
    <mergeCell ref="J14:J18"/>
    <mergeCell ref="K14:K18"/>
    <mergeCell ref="L14:L18"/>
    <mergeCell ref="M14:M18"/>
    <mergeCell ref="P9:P12"/>
    <mergeCell ref="Q9:Q12"/>
    <mergeCell ref="N14:N18"/>
    <mergeCell ref="O14:O18"/>
  </mergeCells>
  <conditionalFormatting sqref="N9 N13:N14 N19 N21">
    <cfRule type="cellIs" dxfId="11" priority="4" operator="between">
      <formula>31</formula>
      <formula>60</formula>
    </cfRule>
    <cfRule type="cellIs" dxfId="10" priority="5" operator="between">
      <formula>6</formula>
      <formula>30</formula>
    </cfRule>
    <cfRule type="cellIs" dxfId="9" priority="6" operator="equal">
      <formula>5</formula>
    </cfRule>
  </conditionalFormatting>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rowBreaks count="2" manualBreakCount="2">
    <brk id="8" min="1" max="20" man="1"/>
    <brk id="21" min="1" max="25" man="1"/>
  </rowBreaks>
  <colBreaks count="1" manualBreakCount="1">
    <brk id="28"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6"/>
  <sheetViews>
    <sheetView showGridLines="0" view="pageBreakPreview" zoomScale="50" zoomScaleNormal="25" zoomScaleSheetLayoutView="50" zoomScalePageLayoutView="75" workbookViewId="0">
      <selection activeCell="Z9" sqref="Z9"/>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3" width="29.42578125" style="42" customWidth="1"/>
    <col min="24" max="25" width="33.140625" style="42" customWidth="1"/>
    <col min="26" max="26" width="29.42578125" style="42" customWidth="1"/>
    <col min="27" max="27" width="23.140625" style="155"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395" t="s">
        <v>55</v>
      </c>
      <c r="C2" s="396"/>
      <c r="D2" s="396"/>
      <c r="E2" s="396"/>
      <c r="F2" s="396"/>
      <c r="G2" s="396"/>
      <c r="H2" s="396"/>
      <c r="I2" s="396"/>
      <c r="J2" s="396"/>
      <c r="K2" s="396"/>
      <c r="L2" s="396"/>
      <c r="M2" s="396"/>
      <c r="N2" s="396"/>
      <c r="O2" s="396"/>
      <c r="P2" s="396"/>
      <c r="Q2" s="396"/>
      <c r="R2" s="396"/>
      <c r="S2" s="396"/>
      <c r="T2" s="396"/>
      <c r="U2" s="396"/>
      <c r="V2" s="397"/>
      <c r="W2" s="397"/>
      <c r="X2" s="397"/>
      <c r="Y2" s="397"/>
      <c r="Z2" s="397"/>
      <c r="AA2" s="398"/>
      <c r="AB2" s="60"/>
      <c r="AC2" s="60"/>
    </row>
    <row r="3" spans="2:34" s="57" customFormat="1" ht="66" customHeight="1" thickBot="1" x14ac:dyDescent="0.25">
      <c r="B3" s="399" t="s">
        <v>117</v>
      </c>
      <c r="C3" s="400"/>
      <c r="D3" s="400"/>
      <c r="E3" s="401"/>
      <c r="F3" s="399" t="s">
        <v>262</v>
      </c>
      <c r="G3" s="400"/>
      <c r="H3" s="402"/>
      <c r="I3" s="403" t="s">
        <v>263</v>
      </c>
      <c r="J3" s="404"/>
      <c r="K3" s="404"/>
      <c r="L3" s="404"/>
      <c r="M3" s="403" t="s">
        <v>118</v>
      </c>
      <c r="N3" s="404"/>
      <c r="O3" s="404"/>
      <c r="P3" s="405"/>
      <c r="Q3" s="404" t="s">
        <v>56</v>
      </c>
      <c r="R3" s="404"/>
      <c r="S3" s="404"/>
      <c r="T3" s="404"/>
      <c r="U3" s="404"/>
      <c r="V3" s="404"/>
      <c r="W3" s="404"/>
      <c r="X3" s="404"/>
      <c r="Y3" s="404"/>
      <c r="Z3" s="404"/>
      <c r="AA3" s="405"/>
      <c r="AB3" s="61"/>
      <c r="AC3" s="61"/>
    </row>
    <row r="4" spans="2:34" s="57" customFormat="1" ht="72" customHeight="1" thickBot="1" x14ac:dyDescent="0.25">
      <c r="B4" s="408" t="s">
        <v>57</v>
      </c>
      <c r="C4" s="409"/>
      <c r="D4" s="409"/>
      <c r="E4" s="410"/>
      <c r="F4" s="411">
        <v>42874</v>
      </c>
      <c r="G4" s="412"/>
      <c r="H4" s="413"/>
      <c r="I4" s="414">
        <v>43199</v>
      </c>
      <c r="J4" s="412"/>
      <c r="K4" s="412"/>
      <c r="L4" s="415"/>
      <c r="M4" s="416">
        <v>3</v>
      </c>
      <c r="N4" s="417"/>
      <c r="O4" s="417"/>
      <c r="P4" s="418"/>
      <c r="Q4" s="417" t="s">
        <v>264</v>
      </c>
      <c r="R4" s="417"/>
      <c r="S4" s="417"/>
      <c r="T4" s="417"/>
      <c r="U4" s="417"/>
      <c r="V4" s="417"/>
      <c r="W4" s="417"/>
      <c r="X4" s="417"/>
      <c r="Y4" s="417"/>
      <c r="Z4" s="417"/>
      <c r="AA4" s="418"/>
      <c r="AB4" s="162"/>
      <c r="AC4" s="162"/>
    </row>
    <row r="5" spans="2:34" s="57" customFormat="1" ht="32.1" customHeight="1" thickBot="1" x14ac:dyDescent="0.25">
      <c r="B5" s="488" t="s">
        <v>651</v>
      </c>
      <c r="C5" s="489"/>
      <c r="D5" s="489"/>
      <c r="E5" s="489"/>
      <c r="F5" s="489"/>
      <c r="G5" s="489"/>
      <c r="H5" s="489"/>
      <c r="I5" s="489"/>
      <c r="J5" s="489"/>
      <c r="K5" s="489"/>
      <c r="L5" s="489"/>
      <c r="M5" s="489"/>
      <c r="N5" s="489"/>
      <c r="O5" s="489"/>
      <c r="P5" s="489"/>
      <c r="Q5" s="489"/>
      <c r="R5" s="489"/>
      <c r="S5" s="489"/>
      <c r="T5" s="489"/>
      <c r="U5" s="489"/>
      <c r="V5" s="489"/>
      <c r="W5" s="489"/>
      <c r="X5" s="489"/>
      <c r="Y5" s="489"/>
      <c r="Z5" s="489"/>
      <c r="AA5" s="490"/>
      <c r="AB5" s="162"/>
      <c r="AC5" s="162"/>
    </row>
    <row r="6" spans="2:34" s="57" customFormat="1" ht="54.95" customHeight="1" thickBot="1" x14ac:dyDescent="0.25">
      <c r="B6" s="422" t="s">
        <v>2</v>
      </c>
      <c r="C6" s="423"/>
      <c r="D6" s="423"/>
      <c r="E6" s="423"/>
      <c r="F6" s="423"/>
      <c r="G6" s="423"/>
      <c r="H6" s="423"/>
      <c r="I6" s="424"/>
      <c r="J6" s="425" t="s">
        <v>7</v>
      </c>
      <c r="K6" s="426"/>
      <c r="L6" s="426"/>
      <c r="M6" s="426"/>
      <c r="N6" s="426"/>
      <c r="O6" s="426"/>
      <c r="P6" s="426"/>
      <c r="Q6" s="427"/>
      <c r="R6" s="428" t="s">
        <v>274</v>
      </c>
      <c r="S6" s="429"/>
      <c r="T6" s="429"/>
      <c r="U6" s="429"/>
      <c r="V6" s="429"/>
      <c r="W6" s="429"/>
      <c r="X6" s="429"/>
      <c r="Y6" s="429"/>
      <c r="Z6" s="429"/>
      <c r="AA6" s="430"/>
    </row>
    <row r="7" spans="2:34" s="57" customFormat="1" ht="75" customHeight="1" thickBot="1" x14ac:dyDescent="0.25">
      <c r="B7" s="431" t="s">
        <v>15</v>
      </c>
      <c r="C7" s="432" t="s">
        <v>37</v>
      </c>
      <c r="D7" s="164" t="s">
        <v>14</v>
      </c>
      <c r="E7" s="165" t="s">
        <v>16</v>
      </c>
      <c r="F7" s="165" t="s">
        <v>1</v>
      </c>
      <c r="G7" s="165" t="s">
        <v>17</v>
      </c>
      <c r="H7" s="165" t="s">
        <v>9</v>
      </c>
      <c r="I7" s="165" t="s">
        <v>0</v>
      </c>
      <c r="J7" s="433" t="s">
        <v>52</v>
      </c>
      <c r="K7" s="433"/>
      <c r="L7" s="433"/>
      <c r="M7" s="433"/>
      <c r="N7" s="166" t="s">
        <v>6</v>
      </c>
      <c r="O7" s="434" t="s">
        <v>95</v>
      </c>
      <c r="P7" s="435"/>
      <c r="Q7" s="436"/>
      <c r="R7" s="437" t="s">
        <v>265</v>
      </c>
      <c r="S7" s="437"/>
      <c r="T7" s="438"/>
      <c r="U7" s="438"/>
      <c r="V7" s="506" t="s">
        <v>266</v>
      </c>
      <c r="W7" s="507"/>
      <c r="X7" s="507"/>
      <c r="Y7" s="507"/>
      <c r="Z7" s="508"/>
      <c r="AA7" s="498" t="s">
        <v>39</v>
      </c>
      <c r="AD7" s="444" t="s">
        <v>133</v>
      </c>
      <c r="AE7" s="444"/>
      <c r="AF7" s="444"/>
      <c r="AG7" s="444"/>
      <c r="AH7" s="59"/>
    </row>
    <row r="8" spans="2:34" s="57" customFormat="1" ht="174" customHeight="1" thickBot="1" x14ac:dyDescent="0.25">
      <c r="B8" s="431"/>
      <c r="C8" s="432"/>
      <c r="D8" s="33" t="s">
        <v>13</v>
      </c>
      <c r="E8" s="34" t="s">
        <v>20</v>
      </c>
      <c r="F8" s="34" t="s">
        <v>21</v>
      </c>
      <c r="G8" s="34" t="s">
        <v>22</v>
      </c>
      <c r="H8" s="34" t="s">
        <v>23</v>
      </c>
      <c r="I8" s="34" t="s">
        <v>24</v>
      </c>
      <c r="J8" s="88" t="s">
        <v>18</v>
      </c>
      <c r="K8" s="88" t="s">
        <v>19</v>
      </c>
      <c r="L8" s="88" t="s">
        <v>4</v>
      </c>
      <c r="M8" s="88" t="s">
        <v>5</v>
      </c>
      <c r="N8" s="35" t="s">
        <v>3</v>
      </c>
      <c r="O8" s="36" t="s">
        <v>96</v>
      </c>
      <c r="P8" s="36" t="s">
        <v>97</v>
      </c>
      <c r="Q8" s="193" t="s">
        <v>98</v>
      </c>
      <c r="R8" s="194" t="s">
        <v>267</v>
      </c>
      <c r="S8" s="195" t="s">
        <v>268</v>
      </c>
      <c r="T8" s="196" t="s">
        <v>269</v>
      </c>
      <c r="U8" s="197" t="s">
        <v>270</v>
      </c>
      <c r="V8" s="249" t="s">
        <v>461</v>
      </c>
      <c r="W8" s="198" t="s">
        <v>271</v>
      </c>
      <c r="X8" s="196" t="s">
        <v>272</v>
      </c>
      <c r="Y8" s="196" t="s">
        <v>273</v>
      </c>
      <c r="Z8" s="197" t="s">
        <v>268</v>
      </c>
      <c r="AA8" s="499"/>
      <c r="AD8" s="85" t="s">
        <v>129</v>
      </c>
      <c r="AE8" s="86" t="s">
        <v>130</v>
      </c>
      <c r="AF8" s="86" t="s">
        <v>131</v>
      </c>
      <c r="AG8" s="87" t="s">
        <v>132</v>
      </c>
    </row>
    <row r="9" spans="2:34" s="57" customFormat="1" ht="321.75" customHeight="1" x14ac:dyDescent="0.2">
      <c r="B9" s="578" t="s">
        <v>281</v>
      </c>
      <c r="C9" s="582" t="s">
        <v>58</v>
      </c>
      <c r="D9" s="111" t="s">
        <v>178</v>
      </c>
      <c r="E9" s="96" t="s">
        <v>259</v>
      </c>
      <c r="F9" s="96" t="s">
        <v>406</v>
      </c>
      <c r="G9" s="96" t="s">
        <v>260</v>
      </c>
      <c r="H9" s="96" t="s">
        <v>407</v>
      </c>
      <c r="I9" s="112" t="s">
        <v>261</v>
      </c>
      <c r="J9" s="113">
        <v>1</v>
      </c>
      <c r="K9" s="179" t="s">
        <v>92</v>
      </c>
      <c r="L9" s="179">
        <v>20</v>
      </c>
      <c r="M9" s="114" t="s">
        <v>27</v>
      </c>
      <c r="N9" s="677">
        <f>L9*J9</f>
        <v>20</v>
      </c>
      <c r="O9" s="173" t="s">
        <v>99</v>
      </c>
      <c r="P9" s="171"/>
      <c r="Q9" s="115"/>
      <c r="R9" s="116" t="s">
        <v>411</v>
      </c>
      <c r="S9" s="178" t="s">
        <v>408</v>
      </c>
      <c r="T9" s="116" t="s">
        <v>409</v>
      </c>
      <c r="U9" s="186" t="s">
        <v>410</v>
      </c>
      <c r="V9" s="331" t="s">
        <v>631</v>
      </c>
      <c r="W9" s="186" t="s">
        <v>805</v>
      </c>
      <c r="X9" s="186" t="s">
        <v>806</v>
      </c>
      <c r="Y9" s="186" t="s">
        <v>428</v>
      </c>
      <c r="Z9" s="713" t="s">
        <v>696</v>
      </c>
      <c r="AA9" s="523" t="s">
        <v>796</v>
      </c>
      <c r="AD9" s="68">
        <v>1</v>
      </c>
      <c r="AE9" s="159"/>
      <c r="AF9" s="159"/>
      <c r="AG9" s="69">
        <f>SUM(AD9:AF9)</f>
        <v>1</v>
      </c>
    </row>
    <row r="10" spans="2:34" s="57" customFormat="1" ht="294.75" customHeight="1" x14ac:dyDescent="0.2">
      <c r="B10" s="579"/>
      <c r="C10" s="583"/>
      <c r="D10" s="237" t="s">
        <v>68</v>
      </c>
      <c r="E10" s="232" t="s">
        <v>412</v>
      </c>
      <c r="F10" s="232" t="s">
        <v>79</v>
      </c>
      <c r="G10" s="43" t="s">
        <v>418</v>
      </c>
      <c r="H10" s="232" t="s">
        <v>413</v>
      </c>
      <c r="I10" s="238" t="s">
        <v>414</v>
      </c>
      <c r="J10" s="239">
        <v>1</v>
      </c>
      <c r="K10" s="232" t="s">
        <v>29</v>
      </c>
      <c r="L10" s="232">
        <v>5</v>
      </c>
      <c r="M10" s="238" t="s">
        <v>29</v>
      </c>
      <c r="N10" s="678">
        <f t="shared" ref="N10:N16" si="0">L10*J10</f>
        <v>5</v>
      </c>
      <c r="O10" s="137"/>
      <c r="P10" s="138" t="s">
        <v>99</v>
      </c>
      <c r="Q10" s="240"/>
      <c r="R10" s="121" t="s">
        <v>415</v>
      </c>
      <c r="S10" s="359" t="s">
        <v>416</v>
      </c>
      <c r="T10" s="121" t="s">
        <v>409</v>
      </c>
      <c r="U10" s="187" t="s">
        <v>304</v>
      </c>
      <c r="V10" s="332" t="s">
        <v>807</v>
      </c>
      <c r="W10" s="187"/>
      <c r="X10" s="187"/>
      <c r="Y10" s="187"/>
      <c r="Z10" s="187"/>
      <c r="AA10" s="471"/>
      <c r="AD10" s="161"/>
      <c r="AE10" s="160">
        <v>1</v>
      </c>
      <c r="AF10" s="160"/>
      <c r="AG10" s="163">
        <f t="shared" ref="AG10:AG25" si="1">SUM(AD10:AF10)</f>
        <v>1</v>
      </c>
    </row>
    <row r="11" spans="2:34" s="57" customFormat="1" ht="359.25" customHeight="1" x14ac:dyDescent="0.2">
      <c r="B11" s="579"/>
      <c r="C11" s="583"/>
      <c r="D11" s="241" t="s">
        <v>115</v>
      </c>
      <c r="E11" s="43" t="s">
        <v>138</v>
      </c>
      <c r="F11" s="43" t="s">
        <v>419</v>
      </c>
      <c r="G11" s="503" t="s">
        <v>420</v>
      </c>
      <c r="H11" s="43" t="s">
        <v>421</v>
      </c>
      <c r="I11" s="575" t="s">
        <v>422</v>
      </c>
      <c r="J11" s="183">
        <v>2</v>
      </c>
      <c r="K11" s="177" t="s">
        <v>54</v>
      </c>
      <c r="L11" s="177">
        <v>5</v>
      </c>
      <c r="M11" s="181" t="s">
        <v>29</v>
      </c>
      <c r="N11" s="679">
        <f>J11*L11</f>
        <v>10</v>
      </c>
      <c r="O11" s="118"/>
      <c r="P11" s="119" t="s">
        <v>99</v>
      </c>
      <c r="Q11" s="120"/>
      <c r="R11" s="675" t="s">
        <v>423</v>
      </c>
      <c r="S11" s="359" t="s">
        <v>424</v>
      </c>
      <c r="T11" s="121" t="s">
        <v>409</v>
      </c>
      <c r="U11" s="187" t="s">
        <v>425</v>
      </c>
      <c r="V11" s="332" t="s">
        <v>631</v>
      </c>
      <c r="W11" s="187" t="s">
        <v>808</v>
      </c>
      <c r="X11" s="187" t="s">
        <v>809</v>
      </c>
      <c r="Y11" s="187" t="s">
        <v>428</v>
      </c>
      <c r="Z11" s="684" t="s">
        <v>696</v>
      </c>
      <c r="AA11" s="471"/>
      <c r="AD11" s="161">
        <v>1</v>
      </c>
      <c r="AE11" s="160"/>
      <c r="AF11" s="160"/>
      <c r="AG11" s="163">
        <f t="shared" si="1"/>
        <v>1</v>
      </c>
    </row>
    <row r="12" spans="2:34" s="57" customFormat="1" ht="296.25" customHeight="1" x14ac:dyDescent="0.2">
      <c r="B12" s="579"/>
      <c r="C12" s="583"/>
      <c r="D12" s="117" t="s">
        <v>179</v>
      </c>
      <c r="E12" s="43" t="s">
        <v>430</v>
      </c>
      <c r="F12" s="43" t="s">
        <v>180</v>
      </c>
      <c r="G12" s="505"/>
      <c r="H12" s="43" t="s">
        <v>431</v>
      </c>
      <c r="I12" s="577"/>
      <c r="J12" s="183">
        <v>1</v>
      </c>
      <c r="K12" s="177" t="s">
        <v>29</v>
      </c>
      <c r="L12" s="177">
        <v>20</v>
      </c>
      <c r="M12" s="181" t="s">
        <v>27</v>
      </c>
      <c r="N12" s="679">
        <f t="shared" si="0"/>
        <v>20</v>
      </c>
      <c r="O12" s="118"/>
      <c r="P12" s="119" t="s">
        <v>99</v>
      </c>
      <c r="Q12" s="120"/>
      <c r="R12" s="676"/>
      <c r="S12" s="359" t="s">
        <v>427</v>
      </c>
      <c r="T12" s="121" t="s">
        <v>428</v>
      </c>
      <c r="U12" s="187" t="s">
        <v>429</v>
      </c>
      <c r="V12" s="332" t="s">
        <v>810</v>
      </c>
      <c r="W12" s="187"/>
      <c r="X12" s="187"/>
      <c r="Y12" s="187"/>
      <c r="Z12" s="187"/>
      <c r="AA12" s="471"/>
      <c r="AD12" s="161">
        <v>1</v>
      </c>
      <c r="AE12" s="160"/>
      <c r="AF12" s="160"/>
      <c r="AG12" s="163">
        <f t="shared" si="1"/>
        <v>1</v>
      </c>
    </row>
    <row r="13" spans="2:34" s="57" customFormat="1" ht="141" customHeight="1" x14ac:dyDescent="0.2">
      <c r="B13" s="579"/>
      <c r="C13" s="583"/>
      <c r="D13" s="586" t="s">
        <v>432</v>
      </c>
      <c r="E13" s="503" t="s">
        <v>433</v>
      </c>
      <c r="F13" s="503" t="s">
        <v>434</v>
      </c>
      <c r="G13" s="503" t="s">
        <v>435</v>
      </c>
      <c r="H13" s="503" t="s">
        <v>181</v>
      </c>
      <c r="I13" s="575" t="s">
        <v>436</v>
      </c>
      <c r="J13" s="589">
        <v>2</v>
      </c>
      <c r="K13" s="503" t="s">
        <v>28</v>
      </c>
      <c r="L13" s="503">
        <v>10</v>
      </c>
      <c r="M13" s="575" t="s">
        <v>28</v>
      </c>
      <c r="N13" s="680">
        <f>L13*J13</f>
        <v>20</v>
      </c>
      <c r="O13" s="569"/>
      <c r="P13" s="572" t="s">
        <v>99</v>
      </c>
      <c r="Q13" s="592"/>
      <c r="R13" s="121" t="s">
        <v>437</v>
      </c>
      <c r="S13" s="503" t="s">
        <v>440</v>
      </c>
      <c r="T13" s="121" t="s">
        <v>428</v>
      </c>
      <c r="U13" s="503" t="s">
        <v>350</v>
      </c>
      <c r="V13" s="503" t="s">
        <v>475</v>
      </c>
      <c r="W13" s="187"/>
      <c r="X13" s="187"/>
      <c r="Y13" s="187"/>
      <c r="Z13" s="187"/>
      <c r="AA13" s="471"/>
      <c r="AD13" s="161">
        <v>1</v>
      </c>
      <c r="AE13" s="160"/>
      <c r="AF13" s="160"/>
      <c r="AG13" s="163">
        <f t="shared" si="1"/>
        <v>1</v>
      </c>
    </row>
    <row r="14" spans="2:34" s="57" customFormat="1" ht="114" customHeight="1" x14ac:dyDescent="0.2">
      <c r="B14" s="580"/>
      <c r="C14" s="584"/>
      <c r="D14" s="587"/>
      <c r="E14" s="504"/>
      <c r="F14" s="504"/>
      <c r="G14" s="504"/>
      <c r="H14" s="504"/>
      <c r="I14" s="576"/>
      <c r="J14" s="590"/>
      <c r="K14" s="504"/>
      <c r="L14" s="504"/>
      <c r="M14" s="576"/>
      <c r="N14" s="681"/>
      <c r="O14" s="570"/>
      <c r="P14" s="573"/>
      <c r="Q14" s="593"/>
      <c r="R14" s="242" t="s">
        <v>438</v>
      </c>
      <c r="S14" s="504"/>
      <c r="T14" s="503" t="s">
        <v>409</v>
      </c>
      <c r="U14" s="504"/>
      <c r="V14" s="504"/>
      <c r="W14" s="243"/>
      <c r="X14" s="243"/>
      <c r="Y14" s="243"/>
      <c r="Z14" s="101"/>
      <c r="AA14" s="471"/>
      <c r="AD14" s="229"/>
      <c r="AE14" s="230"/>
      <c r="AF14" s="230"/>
      <c r="AG14" s="231"/>
    </row>
    <row r="15" spans="2:34" s="57" customFormat="1" ht="103.5" customHeight="1" x14ac:dyDescent="0.2">
      <c r="B15" s="580"/>
      <c r="C15" s="584"/>
      <c r="D15" s="588"/>
      <c r="E15" s="505"/>
      <c r="F15" s="505"/>
      <c r="G15" s="505"/>
      <c r="H15" s="505"/>
      <c r="I15" s="577"/>
      <c r="J15" s="591"/>
      <c r="K15" s="505"/>
      <c r="L15" s="505"/>
      <c r="M15" s="577"/>
      <c r="N15" s="682"/>
      <c r="O15" s="571"/>
      <c r="P15" s="574"/>
      <c r="Q15" s="594"/>
      <c r="R15" s="242" t="s">
        <v>439</v>
      </c>
      <c r="S15" s="505"/>
      <c r="T15" s="505"/>
      <c r="U15" s="505"/>
      <c r="V15" s="505"/>
      <c r="W15" s="243"/>
      <c r="X15" s="243"/>
      <c r="Y15" s="243"/>
      <c r="Z15" s="43"/>
      <c r="AA15" s="471"/>
      <c r="AD15" s="229"/>
      <c r="AE15" s="230"/>
      <c r="AF15" s="230"/>
      <c r="AG15" s="231"/>
    </row>
    <row r="16" spans="2:34" s="57" customFormat="1" ht="381" customHeight="1" thickBot="1" x14ac:dyDescent="0.25">
      <c r="B16" s="581"/>
      <c r="C16" s="585"/>
      <c r="D16" s="122" t="s">
        <v>441</v>
      </c>
      <c r="E16" s="38" t="s">
        <v>442</v>
      </c>
      <c r="F16" s="41" t="s">
        <v>182</v>
      </c>
      <c r="G16" s="109" t="s">
        <v>443</v>
      </c>
      <c r="H16" s="110" t="s">
        <v>444</v>
      </c>
      <c r="I16" s="123" t="s">
        <v>116</v>
      </c>
      <c r="J16" s="124">
        <v>2</v>
      </c>
      <c r="K16" s="125" t="s">
        <v>28</v>
      </c>
      <c r="L16" s="125">
        <v>10</v>
      </c>
      <c r="M16" s="126" t="s">
        <v>28</v>
      </c>
      <c r="N16" s="683">
        <f t="shared" si="0"/>
        <v>20</v>
      </c>
      <c r="O16" s="127"/>
      <c r="P16" s="128" t="s">
        <v>99</v>
      </c>
      <c r="Q16" s="129"/>
      <c r="R16" s="130" t="s">
        <v>445</v>
      </c>
      <c r="S16" s="40" t="s">
        <v>446</v>
      </c>
      <c r="T16" s="130" t="s">
        <v>409</v>
      </c>
      <c r="U16" s="147" t="s">
        <v>350</v>
      </c>
      <c r="V16" s="147" t="s">
        <v>631</v>
      </c>
      <c r="W16" s="147" t="s">
        <v>811</v>
      </c>
      <c r="X16" s="147" t="s">
        <v>447</v>
      </c>
      <c r="Y16" s="147" t="s">
        <v>428</v>
      </c>
      <c r="Z16" s="221" t="s">
        <v>696</v>
      </c>
      <c r="AA16" s="472"/>
      <c r="AD16" s="161">
        <v>1</v>
      </c>
      <c r="AE16" s="160"/>
      <c r="AF16" s="160"/>
      <c r="AG16" s="163">
        <f t="shared" si="1"/>
        <v>1</v>
      </c>
    </row>
    <row r="17" spans="2:33" s="57" customFormat="1" ht="34.5" customHeight="1" thickBot="1" x14ac:dyDescent="0.25">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156"/>
      <c r="AD17" s="161">
        <v>1</v>
      </c>
      <c r="AE17" s="160"/>
      <c r="AF17" s="160"/>
      <c r="AG17" s="163">
        <f t="shared" si="1"/>
        <v>1</v>
      </c>
    </row>
    <row r="18" spans="2:33" s="57" customFormat="1" ht="108" customHeight="1" thickBot="1" x14ac:dyDescent="0.25">
      <c r="B18" s="42"/>
      <c r="C18" s="42"/>
      <c r="D18" s="42"/>
      <c r="E18" s="42"/>
      <c r="F18" s="42"/>
      <c r="G18" s="42"/>
      <c r="H18" s="42"/>
      <c r="I18" s="451" t="s">
        <v>158</v>
      </c>
      <c r="J18" s="452"/>
      <c r="K18" s="453"/>
      <c r="L18" s="42"/>
      <c r="M18" s="454" t="s">
        <v>50</v>
      </c>
      <c r="N18" s="455"/>
      <c r="O18" s="455"/>
      <c r="P18" s="456"/>
      <c r="Q18" s="42"/>
      <c r="R18" s="42"/>
      <c r="S18" s="42"/>
      <c r="T18" s="42"/>
      <c r="U18" s="42"/>
      <c r="V18" s="42"/>
      <c r="W18" s="42"/>
      <c r="X18" s="42"/>
      <c r="Y18" s="42"/>
      <c r="Z18" s="42"/>
      <c r="AA18" s="156"/>
      <c r="AD18" s="161">
        <v>1</v>
      </c>
      <c r="AE18" s="160"/>
      <c r="AF18" s="160"/>
      <c r="AG18" s="163">
        <f t="shared" si="1"/>
        <v>1</v>
      </c>
    </row>
    <row r="19" spans="2:33" s="57" customFormat="1" ht="45" customHeight="1" x14ac:dyDescent="0.2">
      <c r="B19" s="42"/>
      <c r="C19" s="42"/>
      <c r="D19" s="42"/>
      <c r="E19" s="42"/>
      <c r="F19" s="42"/>
      <c r="G19" s="42"/>
      <c r="H19" s="42"/>
      <c r="I19" s="44" t="s">
        <v>134</v>
      </c>
      <c r="J19" s="45">
        <v>8</v>
      </c>
      <c r="K19" s="46">
        <f>J19*K22/J22</f>
        <v>0.15094339622641509</v>
      </c>
      <c r="L19" s="42"/>
      <c r="M19" s="419" t="s">
        <v>36</v>
      </c>
      <c r="N19" s="420"/>
      <c r="O19" s="420" t="s">
        <v>156</v>
      </c>
      <c r="P19" s="421"/>
      <c r="Q19" s="42"/>
      <c r="R19" s="42"/>
      <c r="S19" s="42"/>
      <c r="T19" s="42"/>
      <c r="U19" s="42"/>
      <c r="V19" s="42"/>
      <c r="W19" s="42"/>
      <c r="X19" s="42"/>
      <c r="Y19" s="42"/>
      <c r="Z19" s="42"/>
      <c r="AA19" s="156"/>
      <c r="AD19" s="161">
        <v>1</v>
      </c>
      <c r="AE19" s="160"/>
      <c r="AF19" s="160"/>
      <c r="AG19" s="163">
        <f t="shared" si="1"/>
        <v>1</v>
      </c>
    </row>
    <row r="20" spans="2:33" s="57" customFormat="1" ht="45" customHeight="1" x14ac:dyDescent="0.2">
      <c r="B20" s="42"/>
      <c r="C20" s="42"/>
      <c r="D20" s="42"/>
      <c r="E20" s="42"/>
      <c r="F20" s="42"/>
      <c r="G20" s="42"/>
      <c r="H20" s="42"/>
      <c r="I20" s="47" t="s">
        <v>135</v>
      </c>
      <c r="J20" s="48">
        <v>35</v>
      </c>
      <c r="K20" s="49">
        <f>J20*K22/J22</f>
        <v>0.660377358490566</v>
      </c>
      <c r="L20" s="42"/>
      <c r="M20" s="459" t="s">
        <v>8</v>
      </c>
      <c r="N20" s="460"/>
      <c r="O20" s="460" t="s">
        <v>157</v>
      </c>
      <c r="P20" s="461"/>
      <c r="Q20" s="42"/>
      <c r="R20" s="42"/>
      <c r="S20" s="42"/>
      <c r="T20" s="42"/>
      <c r="U20" s="42"/>
      <c r="V20" s="42"/>
      <c r="W20" s="42"/>
      <c r="X20" s="42"/>
      <c r="Y20" s="42"/>
      <c r="Z20" s="42"/>
      <c r="AA20" s="156"/>
      <c r="AD20" s="161"/>
      <c r="AE20" s="160">
        <v>1</v>
      </c>
      <c r="AF20" s="160"/>
      <c r="AG20" s="163">
        <f t="shared" si="1"/>
        <v>1</v>
      </c>
    </row>
    <row r="21" spans="2:33" s="57" customFormat="1" ht="45" customHeight="1" thickBot="1" x14ac:dyDescent="0.25">
      <c r="B21" s="42"/>
      <c r="C21" s="42"/>
      <c r="D21" s="42"/>
      <c r="E21" s="42"/>
      <c r="F21" s="42"/>
      <c r="G21" s="42"/>
      <c r="H21" s="42"/>
      <c r="I21" s="50" t="s">
        <v>136</v>
      </c>
      <c r="J21" s="51">
        <v>10</v>
      </c>
      <c r="K21" s="52">
        <f>J21*K22/J22</f>
        <v>0.18867924528301888</v>
      </c>
      <c r="L21" s="42"/>
      <c r="M21" s="462" t="s">
        <v>35</v>
      </c>
      <c r="N21" s="463"/>
      <c r="O21" s="463" t="s">
        <v>32</v>
      </c>
      <c r="P21" s="464"/>
      <c r="Q21" s="42"/>
      <c r="R21" s="42"/>
      <c r="S21" s="42"/>
      <c r="T21" s="42"/>
      <c r="U21" s="42"/>
      <c r="V21" s="42"/>
      <c r="W21" s="42"/>
      <c r="X21" s="42"/>
      <c r="Y21" s="42"/>
      <c r="Z21" s="42"/>
      <c r="AA21" s="156"/>
      <c r="AD21" s="161"/>
      <c r="AE21" s="160">
        <v>1</v>
      </c>
      <c r="AF21" s="160"/>
      <c r="AG21" s="163">
        <f t="shared" si="1"/>
        <v>1</v>
      </c>
    </row>
    <row r="22" spans="2:33" s="57" customFormat="1" ht="45" customHeight="1" thickBot="1" x14ac:dyDescent="0.25">
      <c r="B22" s="42"/>
      <c r="C22" s="42"/>
      <c r="D22" s="42"/>
      <c r="E22" s="42"/>
      <c r="F22" s="42"/>
      <c r="G22" s="42"/>
      <c r="H22" s="42"/>
      <c r="I22" s="53" t="s">
        <v>137</v>
      </c>
      <c r="J22" s="54">
        <f>+J19+J21+J20</f>
        <v>53</v>
      </c>
      <c r="K22" s="55">
        <v>1</v>
      </c>
      <c r="L22" s="42"/>
      <c r="M22" s="42"/>
      <c r="N22" s="42"/>
      <c r="O22" s="42"/>
      <c r="P22" s="42"/>
      <c r="Q22" s="42"/>
      <c r="R22" s="42"/>
      <c r="S22" s="42"/>
      <c r="T22" s="42"/>
      <c r="U22" s="42"/>
      <c r="V22" s="42"/>
      <c r="W22" s="42"/>
      <c r="X22" s="42"/>
      <c r="Y22" s="42"/>
      <c r="Z22" s="42"/>
      <c r="AA22" s="156"/>
      <c r="AD22" s="161">
        <v>1</v>
      </c>
      <c r="AE22" s="160"/>
      <c r="AF22" s="160"/>
      <c r="AG22" s="163">
        <f t="shared" si="1"/>
        <v>1</v>
      </c>
    </row>
    <row r="23" spans="2:33" s="56" customFormat="1" ht="339.95" customHeight="1" x14ac:dyDescent="0.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56"/>
      <c r="AD23" s="83"/>
      <c r="AE23" s="158"/>
      <c r="AF23" s="158"/>
      <c r="AG23" s="84"/>
    </row>
    <row r="24" spans="2:33" s="57" customFormat="1" ht="267.9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56"/>
      <c r="AD24" s="161">
        <v>1</v>
      </c>
      <c r="AE24" s="160"/>
      <c r="AF24" s="160"/>
      <c r="AG24" s="163">
        <f t="shared" si="1"/>
        <v>1</v>
      </c>
    </row>
    <row r="25" spans="2:33" s="57" customFormat="1" ht="408.9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56"/>
      <c r="AD25" s="161"/>
      <c r="AE25" s="160">
        <v>1</v>
      </c>
      <c r="AF25" s="160"/>
      <c r="AG25" s="163">
        <f t="shared" si="1"/>
        <v>1</v>
      </c>
    </row>
    <row r="26" spans="2:33" s="57" customFormat="1" ht="133.5"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56"/>
      <c r="AD26" s="161"/>
      <c r="AE26" s="160">
        <v>1</v>
      </c>
      <c r="AF26" s="160"/>
      <c r="AG26" s="163">
        <v>1</v>
      </c>
    </row>
    <row r="27" spans="2:33" s="57" customFormat="1" ht="273"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56"/>
      <c r="AD27" s="161"/>
      <c r="AE27" s="160">
        <v>1</v>
      </c>
      <c r="AF27" s="160"/>
      <c r="AG27" s="163">
        <v>1</v>
      </c>
    </row>
    <row r="28" spans="2:33" s="57" customFormat="1" ht="273"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56"/>
      <c r="AD28" s="161"/>
      <c r="AE28" s="160"/>
      <c r="AF28" s="160"/>
      <c r="AG28" s="163"/>
    </row>
    <row r="29" spans="2:33" s="57" customFormat="1" ht="409.6"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56"/>
      <c r="AD29" s="161"/>
      <c r="AE29" s="160">
        <v>1</v>
      </c>
      <c r="AF29" s="160"/>
      <c r="AG29" s="163">
        <v>1</v>
      </c>
    </row>
    <row r="30" spans="2:33" s="57" customFormat="1" ht="177"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56"/>
      <c r="AD30" s="161">
        <v>1</v>
      </c>
      <c r="AE30" s="160"/>
      <c r="AF30" s="160"/>
      <c r="AG30" s="163">
        <v>1</v>
      </c>
    </row>
    <row r="31" spans="2:33" s="57" customFormat="1" ht="164.1"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56"/>
      <c r="AD31" s="161"/>
      <c r="AE31" s="160">
        <v>1</v>
      </c>
      <c r="AF31" s="160"/>
      <c r="AG31" s="163">
        <v>1</v>
      </c>
    </row>
    <row r="32" spans="2:33" s="57" customFormat="1" ht="280.5"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56"/>
      <c r="AD32" s="161">
        <v>1</v>
      </c>
      <c r="AE32" s="160"/>
      <c r="AF32" s="160"/>
      <c r="AG32" s="163">
        <v>1</v>
      </c>
    </row>
    <row r="33" spans="2:33" s="57" customFormat="1" ht="189.95"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56"/>
      <c r="AD33" s="161"/>
      <c r="AE33" s="160">
        <v>1</v>
      </c>
      <c r="AF33" s="160"/>
      <c r="AG33" s="163">
        <v>1</v>
      </c>
    </row>
    <row r="34" spans="2:33" s="57" customFormat="1" ht="288"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56"/>
      <c r="AD34" s="161">
        <v>1</v>
      </c>
      <c r="AE34" s="160"/>
      <c r="AF34" s="160"/>
      <c r="AG34" s="163">
        <v>1</v>
      </c>
    </row>
    <row r="35" spans="2:33" s="57" customFormat="1" ht="268.5"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56"/>
      <c r="AD35" s="161">
        <v>1</v>
      </c>
      <c r="AE35" s="160"/>
      <c r="AF35" s="160"/>
      <c r="AG35" s="163">
        <v>1</v>
      </c>
    </row>
    <row r="36" spans="2:33" s="57" customFormat="1" ht="188.2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56"/>
      <c r="AD36" s="161"/>
      <c r="AE36" s="160"/>
      <c r="AF36" s="160">
        <v>1</v>
      </c>
      <c r="AG36" s="163">
        <v>1</v>
      </c>
    </row>
    <row r="37" spans="2:33" s="57" customFormat="1" ht="156"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56"/>
      <c r="AD37" s="161">
        <v>1</v>
      </c>
      <c r="AE37" s="160"/>
      <c r="AF37" s="160"/>
      <c r="AG37" s="163">
        <v>1</v>
      </c>
    </row>
    <row r="38" spans="2:33" s="57" customFormat="1" ht="348.95"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56"/>
      <c r="AD38" s="465"/>
      <c r="AE38" s="457"/>
      <c r="AF38" s="457">
        <v>1</v>
      </c>
      <c r="AG38" s="458">
        <v>1</v>
      </c>
    </row>
    <row r="39" spans="2:33" s="57" customFormat="1" ht="339"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56"/>
      <c r="AD39" s="465"/>
      <c r="AE39" s="457"/>
      <c r="AF39" s="457"/>
      <c r="AG39" s="458"/>
    </row>
    <row r="40" spans="2:33" s="57" customFormat="1" ht="344.2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56"/>
      <c r="AD40" s="161">
        <v>1</v>
      </c>
      <c r="AE40" s="160"/>
      <c r="AF40" s="160"/>
      <c r="AG40" s="163">
        <v>1</v>
      </c>
    </row>
    <row r="41" spans="2:33" s="57" customFormat="1" ht="205.5"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56"/>
      <c r="AD41" s="161">
        <v>1</v>
      </c>
      <c r="AE41" s="160"/>
      <c r="AF41" s="160"/>
      <c r="AG41" s="163">
        <v>1</v>
      </c>
    </row>
    <row r="42" spans="2:33" s="57" customFormat="1" ht="155.1"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56"/>
      <c r="AD42" s="161">
        <v>1</v>
      </c>
      <c r="AE42" s="160"/>
      <c r="AF42" s="160"/>
      <c r="AG42" s="163">
        <v>1</v>
      </c>
    </row>
    <row r="43" spans="2:33" s="57" customFormat="1" ht="150"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56"/>
      <c r="AD43" s="161">
        <v>1</v>
      </c>
      <c r="AE43" s="160"/>
      <c r="AF43" s="160"/>
      <c r="AG43" s="163">
        <v>1</v>
      </c>
    </row>
    <row r="44" spans="2:33" s="57" customFormat="1" ht="156"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56"/>
      <c r="AD44" s="161"/>
      <c r="AE44" s="160">
        <v>1</v>
      </c>
      <c r="AF44" s="160"/>
      <c r="AG44" s="163">
        <v>1</v>
      </c>
    </row>
    <row r="45" spans="2:33" s="57" customFormat="1" ht="150.94999999999999"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56"/>
      <c r="AD45" s="161">
        <v>1</v>
      </c>
      <c r="AE45" s="160"/>
      <c r="AF45" s="160"/>
      <c r="AG45" s="163">
        <v>1</v>
      </c>
    </row>
    <row r="46" spans="2:33" s="57" customFormat="1" ht="269.10000000000002"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56"/>
      <c r="AD46" s="161">
        <v>1</v>
      </c>
      <c r="AE46" s="160"/>
      <c r="AF46" s="160"/>
      <c r="AG46" s="163">
        <v>1</v>
      </c>
    </row>
    <row r="47" spans="2:33" s="57" customFormat="1" ht="219.95"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56"/>
      <c r="AD47" s="161">
        <v>1</v>
      </c>
      <c r="AE47" s="160"/>
      <c r="AF47" s="160"/>
      <c r="AG47" s="163">
        <v>1</v>
      </c>
    </row>
    <row r="48" spans="2:33" s="57" customFormat="1" ht="186.95"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56"/>
      <c r="AD48" s="161">
        <v>1</v>
      </c>
      <c r="AE48" s="160"/>
      <c r="AF48" s="160"/>
      <c r="AG48" s="163">
        <v>1</v>
      </c>
    </row>
    <row r="49" spans="2:33" s="57" customFormat="1" ht="252"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56"/>
      <c r="AD49" s="161"/>
      <c r="AE49" s="160"/>
      <c r="AF49" s="160">
        <v>1</v>
      </c>
      <c r="AG49" s="163">
        <v>1</v>
      </c>
    </row>
    <row r="50" spans="2:33" s="57" customFormat="1" ht="139.5"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56"/>
      <c r="AD50" s="161"/>
      <c r="AE50" s="160">
        <v>1</v>
      </c>
      <c r="AF50" s="160"/>
      <c r="AG50" s="163">
        <v>1</v>
      </c>
    </row>
    <row r="51" spans="2:33" s="57" customFormat="1" ht="187.1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56"/>
      <c r="AD51" s="161">
        <v>1</v>
      </c>
      <c r="AE51" s="160"/>
      <c r="AF51" s="160"/>
      <c r="AG51" s="163">
        <v>1</v>
      </c>
    </row>
    <row r="52" spans="2:33" s="57" customFormat="1" ht="187.1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56"/>
      <c r="AD52" s="161"/>
      <c r="AE52" s="160"/>
      <c r="AF52" s="160"/>
      <c r="AG52" s="163"/>
    </row>
    <row r="53" spans="2:33" s="57" customFormat="1" ht="151.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56"/>
      <c r="AD53" s="161"/>
      <c r="AE53" s="160"/>
      <c r="AF53" s="160">
        <v>1</v>
      </c>
      <c r="AG53" s="163">
        <v>1</v>
      </c>
    </row>
    <row r="54" spans="2:33" s="57" customFormat="1" ht="73.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56"/>
      <c r="AD54" s="161"/>
      <c r="AE54" s="160"/>
      <c r="AF54" s="160">
        <v>1</v>
      </c>
      <c r="AG54" s="163">
        <v>1</v>
      </c>
    </row>
    <row r="55" spans="2:33" s="57" customFormat="1" ht="113.2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56"/>
      <c r="AD55" s="161"/>
      <c r="AE55" s="160">
        <v>1</v>
      </c>
      <c r="AF55" s="160"/>
      <c r="AG55" s="163">
        <v>1</v>
      </c>
    </row>
    <row r="56" spans="2:33" ht="45.75" customHeight="1" x14ac:dyDescent="0.2">
      <c r="AA56" s="156"/>
      <c r="AB56" s="57"/>
      <c r="AC56" s="57"/>
      <c r="AD56" s="63"/>
      <c r="AE56" s="58">
        <v>1</v>
      </c>
      <c r="AF56" s="58"/>
      <c r="AG56" s="64">
        <v>1</v>
      </c>
    </row>
    <row r="57" spans="2:33" ht="45.75" customHeight="1" x14ac:dyDescent="0.2">
      <c r="AA57" s="156"/>
      <c r="AB57" s="57"/>
      <c r="AC57" s="57"/>
      <c r="AD57" s="63"/>
      <c r="AE57" s="58">
        <v>1</v>
      </c>
      <c r="AF57" s="58"/>
      <c r="AG57" s="64">
        <v>1</v>
      </c>
    </row>
    <row r="58" spans="2:33" ht="45.75" customHeight="1" x14ac:dyDescent="0.2">
      <c r="AA58" s="156"/>
      <c r="AB58" s="57"/>
      <c r="AC58" s="57"/>
      <c r="AD58" s="63"/>
      <c r="AE58" s="58">
        <v>1</v>
      </c>
      <c r="AF58" s="58"/>
      <c r="AG58" s="64">
        <v>1</v>
      </c>
    </row>
    <row r="59" spans="2:33" ht="45.75" customHeight="1" x14ac:dyDescent="0.2">
      <c r="AA59" s="156"/>
      <c r="AB59" s="57"/>
      <c r="AC59" s="57"/>
      <c r="AD59" s="63"/>
      <c r="AE59" s="58">
        <v>1</v>
      </c>
      <c r="AF59" s="58"/>
      <c r="AG59" s="64">
        <v>1</v>
      </c>
    </row>
    <row r="60" spans="2:33" ht="267.75" customHeight="1" x14ac:dyDescent="0.2">
      <c r="AA60" s="156"/>
      <c r="AB60" s="57"/>
      <c r="AC60" s="57"/>
      <c r="AD60" s="63"/>
      <c r="AE60" s="58">
        <v>1</v>
      </c>
      <c r="AF60" s="58"/>
      <c r="AG60" s="64">
        <v>1</v>
      </c>
    </row>
    <row r="61" spans="2:33" ht="408" customHeight="1" thickBot="1" x14ac:dyDescent="0.25">
      <c r="AA61" s="156"/>
      <c r="AD61" s="65">
        <f>SUM(AD9:AD56)</f>
        <v>24</v>
      </c>
      <c r="AE61" s="66">
        <f>SUM(AE9:AE60)</f>
        <v>17</v>
      </c>
      <c r="AF61" s="66">
        <f>SUM(AF9:AF60)</f>
        <v>5</v>
      </c>
      <c r="AG61" s="67">
        <f>SUM(AG9:AG60)</f>
        <v>46</v>
      </c>
    </row>
    <row r="62" spans="2:33" ht="30" customHeight="1" x14ac:dyDescent="0.2">
      <c r="AA62" s="156"/>
    </row>
    <row r="63" spans="2:33" x14ac:dyDescent="0.2">
      <c r="AA63" s="156"/>
    </row>
    <row r="64" spans="2:33" x14ac:dyDescent="0.2">
      <c r="AA64" s="156"/>
    </row>
    <row r="65" spans="27:27" x14ac:dyDescent="0.2">
      <c r="AA65" s="156"/>
    </row>
    <row r="66" spans="27:27" ht="122.25" customHeight="1" x14ac:dyDescent="0.2">
      <c r="AA66" s="156"/>
    </row>
    <row r="67" spans="27:27" x14ac:dyDescent="0.2">
      <c r="AA67" s="156"/>
    </row>
    <row r="68" spans="27:27" x14ac:dyDescent="0.2">
      <c r="AA68" s="156"/>
    </row>
    <row r="69" spans="27:27" x14ac:dyDescent="0.2">
      <c r="AA69" s="156"/>
    </row>
    <row r="70" spans="27:27" x14ac:dyDescent="0.2">
      <c r="AA70" s="156"/>
    </row>
    <row r="71" spans="27:27" x14ac:dyDescent="0.2">
      <c r="AA71" s="156"/>
    </row>
    <row r="72" spans="27:27" x14ac:dyDescent="0.2">
      <c r="AA72" s="156"/>
    </row>
    <row r="73" spans="27:27" x14ac:dyDescent="0.2">
      <c r="AA73" s="156"/>
    </row>
    <row r="74" spans="27:27" x14ac:dyDescent="0.2">
      <c r="AA74" s="156"/>
    </row>
    <row r="75" spans="27:27" x14ac:dyDescent="0.2">
      <c r="AA75" s="156"/>
    </row>
    <row r="76" spans="27:27" x14ac:dyDescent="0.2">
      <c r="AA76" s="156"/>
    </row>
  </sheetData>
  <autoFilter ref="B8:U16"/>
  <mergeCells count="59">
    <mergeCell ref="V13:V15"/>
    <mergeCell ref="AA9:AA16"/>
    <mergeCell ref="V7:Z7"/>
    <mergeCell ref="B5:AA5"/>
    <mergeCell ref="J13:J15"/>
    <mergeCell ref="B6:I6"/>
    <mergeCell ref="J6:Q6"/>
    <mergeCell ref="R6:AA6"/>
    <mergeCell ref="B7:B8"/>
    <mergeCell ref="C7:C8"/>
    <mergeCell ref="J7:M7"/>
    <mergeCell ref="O7:Q7"/>
    <mergeCell ref="R7:U7"/>
    <mergeCell ref="AA7:AA8"/>
    <mergeCell ref="T14:T15"/>
    <mergeCell ref="Q13:Q15"/>
    <mergeCell ref="U13:U15"/>
    <mergeCell ref="B2:AA2"/>
    <mergeCell ref="B3:E3"/>
    <mergeCell ref="F3:H3"/>
    <mergeCell ref="I3:L3"/>
    <mergeCell ref="M3:P3"/>
    <mergeCell ref="Q3:AA3"/>
    <mergeCell ref="B4:E4"/>
    <mergeCell ref="F4:H4"/>
    <mergeCell ref="I4:L4"/>
    <mergeCell ref="M4:P4"/>
    <mergeCell ref="Q4:AA4"/>
    <mergeCell ref="AD7:AG7"/>
    <mergeCell ref="B9:B16"/>
    <mergeCell ref="C9:C16"/>
    <mergeCell ref="G11:G12"/>
    <mergeCell ref="I11:I12"/>
    <mergeCell ref="R11:R12"/>
    <mergeCell ref="D13:D15"/>
    <mergeCell ref="E13:E15"/>
    <mergeCell ref="F13:F15"/>
    <mergeCell ref="G13:G15"/>
    <mergeCell ref="H13:H15"/>
    <mergeCell ref="I13:I15"/>
    <mergeCell ref="N13:N15"/>
    <mergeCell ref="S13:S15"/>
    <mergeCell ref="L13:L15"/>
    <mergeCell ref="K13:K15"/>
    <mergeCell ref="O13:O15"/>
    <mergeCell ref="I18:K18"/>
    <mergeCell ref="M18:P18"/>
    <mergeCell ref="P13:P15"/>
    <mergeCell ref="M13:M15"/>
    <mergeCell ref="AD38:AD39"/>
    <mergeCell ref="AE38:AE39"/>
    <mergeCell ref="AF38:AF39"/>
    <mergeCell ref="AG38:AG39"/>
    <mergeCell ref="M19:N19"/>
    <mergeCell ref="O19:P19"/>
    <mergeCell ref="M20:N20"/>
    <mergeCell ref="O20:P20"/>
    <mergeCell ref="M21:N21"/>
    <mergeCell ref="O21:P21"/>
  </mergeCells>
  <printOptions horizontalCentered="1" verticalCentered="1"/>
  <pageMargins left="0.19685039370078741" right="0.27559055118110237" top="0.39370078740157483" bottom="0.47244094488188981" header="0" footer="0"/>
  <pageSetup scale="19" orientation="landscape" r:id="rId1"/>
  <headerFooter alignWithMargins="0">
    <oddFooter>&amp;C&amp;8Página &amp;P de &amp;N</oddFooter>
  </headerFooter>
  <rowBreaks count="1" manualBreakCount="1">
    <brk id="8" min="1" max="20" man="1"/>
  </rowBreaks>
  <colBreaks count="1" manualBreakCount="1">
    <brk id="2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5"/>
  <sheetViews>
    <sheetView showGridLines="0" view="pageBreakPreview" topLeftCell="A4" zoomScale="50" zoomScaleNormal="25" zoomScaleSheetLayoutView="50" zoomScalePageLayoutView="75" workbookViewId="0">
      <pane xSplit="1" ySplit="5" topLeftCell="K14" activePane="bottomRight" state="frozen"/>
      <selection activeCell="A4" sqref="A4"/>
      <selection pane="topRight" activeCell="B4" sqref="B4"/>
      <selection pane="bottomLeft" activeCell="A9" sqref="A9"/>
      <selection pane="bottomRight" activeCell="AA9" sqref="AA9:AA15"/>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19" width="28" style="42" customWidth="1"/>
    <col min="20" max="20" width="33.42578125" style="42" customWidth="1"/>
    <col min="21" max="21" width="29.42578125" style="42" customWidth="1"/>
    <col min="22" max="22" width="36" style="42" customWidth="1"/>
    <col min="23" max="23" width="29.42578125" style="42" customWidth="1"/>
    <col min="24" max="25" width="33.140625" style="42" customWidth="1"/>
    <col min="26" max="26" width="29.42578125" style="42" customWidth="1"/>
    <col min="27" max="27" width="23.140625" style="155"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395" t="s">
        <v>55</v>
      </c>
      <c r="C2" s="396"/>
      <c r="D2" s="396"/>
      <c r="E2" s="396"/>
      <c r="F2" s="396"/>
      <c r="G2" s="396"/>
      <c r="H2" s="396"/>
      <c r="I2" s="396"/>
      <c r="J2" s="396"/>
      <c r="K2" s="396"/>
      <c r="L2" s="396"/>
      <c r="M2" s="396"/>
      <c r="N2" s="396"/>
      <c r="O2" s="396"/>
      <c r="P2" s="396"/>
      <c r="Q2" s="396"/>
      <c r="R2" s="396"/>
      <c r="S2" s="396"/>
      <c r="T2" s="396"/>
      <c r="U2" s="396"/>
      <c r="V2" s="397"/>
      <c r="W2" s="397"/>
      <c r="X2" s="397"/>
      <c r="Y2" s="397"/>
      <c r="Z2" s="397"/>
      <c r="AA2" s="398"/>
      <c r="AB2" s="60"/>
      <c r="AC2" s="60"/>
    </row>
    <row r="3" spans="2:34" s="57" customFormat="1" ht="66" customHeight="1" thickBot="1" x14ac:dyDescent="0.25">
      <c r="B3" s="399" t="s">
        <v>117</v>
      </c>
      <c r="C3" s="400"/>
      <c r="D3" s="400"/>
      <c r="E3" s="401"/>
      <c r="F3" s="399" t="s">
        <v>262</v>
      </c>
      <c r="G3" s="400"/>
      <c r="H3" s="402"/>
      <c r="I3" s="403" t="s">
        <v>263</v>
      </c>
      <c r="J3" s="404"/>
      <c r="K3" s="404"/>
      <c r="L3" s="404"/>
      <c r="M3" s="403" t="s">
        <v>118</v>
      </c>
      <c r="N3" s="404"/>
      <c r="O3" s="404"/>
      <c r="P3" s="405"/>
      <c r="Q3" s="404" t="s">
        <v>56</v>
      </c>
      <c r="R3" s="404"/>
      <c r="S3" s="404"/>
      <c r="T3" s="404"/>
      <c r="U3" s="404"/>
      <c r="V3" s="404"/>
      <c r="W3" s="404"/>
      <c r="X3" s="404"/>
      <c r="Y3" s="404"/>
      <c r="Z3" s="404"/>
      <c r="AA3" s="405"/>
      <c r="AB3" s="61"/>
      <c r="AC3" s="61"/>
    </row>
    <row r="4" spans="2:34" s="57" customFormat="1" ht="72" customHeight="1" thickBot="1" x14ac:dyDescent="0.25">
      <c r="B4" s="408" t="s">
        <v>57</v>
      </c>
      <c r="C4" s="409"/>
      <c r="D4" s="409"/>
      <c r="E4" s="410"/>
      <c r="F4" s="411">
        <v>42874</v>
      </c>
      <c r="G4" s="412"/>
      <c r="H4" s="413"/>
      <c r="I4" s="414">
        <v>43199</v>
      </c>
      <c r="J4" s="412"/>
      <c r="K4" s="412"/>
      <c r="L4" s="415"/>
      <c r="M4" s="416">
        <v>3</v>
      </c>
      <c r="N4" s="417"/>
      <c r="O4" s="417"/>
      <c r="P4" s="418"/>
      <c r="Q4" s="417" t="s">
        <v>264</v>
      </c>
      <c r="R4" s="417"/>
      <c r="S4" s="417"/>
      <c r="T4" s="417"/>
      <c r="U4" s="417"/>
      <c r="V4" s="417"/>
      <c r="W4" s="417"/>
      <c r="X4" s="417"/>
      <c r="Y4" s="417"/>
      <c r="Z4" s="417"/>
      <c r="AA4" s="418"/>
      <c r="AB4" s="351"/>
      <c r="AC4" s="351"/>
    </row>
    <row r="5" spans="2:34" s="57" customFormat="1" ht="32.1" customHeight="1" thickBot="1" x14ac:dyDescent="0.25">
      <c r="B5" s="488" t="s">
        <v>651</v>
      </c>
      <c r="C5" s="489"/>
      <c r="D5" s="489"/>
      <c r="E5" s="489"/>
      <c r="F5" s="489"/>
      <c r="G5" s="489"/>
      <c r="H5" s="489"/>
      <c r="I5" s="489"/>
      <c r="J5" s="489"/>
      <c r="K5" s="489"/>
      <c r="L5" s="489"/>
      <c r="M5" s="489"/>
      <c r="N5" s="489"/>
      <c r="O5" s="489"/>
      <c r="P5" s="489"/>
      <c r="Q5" s="489"/>
      <c r="R5" s="489"/>
      <c r="S5" s="489"/>
      <c r="T5" s="489"/>
      <c r="U5" s="489"/>
      <c r="V5" s="489"/>
      <c r="W5" s="489"/>
      <c r="X5" s="489"/>
      <c r="Y5" s="489"/>
      <c r="Z5" s="489"/>
      <c r="AA5" s="490"/>
      <c r="AB5" s="351"/>
      <c r="AC5" s="351"/>
    </row>
    <row r="6" spans="2:34" s="57" customFormat="1" ht="54.95" customHeight="1" thickBot="1" x14ac:dyDescent="0.25">
      <c r="B6" s="422" t="s">
        <v>2</v>
      </c>
      <c r="C6" s="423"/>
      <c r="D6" s="423"/>
      <c r="E6" s="423"/>
      <c r="F6" s="423"/>
      <c r="G6" s="423"/>
      <c r="H6" s="423"/>
      <c r="I6" s="424"/>
      <c r="J6" s="425" t="s">
        <v>7</v>
      </c>
      <c r="K6" s="426"/>
      <c r="L6" s="426"/>
      <c r="M6" s="426"/>
      <c r="N6" s="426"/>
      <c r="O6" s="426"/>
      <c r="P6" s="426"/>
      <c r="Q6" s="427"/>
      <c r="R6" s="428" t="s">
        <v>274</v>
      </c>
      <c r="S6" s="429"/>
      <c r="T6" s="429"/>
      <c r="U6" s="429"/>
      <c r="V6" s="429"/>
      <c r="W6" s="429"/>
      <c r="X6" s="429"/>
      <c r="Y6" s="429"/>
      <c r="Z6" s="429"/>
      <c r="AA6" s="430"/>
    </row>
    <row r="7" spans="2:34" s="57" customFormat="1" ht="75" customHeight="1" thickBot="1" x14ac:dyDescent="0.25">
      <c r="B7" s="431" t="s">
        <v>15</v>
      </c>
      <c r="C7" s="432" t="s">
        <v>686</v>
      </c>
      <c r="D7" s="164" t="s">
        <v>14</v>
      </c>
      <c r="E7" s="165" t="s">
        <v>16</v>
      </c>
      <c r="F7" s="165" t="s">
        <v>1</v>
      </c>
      <c r="G7" s="165" t="s">
        <v>17</v>
      </c>
      <c r="H7" s="165" t="s">
        <v>685</v>
      </c>
      <c r="I7" s="165" t="s">
        <v>684</v>
      </c>
      <c r="J7" s="433" t="s">
        <v>52</v>
      </c>
      <c r="K7" s="433"/>
      <c r="L7" s="433"/>
      <c r="M7" s="433"/>
      <c r="N7" s="353" t="s">
        <v>6</v>
      </c>
      <c r="O7" s="434" t="s">
        <v>95</v>
      </c>
      <c r="P7" s="435"/>
      <c r="Q7" s="435"/>
      <c r="R7" s="686" t="s">
        <v>265</v>
      </c>
      <c r="S7" s="687"/>
      <c r="T7" s="506"/>
      <c r="U7" s="688"/>
      <c r="V7" s="690" t="s">
        <v>266</v>
      </c>
      <c r="W7" s="507"/>
      <c r="X7" s="507"/>
      <c r="Y7" s="507"/>
      <c r="Z7" s="691"/>
      <c r="AA7" s="689" t="s">
        <v>39</v>
      </c>
      <c r="AD7" s="444" t="s">
        <v>133</v>
      </c>
      <c r="AE7" s="444"/>
      <c r="AF7" s="444"/>
      <c r="AG7" s="444"/>
      <c r="AH7" s="59"/>
    </row>
    <row r="8" spans="2:34" s="57" customFormat="1" ht="174" customHeight="1" thickBot="1" x14ac:dyDescent="0.25">
      <c r="B8" s="431"/>
      <c r="C8" s="432"/>
      <c r="D8" s="33" t="s">
        <v>13</v>
      </c>
      <c r="E8" s="34" t="s">
        <v>20</v>
      </c>
      <c r="F8" s="34" t="s">
        <v>21</v>
      </c>
      <c r="G8" s="34" t="s">
        <v>22</v>
      </c>
      <c r="H8" s="34" t="s">
        <v>23</v>
      </c>
      <c r="I8" s="34" t="s">
        <v>24</v>
      </c>
      <c r="J8" s="88" t="s">
        <v>18</v>
      </c>
      <c r="K8" s="88" t="s">
        <v>19</v>
      </c>
      <c r="L8" s="88" t="s">
        <v>4</v>
      </c>
      <c r="M8" s="88" t="s">
        <v>5</v>
      </c>
      <c r="N8" s="35" t="s">
        <v>3</v>
      </c>
      <c r="O8" s="36" t="s">
        <v>96</v>
      </c>
      <c r="P8" s="36" t="s">
        <v>97</v>
      </c>
      <c r="Q8" s="193" t="s">
        <v>98</v>
      </c>
      <c r="R8" s="194" t="s">
        <v>267</v>
      </c>
      <c r="S8" s="195" t="s">
        <v>268</v>
      </c>
      <c r="T8" s="196" t="s">
        <v>269</v>
      </c>
      <c r="U8" s="287" t="s">
        <v>270</v>
      </c>
      <c r="V8" s="287" t="s">
        <v>461</v>
      </c>
      <c r="W8" s="198" t="s">
        <v>271</v>
      </c>
      <c r="X8" s="196" t="s">
        <v>272</v>
      </c>
      <c r="Y8" s="196" t="s">
        <v>273</v>
      </c>
      <c r="Z8" s="197" t="s">
        <v>268</v>
      </c>
      <c r="AA8" s="499"/>
      <c r="AD8" s="85" t="s">
        <v>129</v>
      </c>
      <c r="AE8" s="86" t="s">
        <v>130</v>
      </c>
      <c r="AF8" s="86" t="s">
        <v>131</v>
      </c>
      <c r="AG8" s="87" t="s">
        <v>132</v>
      </c>
    </row>
    <row r="9" spans="2:34" s="57" customFormat="1" ht="290.25" customHeight="1" x14ac:dyDescent="0.2">
      <c r="B9" s="578" t="s">
        <v>282</v>
      </c>
      <c r="C9" s="493" t="s">
        <v>142</v>
      </c>
      <c r="D9" s="131" t="s">
        <v>573</v>
      </c>
      <c r="E9" s="106" t="s">
        <v>580</v>
      </c>
      <c r="F9" s="106" t="s">
        <v>581</v>
      </c>
      <c r="G9" s="106" t="s">
        <v>574</v>
      </c>
      <c r="H9" s="106" t="s">
        <v>575</v>
      </c>
      <c r="I9" s="106" t="s">
        <v>582</v>
      </c>
      <c r="J9" s="369">
        <v>1</v>
      </c>
      <c r="K9" s="369" t="s">
        <v>92</v>
      </c>
      <c r="L9" s="369">
        <v>20</v>
      </c>
      <c r="M9" s="178" t="s">
        <v>27</v>
      </c>
      <c r="N9" s="132">
        <f>J9*L9</f>
        <v>20</v>
      </c>
      <c r="O9" s="133"/>
      <c r="P9" s="134" t="s">
        <v>99</v>
      </c>
      <c r="Q9" s="134"/>
      <c r="R9" s="370" t="s">
        <v>576</v>
      </c>
      <c r="S9" s="370" t="s">
        <v>578</v>
      </c>
      <c r="T9" s="381" t="s">
        <v>577</v>
      </c>
      <c r="U9" s="150" t="s">
        <v>304</v>
      </c>
      <c r="V9" s="212" t="s">
        <v>579</v>
      </c>
      <c r="W9" s="150"/>
      <c r="X9" s="150"/>
      <c r="Y9" s="150"/>
      <c r="Z9" s="150"/>
      <c r="AA9" s="523" t="s">
        <v>715</v>
      </c>
      <c r="AD9" s="356">
        <v>1</v>
      </c>
      <c r="AE9" s="355"/>
      <c r="AF9" s="355"/>
      <c r="AG9" s="357">
        <f>SUM(AD9:AF9)</f>
        <v>1</v>
      </c>
    </row>
    <row r="10" spans="2:34" s="57" customFormat="1" ht="357.75" customHeight="1" x14ac:dyDescent="0.2">
      <c r="B10" s="579"/>
      <c r="C10" s="468"/>
      <c r="D10" s="500" t="s">
        <v>583</v>
      </c>
      <c r="E10" s="494" t="s">
        <v>588</v>
      </c>
      <c r="F10" s="494" t="s">
        <v>587</v>
      </c>
      <c r="G10" s="175" t="s">
        <v>585</v>
      </c>
      <c r="H10" s="595" t="s">
        <v>586</v>
      </c>
      <c r="I10" s="494" t="s">
        <v>589</v>
      </c>
      <c r="J10" s="494">
        <v>1</v>
      </c>
      <c r="K10" s="494" t="s">
        <v>92</v>
      </c>
      <c r="L10" s="494">
        <v>20</v>
      </c>
      <c r="M10" s="503" t="s">
        <v>27</v>
      </c>
      <c r="N10" s="599">
        <f>J10*L10</f>
        <v>20</v>
      </c>
      <c r="O10" s="569" t="s">
        <v>99</v>
      </c>
      <c r="P10" s="572"/>
      <c r="Q10" s="572"/>
      <c r="R10" s="371" t="s">
        <v>590</v>
      </c>
      <c r="S10" s="371" t="s">
        <v>306</v>
      </c>
      <c r="T10" s="503" t="s">
        <v>577</v>
      </c>
      <c r="U10" s="503" t="s">
        <v>304</v>
      </c>
      <c r="V10" s="148" t="s">
        <v>572</v>
      </c>
      <c r="W10" s="151" t="s">
        <v>767</v>
      </c>
      <c r="X10" s="151" t="s">
        <v>769</v>
      </c>
      <c r="Y10" s="151" t="s">
        <v>768</v>
      </c>
      <c r="Z10" s="684" t="s">
        <v>696</v>
      </c>
      <c r="AA10" s="471"/>
      <c r="AD10" s="352"/>
      <c r="AE10" s="349">
        <v>1</v>
      </c>
      <c r="AF10" s="349"/>
      <c r="AG10" s="350">
        <f>SUM(AD10:AF10)</f>
        <v>1</v>
      </c>
    </row>
    <row r="11" spans="2:34" s="57" customFormat="1" ht="176.25" customHeight="1" x14ac:dyDescent="0.2">
      <c r="B11" s="579"/>
      <c r="C11" s="468"/>
      <c r="D11" s="502"/>
      <c r="E11" s="562"/>
      <c r="F11" s="562"/>
      <c r="G11" s="175" t="s">
        <v>584</v>
      </c>
      <c r="H11" s="596"/>
      <c r="I11" s="562"/>
      <c r="J11" s="562"/>
      <c r="K11" s="562"/>
      <c r="L11" s="562"/>
      <c r="M11" s="505"/>
      <c r="N11" s="600"/>
      <c r="O11" s="571"/>
      <c r="P11" s="574"/>
      <c r="Q11" s="574"/>
      <c r="R11" s="371" t="s">
        <v>591</v>
      </c>
      <c r="S11" s="371" t="s">
        <v>770</v>
      </c>
      <c r="T11" s="505"/>
      <c r="U11" s="505"/>
      <c r="V11" s="148" t="s">
        <v>475</v>
      </c>
      <c r="W11" s="151"/>
      <c r="X11" s="151"/>
      <c r="Y11" s="151"/>
      <c r="Z11" s="151"/>
      <c r="AA11" s="471"/>
      <c r="AD11" s="352"/>
      <c r="AE11" s="349"/>
      <c r="AF11" s="349"/>
      <c r="AG11" s="350"/>
    </row>
    <row r="12" spans="2:34" s="57" customFormat="1" ht="408.75" customHeight="1" x14ac:dyDescent="0.2">
      <c r="B12" s="579"/>
      <c r="C12" s="468"/>
      <c r="D12" s="135" t="s">
        <v>144</v>
      </c>
      <c r="E12" s="175" t="s">
        <v>250</v>
      </c>
      <c r="F12" s="175" t="s">
        <v>145</v>
      </c>
      <c r="G12" s="175" t="s">
        <v>592</v>
      </c>
      <c r="H12" s="175" t="s">
        <v>251</v>
      </c>
      <c r="I12" s="175" t="s">
        <v>252</v>
      </c>
      <c r="J12" s="361">
        <v>1</v>
      </c>
      <c r="K12" s="361" t="s">
        <v>146</v>
      </c>
      <c r="L12" s="361">
        <v>10</v>
      </c>
      <c r="M12" s="359" t="s">
        <v>51</v>
      </c>
      <c r="N12" s="136">
        <f>J12*L12</f>
        <v>10</v>
      </c>
      <c r="O12" s="118"/>
      <c r="P12" s="388" t="s">
        <v>99</v>
      </c>
      <c r="Q12" s="388"/>
      <c r="R12" s="371" t="s">
        <v>593</v>
      </c>
      <c r="S12" s="371" t="s">
        <v>596</v>
      </c>
      <c r="T12" s="151" t="s">
        <v>594</v>
      </c>
      <c r="U12" s="151" t="s">
        <v>304</v>
      </c>
      <c r="V12" s="216" t="s">
        <v>595</v>
      </c>
      <c r="W12" s="151" t="s">
        <v>597</v>
      </c>
      <c r="X12" s="151" t="s">
        <v>598</v>
      </c>
      <c r="Y12" s="151" t="s">
        <v>594</v>
      </c>
      <c r="Z12" s="291" t="s">
        <v>599</v>
      </c>
      <c r="AA12" s="471"/>
      <c r="AD12" s="352">
        <v>1</v>
      </c>
      <c r="AE12" s="349"/>
      <c r="AF12" s="349"/>
      <c r="AG12" s="350">
        <f>SUM(AD12:AF12)</f>
        <v>1</v>
      </c>
    </row>
    <row r="13" spans="2:34" s="57" customFormat="1" ht="296.25" customHeight="1" x14ac:dyDescent="0.2">
      <c r="B13" s="580"/>
      <c r="C13" s="494"/>
      <c r="D13" s="500" t="s">
        <v>254</v>
      </c>
      <c r="E13" s="494" t="s">
        <v>255</v>
      </c>
      <c r="F13" s="494" t="s">
        <v>256</v>
      </c>
      <c r="G13" s="385" t="s">
        <v>600</v>
      </c>
      <c r="H13" s="494" t="s">
        <v>257</v>
      </c>
      <c r="I13" s="385" t="s">
        <v>258</v>
      </c>
      <c r="J13" s="494">
        <v>1</v>
      </c>
      <c r="K13" s="494" t="s">
        <v>92</v>
      </c>
      <c r="L13" s="494">
        <v>20</v>
      </c>
      <c r="M13" s="503" t="s">
        <v>191</v>
      </c>
      <c r="N13" s="597">
        <f>SUM(J13*L13)</f>
        <v>20</v>
      </c>
      <c r="O13" s="569" t="s">
        <v>99</v>
      </c>
      <c r="P13" s="572"/>
      <c r="Q13" s="572"/>
      <c r="R13" s="377" t="s">
        <v>601</v>
      </c>
      <c r="S13" s="377" t="s">
        <v>771</v>
      </c>
      <c r="T13" s="152" t="s">
        <v>577</v>
      </c>
      <c r="U13" s="152" t="s">
        <v>602</v>
      </c>
      <c r="V13" s="218" t="s">
        <v>475</v>
      </c>
      <c r="W13" s="152"/>
      <c r="X13" s="152"/>
      <c r="Y13" s="152"/>
      <c r="Z13" s="152"/>
      <c r="AA13" s="471"/>
      <c r="AD13" s="352">
        <v>1</v>
      </c>
      <c r="AE13" s="349"/>
      <c r="AF13" s="349"/>
      <c r="AG13" s="350">
        <f>SUM(AD13:AF13)</f>
        <v>1</v>
      </c>
    </row>
    <row r="14" spans="2:34" s="57" customFormat="1" ht="296.25" customHeight="1" x14ac:dyDescent="0.2">
      <c r="B14" s="580"/>
      <c r="C14" s="494"/>
      <c r="D14" s="502"/>
      <c r="E14" s="562"/>
      <c r="F14" s="562"/>
      <c r="G14" s="385" t="s">
        <v>683</v>
      </c>
      <c r="H14" s="562"/>
      <c r="I14" s="385" t="s">
        <v>682</v>
      </c>
      <c r="J14" s="562"/>
      <c r="K14" s="562"/>
      <c r="L14" s="562"/>
      <c r="M14" s="505"/>
      <c r="N14" s="598"/>
      <c r="O14" s="571"/>
      <c r="P14" s="574"/>
      <c r="Q14" s="574"/>
      <c r="R14" s="377" t="s">
        <v>681</v>
      </c>
      <c r="S14" s="685" t="s">
        <v>416</v>
      </c>
      <c r="T14" s="152" t="s">
        <v>577</v>
      </c>
      <c r="U14" s="152" t="s">
        <v>304</v>
      </c>
      <c r="V14" s="218" t="s">
        <v>772</v>
      </c>
      <c r="W14" s="152"/>
      <c r="X14" s="152"/>
      <c r="Y14" s="152"/>
      <c r="Z14" s="152"/>
      <c r="AA14" s="471"/>
      <c r="AD14" s="352"/>
      <c r="AE14" s="349"/>
      <c r="AF14" s="349"/>
      <c r="AG14" s="350"/>
    </row>
    <row r="15" spans="2:34" s="57" customFormat="1" ht="262.5" customHeight="1" thickBot="1" x14ac:dyDescent="0.25">
      <c r="B15" s="581"/>
      <c r="C15" s="469"/>
      <c r="D15" s="139" t="s">
        <v>603</v>
      </c>
      <c r="E15" s="140" t="s">
        <v>605</v>
      </c>
      <c r="F15" s="140" t="s">
        <v>604</v>
      </c>
      <c r="G15" s="140" t="s">
        <v>608</v>
      </c>
      <c r="H15" s="140" t="s">
        <v>606</v>
      </c>
      <c r="I15" s="140" t="s">
        <v>607</v>
      </c>
      <c r="J15" s="362">
        <v>1</v>
      </c>
      <c r="K15" s="362" t="s">
        <v>92</v>
      </c>
      <c r="L15" s="362">
        <v>10</v>
      </c>
      <c r="M15" s="125" t="s">
        <v>54</v>
      </c>
      <c r="N15" s="141">
        <f>J15*L15</f>
        <v>10</v>
      </c>
      <c r="O15" s="127"/>
      <c r="P15" s="128" t="s">
        <v>99</v>
      </c>
      <c r="Q15" s="128"/>
      <c r="R15" s="140" t="s">
        <v>609</v>
      </c>
      <c r="S15" s="692" t="s">
        <v>417</v>
      </c>
      <c r="T15" s="358" t="s">
        <v>594</v>
      </c>
      <c r="U15" s="153" t="s">
        <v>253</v>
      </c>
      <c r="V15" s="290" t="s">
        <v>595</v>
      </c>
      <c r="W15" s="153"/>
      <c r="X15" s="153"/>
      <c r="Y15" s="153"/>
      <c r="Z15" s="153"/>
      <c r="AA15" s="472"/>
      <c r="AD15" s="352"/>
      <c r="AE15" s="349">
        <v>1</v>
      </c>
      <c r="AF15" s="349"/>
      <c r="AG15" s="350">
        <f t="shared" ref="AG15:AG23" si="0">SUM(AD15:AF15)</f>
        <v>1</v>
      </c>
    </row>
    <row r="16" spans="2:34" s="57" customFormat="1" ht="48" customHeight="1" thickBot="1" x14ac:dyDescent="0.25">
      <c r="B16" s="42"/>
      <c r="C16" s="42"/>
      <c r="D16" s="42"/>
      <c r="E16" s="42"/>
      <c r="F16" s="42"/>
      <c r="G16" s="42"/>
      <c r="H16" s="42"/>
      <c r="I16" s="42"/>
      <c r="J16" s="42"/>
      <c r="K16" s="42"/>
      <c r="L16" s="42"/>
      <c r="M16" s="42"/>
      <c r="N16" s="42"/>
      <c r="O16" s="42"/>
      <c r="P16" s="42"/>
      <c r="Q16" s="42"/>
      <c r="R16" s="42"/>
      <c r="S16" s="42"/>
      <c r="T16" s="42"/>
      <c r="U16" s="42"/>
      <c r="V16" s="288"/>
      <c r="W16" s="42"/>
      <c r="X16" s="42"/>
      <c r="Y16" s="42"/>
      <c r="Z16" s="42"/>
      <c r="AA16" s="156"/>
      <c r="AD16" s="352">
        <v>1</v>
      </c>
      <c r="AE16" s="349"/>
      <c r="AF16" s="349"/>
      <c r="AG16" s="350">
        <f t="shared" si="0"/>
        <v>1</v>
      </c>
    </row>
    <row r="17" spans="2:33" s="57" customFormat="1" ht="112.5" customHeight="1" thickBot="1" x14ac:dyDescent="0.25">
      <c r="B17" s="42"/>
      <c r="C17" s="42"/>
      <c r="D17" s="42"/>
      <c r="E17" s="42"/>
      <c r="F17" s="42"/>
      <c r="G17" s="42"/>
      <c r="H17" s="42"/>
      <c r="I17" s="451" t="s">
        <v>158</v>
      </c>
      <c r="J17" s="452"/>
      <c r="K17" s="453"/>
      <c r="L17" s="42"/>
      <c r="M17" s="454" t="s">
        <v>50</v>
      </c>
      <c r="N17" s="455"/>
      <c r="O17" s="455"/>
      <c r="P17" s="456"/>
      <c r="Q17" s="42"/>
      <c r="R17" s="42"/>
      <c r="S17" s="42"/>
      <c r="T17" s="42"/>
      <c r="U17" s="42"/>
      <c r="V17" s="289"/>
      <c r="W17" s="42"/>
      <c r="X17" s="42"/>
      <c r="Y17" s="42"/>
      <c r="Z17" s="42"/>
      <c r="AA17" s="156"/>
      <c r="AD17" s="352">
        <v>1</v>
      </c>
      <c r="AE17" s="349"/>
      <c r="AF17" s="349"/>
      <c r="AG17" s="350">
        <f t="shared" si="0"/>
        <v>1</v>
      </c>
    </row>
    <row r="18" spans="2:33" s="57" customFormat="1" ht="49.5" customHeight="1" x14ac:dyDescent="0.2">
      <c r="B18" s="42"/>
      <c r="C18" s="42"/>
      <c r="D18" s="42"/>
      <c r="E18" s="42"/>
      <c r="F18" s="42"/>
      <c r="G18" s="42"/>
      <c r="H18" s="42"/>
      <c r="I18" s="44" t="s">
        <v>134</v>
      </c>
      <c r="J18" s="45">
        <v>8</v>
      </c>
      <c r="K18" s="46">
        <f>J18*K21/J21</f>
        <v>0.15094339622641509</v>
      </c>
      <c r="L18" s="42"/>
      <c r="M18" s="419" t="s">
        <v>680</v>
      </c>
      <c r="N18" s="420"/>
      <c r="O18" s="420" t="s">
        <v>156</v>
      </c>
      <c r="P18" s="421"/>
      <c r="Q18" s="42"/>
      <c r="R18" s="42"/>
      <c r="S18" s="42"/>
      <c r="T18" s="42"/>
      <c r="U18" s="42"/>
      <c r="V18" s="42"/>
      <c r="W18" s="42"/>
      <c r="X18" s="42"/>
      <c r="Y18" s="42"/>
      <c r="Z18" s="42"/>
      <c r="AA18" s="156"/>
      <c r="AD18" s="352">
        <v>1</v>
      </c>
      <c r="AE18" s="349"/>
      <c r="AF18" s="349"/>
      <c r="AG18" s="350">
        <f t="shared" si="0"/>
        <v>1</v>
      </c>
    </row>
    <row r="19" spans="2:33" s="57" customFormat="1" ht="49.5" customHeight="1" x14ac:dyDescent="0.2">
      <c r="B19" s="42"/>
      <c r="C19" s="42"/>
      <c r="D19" s="42"/>
      <c r="E19" s="42"/>
      <c r="F19" s="42"/>
      <c r="G19" s="42"/>
      <c r="H19" s="42"/>
      <c r="I19" s="47" t="s">
        <v>135</v>
      </c>
      <c r="J19" s="48">
        <v>35</v>
      </c>
      <c r="K19" s="49">
        <f>J19*K21/J21</f>
        <v>0.660377358490566</v>
      </c>
      <c r="L19" s="42"/>
      <c r="M19" s="459" t="s">
        <v>679</v>
      </c>
      <c r="N19" s="460"/>
      <c r="O19" s="460" t="s">
        <v>157</v>
      </c>
      <c r="P19" s="461"/>
      <c r="Q19" s="42"/>
      <c r="R19" s="42"/>
      <c r="S19" s="42"/>
      <c r="T19" s="42"/>
      <c r="U19" s="42"/>
      <c r="V19" s="42"/>
      <c r="W19" s="42"/>
      <c r="X19" s="42"/>
      <c r="Y19" s="42"/>
      <c r="Z19" s="42"/>
      <c r="AA19" s="156"/>
      <c r="AD19" s="352">
        <v>1</v>
      </c>
      <c r="AE19" s="349"/>
      <c r="AF19" s="349"/>
      <c r="AG19" s="350">
        <f t="shared" si="0"/>
        <v>1</v>
      </c>
    </row>
    <row r="20" spans="2:33" s="57" customFormat="1" ht="49.5" customHeight="1" thickBot="1" x14ac:dyDescent="0.25">
      <c r="B20" s="42"/>
      <c r="C20" s="42"/>
      <c r="D20" s="42"/>
      <c r="E20" s="42"/>
      <c r="F20" s="42"/>
      <c r="G20" s="42"/>
      <c r="H20" s="42"/>
      <c r="I20" s="50" t="s">
        <v>136</v>
      </c>
      <c r="J20" s="51">
        <v>10</v>
      </c>
      <c r="K20" s="52">
        <f>J20*K21/J21</f>
        <v>0.18867924528301888</v>
      </c>
      <c r="L20" s="42"/>
      <c r="M20" s="462" t="s">
        <v>678</v>
      </c>
      <c r="N20" s="463"/>
      <c r="O20" s="463" t="s">
        <v>32</v>
      </c>
      <c r="P20" s="464"/>
      <c r="Q20" s="42"/>
      <c r="R20" s="42"/>
      <c r="S20" s="42"/>
      <c r="T20" s="42"/>
      <c r="U20" s="42"/>
      <c r="V20" s="42"/>
      <c r="W20" s="42"/>
      <c r="X20" s="42"/>
      <c r="Y20" s="42"/>
      <c r="Z20" s="42"/>
      <c r="AA20" s="156"/>
      <c r="AD20" s="352">
        <v>1</v>
      </c>
      <c r="AE20" s="349"/>
      <c r="AF20" s="349"/>
      <c r="AG20" s="350">
        <f t="shared" si="0"/>
        <v>1</v>
      </c>
    </row>
    <row r="21" spans="2:33" s="57" customFormat="1" ht="49.5" customHeight="1" thickBot="1" x14ac:dyDescent="0.25">
      <c r="B21" s="42"/>
      <c r="C21" s="42"/>
      <c r="D21" s="42"/>
      <c r="E21" s="42"/>
      <c r="F21" s="42"/>
      <c r="G21" s="42"/>
      <c r="H21" s="42"/>
      <c r="I21" s="53" t="s">
        <v>137</v>
      </c>
      <c r="J21" s="54">
        <f>+J18+J20+J19</f>
        <v>53</v>
      </c>
      <c r="K21" s="55">
        <v>1</v>
      </c>
      <c r="L21" s="42"/>
      <c r="M21" s="42"/>
      <c r="N21" s="42"/>
      <c r="O21" s="42"/>
      <c r="P21" s="42"/>
      <c r="Q21" s="42"/>
      <c r="R21" s="42"/>
      <c r="S21" s="42"/>
      <c r="T21" s="42"/>
      <c r="U21" s="42"/>
      <c r="V21" s="42"/>
      <c r="W21" s="42"/>
      <c r="X21" s="42"/>
      <c r="Y21" s="42"/>
      <c r="Z21" s="42"/>
      <c r="AA21" s="156"/>
      <c r="AD21" s="352"/>
      <c r="AE21" s="349">
        <v>1</v>
      </c>
      <c r="AF21" s="349"/>
      <c r="AG21" s="350">
        <f t="shared" si="0"/>
        <v>1</v>
      </c>
    </row>
    <row r="22" spans="2:33" s="57" customFormat="1" ht="135.75" customHeight="1" x14ac:dyDescent="0.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156"/>
      <c r="AD22" s="352"/>
      <c r="AE22" s="349">
        <v>1</v>
      </c>
      <c r="AF22" s="349"/>
      <c r="AG22" s="350">
        <f t="shared" si="0"/>
        <v>1</v>
      </c>
    </row>
    <row r="23" spans="2:33" s="57" customFormat="1" ht="409.5" customHeight="1" x14ac:dyDescent="0.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56"/>
      <c r="AD23" s="352">
        <v>1</v>
      </c>
      <c r="AE23" s="349"/>
      <c r="AF23" s="349"/>
      <c r="AG23" s="350">
        <f t="shared" si="0"/>
        <v>1</v>
      </c>
    </row>
    <row r="24" spans="2:33" s="56" customFormat="1" ht="339.9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56"/>
      <c r="AD24" s="83"/>
      <c r="AE24" s="354"/>
      <c r="AF24" s="354"/>
      <c r="AG24" s="84"/>
    </row>
    <row r="25" spans="2:33" s="57" customFormat="1" ht="267.9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56"/>
      <c r="AD25" s="352">
        <v>1</v>
      </c>
      <c r="AE25" s="349"/>
      <c r="AF25" s="349"/>
      <c r="AG25" s="350">
        <f>SUM(AD25:AF25)</f>
        <v>1</v>
      </c>
    </row>
    <row r="26" spans="2:33" s="57" customFormat="1" ht="408.95"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56"/>
      <c r="AD26" s="352"/>
      <c r="AE26" s="349">
        <v>1</v>
      </c>
      <c r="AF26" s="349"/>
      <c r="AG26" s="350">
        <f>SUM(AD26:AF26)</f>
        <v>1</v>
      </c>
    </row>
    <row r="27" spans="2:33" s="57" customFormat="1" ht="133.5"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56"/>
      <c r="AD27" s="352"/>
      <c r="AE27" s="349">
        <v>1</v>
      </c>
      <c r="AF27" s="349"/>
      <c r="AG27" s="350">
        <v>1</v>
      </c>
    </row>
    <row r="28" spans="2:33" s="57" customFormat="1" ht="273"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56"/>
      <c r="AD28" s="352"/>
      <c r="AE28" s="349">
        <v>1</v>
      </c>
      <c r="AF28" s="349"/>
      <c r="AG28" s="350">
        <v>1</v>
      </c>
    </row>
    <row r="29" spans="2:33" s="57" customFormat="1" ht="273"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56"/>
      <c r="AD29" s="352"/>
      <c r="AE29" s="349"/>
      <c r="AF29" s="349"/>
      <c r="AG29" s="350"/>
    </row>
    <row r="30" spans="2:33" s="57" customFormat="1" ht="409.6"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56"/>
      <c r="AD30" s="352"/>
      <c r="AE30" s="349">
        <v>1</v>
      </c>
      <c r="AF30" s="349"/>
      <c r="AG30" s="350">
        <v>1</v>
      </c>
    </row>
    <row r="31" spans="2:33" s="57" customFormat="1" ht="177"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56"/>
      <c r="AD31" s="352">
        <v>1</v>
      </c>
      <c r="AE31" s="349"/>
      <c r="AF31" s="349"/>
      <c r="AG31" s="350">
        <v>1</v>
      </c>
    </row>
    <row r="32" spans="2:33" s="57" customFormat="1" ht="164.1"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56"/>
      <c r="AD32" s="352"/>
      <c r="AE32" s="349">
        <v>1</v>
      </c>
      <c r="AF32" s="349"/>
      <c r="AG32" s="350">
        <v>1</v>
      </c>
    </row>
    <row r="33" spans="2:33" s="57" customFormat="1" ht="280.5"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56"/>
      <c r="AD33" s="352">
        <v>1</v>
      </c>
      <c r="AE33" s="349"/>
      <c r="AF33" s="349"/>
      <c r="AG33" s="350">
        <v>1</v>
      </c>
    </row>
    <row r="34" spans="2:33" s="57" customFormat="1" ht="189.9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56"/>
      <c r="AD34" s="352"/>
      <c r="AE34" s="349">
        <v>1</v>
      </c>
      <c r="AF34" s="349"/>
      <c r="AG34" s="350">
        <v>1</v>
      </c>
    </row>
    <row r="35" spans="2:33" s="57" customFormat="1" ht="288"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56"/>
      <c r="AD35" s="352">
        <v>1</v>
      </c>
      <c r="AE35" s="349"/>
      <c r="AF35" s="349"/>
      <c r="AG35" s="350">
        <v>1</v>
      </c>
    </row>
    <row r="36" spans="2:33" s="57" customFormat="1" ht="268.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56"/>
      <c r="AD36" s="352">
        <v>1</v>
      </c>
      <c r="AE36" s="349"/>
      <c r="AF36" s="349"/>
      <c r="AG36" s="350">
        <v>1</v>
      </c>
    </row>
    <row r="37" spans="2:33" s="57" customFormat="1" ht="188.2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56"/>
      <c r="AD37" s="352"/>
      <c r="AE37" s="349"/>
      <c r="AF37" s="349">
        <v>1</v>
      </c>
      <c r="AG37" s="350">
        <v>1</v>
      </c>
    </row>
    <row r="38" spans="2:33" s="57" customFormat="1" ht="156"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56"/>
      <c r="AD38" s="352">
        <v>1</v>
      </c>
      <c r="AE38" s="349"/>
      <c r="AF38" s="349"/>
      <c r="AG38" s="350">
        <v>1</v>
      </c>
    </row>
    <row r="39" spans="2:33" s="57" customFormat="1" ht="348.9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56"/>
      <c r="AD39" s="465"/>
      <c r="AE39" s="457"/>
      <c r="AF39" s="457">
        <v>1</v>
      </c>
      <c r="AG39" s="458">
        <v>1</v>
      </c>
    </row>
    <row r="40" spans="2:33" s="57" customFormat="1" ht="339"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56"/>
      <c r="AD40" s="465"/>
      <c r="AE40" s="457"/>
      <c r="AF40" s="457"/>
      <c r="AG40" s="458"/>
    </row>
    <row r="41" spans="2:33" s="57" customFormat="1" ht="344.25"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56"/>
      <c r="AD41" s="352">
        <v>1</v>
      </c>
      <c r="AE41" s="349"/>
      <c r="AF41" s="349"/>
      <c r="AG41" s="350">
        <v>1</v>
      </c>
    </row>
    <row r="42" spans="2:33" s="57" customFormat="1" ht="205.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56"/>
      <c r="AD42" s="352">
        <v>1</v>
      </c>
      <c r="AE42" s="349"/>
      <c r="AF42" s="349"/>
      <c r="AG42" s="350">
        <v>1</v>
      </c>
    </row>
    <row r="43" spans="2:33" s="57" customFormat="1" ht="155.1"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56"/>
      <c r="AD43" s="352">
        <v>1</v>
      </c>
      <c r="AE43" s="349"/>
      <c r="AF43" s="349"/>
      <c r="AG43" s="350">
        <v>1</v>
      </c>
    </row>
    <row r="44" spans="2:33" s="57" customFormat="1" ht="150"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56"/>
      <c r="AD44" s="352">
        <v>1</v>
      </c>
      <c r="AE44" s="349"/>
      <c r="AF44" s="349"/>
      <c r="AG44" s="350">
        <v>1</v>
      </c>
    </row>
    <row r="45" spans="2:33" s="57" customFormat="1" ht="156"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56"/>
      <c r="AD45" s="352"/>
      <c r="AE45" s="349">
        <v>1</v>
      </c>
      <c r="AF45" s="349"/>
      <c r="AG45" s="350">
        <v>1</v>
      </c>
    </row>
    <row r="46" spans="2:33" s="57" customFormat="1" ht="150.94999999999999"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56"/>
      <c r="AD46" s="352">
        <v>1</v>
      </c>
      <c r="AE46" s="349"/>
      <c r="AF46" s="349"/>
      <c r="AG46" s="350">
        <v>1</v>
      </c>
    </row>
    <row r="47" spans="2:33" s="57" customFormat="1" ht="269.10000000000002"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56"/>
      <c r="AD47" s="352">
        <v>1</v>
      </c>
      <c r="AE47" s="349"/>
      <c r="AF47" s="349"/>
      <c r="AG47" s="350">
        <v>1</v>
      </c>
    </row>
    <row r="48" spans="2:33" s="57" customFormat="1" ht="219.95"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56"/>
      <c r="AD48" s="352">
        <v>1</v>
      </c>
      <c r="AE48" s="349"/>
      <c r="AF48" s="349"/>
      <c r="AG48" s="350">
        <v>1</v>
      </c>
    </row>
    <row r="49" spans="2:33" s="57" customFormat="1" ht="186.9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56"/>
      <c r="AD49" s="352">
        <v>1</v>
      </c>
      <c r="AE49" s="349"/>
      <c r="AF49" s="349"/>
      <c r="AG49" s="350">
        <v>1</v>
      </c>
    </row>
    <row r="50" spans="2:33" s="57" customFormat="1" ht="252"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56"/>
      <c r="AD50" s="352"/>
      <c r="AE50" s="349"/>
      <c r="AF50" s="349">
        <v>1</v>
      </c>
      <c r="AG50" s="350">
        <v>1</v>
      </c>
    </row>
    <row r="51" spans="2:33" s="57" customFormat="1" ht="139.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56"/>
      <c r="AD51" s="352"/>
      <c r="AE51" s="349">
        <v>1</v>
      </c>
      <c r="AF51" s="349"/>
      <c r="AG51" s="350">
        <v>1</v>
      </c>
    </row>
    <row r="52" spans="2:33" s="57" customFormat="1" ht="187.1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56"/>
      <c r="AD52" s="352">
        <v>1</v>
      </c>
      <c r="AE52" s="349"/>
      <c r="AF52" s="349"/>
      <c r="AG52" s="350">
        <v>1</v>
      </c>
    </row>
    <row r="53" spans="2:33" s="57" customFormat="1" ht="187.1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56"/>
      <c r="AD53" s="352"/>
      <c r="AE53" s="349"/>
      <c r="AF53" s="349"/>
      <c r="AG53" s="350"/>
    </row>
    <row r="54" spans="2:33" s="57" customFormat="1" ht="151.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56"/>
      <c r="AD54" s="352"/>
      <c r="AE54" s="349"/>
      <c r="AF54" s="349">
        <v>1</v>
      </c>
      <c r="AG54" s="350">
        <v>1</v>
      </c>
    </row>
    <row r="55" spans="2:33" s="57" customFormat="1" ht="73.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56"/>
      <c r="AD55" s="352"/>
      <c r="AE55" s="349"/>
      <c r="AF55" s="349">
        <v>1</v>
      </c>
      <c r="AG55" s="350">
        <v>1</v>
      </c>
    </row>
    <row r="56" spans="2:33" s="57" customFormat="1" ht="113.2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56"/>
      <c r="AD56" s="352"/>
      <c r="AE56" s="349">
        <v>1</v>
      </c>
      <c r="AF56" s="349"/>
      <c r="AG56" s="350">
        <v>1</v>
      </c>
    </row>
    <row r="57" spans="2:33" ht="45.75" customHeight="1" x14ac:dyDescent="0.2">
      <c r="AA57" s="156"/>
      <c r="AB57" s="57"/>
      <c r="AC57" s="57"/>
      <c r="AD57" s="63"/>
      <c r="AE57" s="58">
        <v>1</v>
      </c>
      <c r="AF57" s="58"/>
      <c r="AG57" s="64">
        <v>1</v>
      </c>
    </row>
    <row r="58" spans="2:33" ht="45.75" customHeight="1" x14ac:dyDescent="0.2">
      <c r="AA58" s="156"/>
      <c r="AB58" s="57"/>
      <c r="AC58" s="57"/>
      <c r="AD58" s="63"/>
      <c r="AE58" s="58">
        <v>1</v>
      </c>
      <c r="AF58" s="58"/>
      <c r="AG58" s="64">
        <v>1</v>
      </c>
    </row>
    <row r="59" spans="2:33" ht="45.75" customHeight="1" x14ac:dyDescent="0.2">
      <c r="AA59" s="156"/>
      <c r="AB59" s="57"/>
      <c r="AC59" s="57"/>
      <c r="AD59" s="63"/>
      <c r="AE59" s="58">
        <v>1</v>
      </c>
      <c r="AF59" s="58"/>
      <c r="AG59" s="64">
        <v>1</v>
      </c>
    </row>
    <row r="60" spans="2:33" ht="45.75" customHeight="1" x14ac:dyDescent="0.2">
      <c r="AA60" s="156"/>
      <c r="AB60" s="57"/>
      <c r="AC60" s="57"/>
      <c r="AD60" s="63"/>
      <c r="AE60" s="58">
        <v>1</v>
      </c>
      <c r="AF60" s="58"/>
      <c r="AG60" s="64">
        <v>1</v>
      </c>
    </row>
    <row r="61" spans="2:33" ht="267.75" customHeight="1" x14ac:dyDescent="0.2">
      <c r="AA61" s="156"/>
      <c r="AB61" s="57"/>
      <c r="AC61" s="57"/>
      <c r="AD61" s="63"/>
      <c r="AE61" s="58">
        <v>1</v>
      </c>
      <c r="AF61" s="58"/>
      <c r="AG61" s="64">
        <v>1</v>
      </c>
    </row>
    <row r="62" spans="2:33" ht="408" customHeight="1" thickBot="1" x14ac:dyDescent="0.25">
      <c r="AA62" s="156"/>
      <c r="AD62" s="65">
        <f>SUM(AD9:AD57)</f>
        <v>24</v>
      </c>
      <c r="AE62" s="66">
        <f>SUM(AE9:AE61)</f>
        <v>18</v>
      </c>
      <c r="AF62" s="66">
        <f>SUM(AF9:AF61)</f>
        <v>5</v>
      </c>
      <c r="AG62" s="67">
        <f>SUM(AG9:AG61)</f>
        <v>47</v>
      </c>
    </row>
    <row r="63" spans="2:33" ht="30" customHeight="1" x14ac:dyDescent="0.2">
      <c r="AA63" s="156"/>
    </row>
    <row r="64" spans="2:33" x14ac:dyDescent="0.2">
      <c r="AA64" s="156"/>
    </row>
    <row r="65" spans="27:27" x14ac:dyDescent="0.2">
      <c r="AA65" s="156"/>
    </row>
    <row r="66" spans="27:27" x14ac:dyDescent="0.2">
      <c r="AA66" s="156"/>
    </row>
    <row r="67" spans="27:27" ht="122.25" customHeight="1" x14ac:dyDescent="0.2">
      <c r="AA67" s="156"/>
    </row>
    <row r="68" spans="27:27" x14ac:dyDescent="0.2">
      <c r="AA68" s="156"/>
    </row>
    <row r="69" spans="27:27" x14ac:dyDescent="0.2">
      <c r="AA69" s="156"/>
    </row>
    <row r="70" spans="27:27" x14ac:dyDescent="0.2">
      <c r="AA70" s="156"/>
    </row>
    <row r="71" spans="27:27" x14ac:dyDescent="0.2">
      <c r="AA71" s="156"/>
    </row>
    <row r="72" spans="27:27" x14ac:dyDescent="0.2">
      <c r="AA72" s="156"/>
    </row>
    <row r="73" spans="27:27" x14ac:dyDescent="0.2">
      <c r="AA73" s="156"/>
    </row>
    <row r="74" spans="27:27" x14ac:dyDescent="0.2">
      <c r="AA74" s="156"/>
    </row>
    <row r="75" spans="27:27" x14ac:dyDescent="0.2">
      <c r="AA75" s="156"/>
    </row>
  </sheetData>
  <autoFilter ref="B8:U15"/>
  <mergeCells count="65">
    <mergeCell ref="I17:K17"/>
    <mergeCell ref="M17:P17"/>
    <mergeCell ref="M18:N18"/>
    <mergeCell ref="L13:L14"/>
    <mergeCell ref="Q13:Q14"/>
    <mergeCell ref="J13:J14"/>
    <mergeCell ref="O18:P18"/>
    <mergeCell ref="B9:B15"/>
    <mergeCell ref="C9:C15"/>
    <mergeCell ref="B5:AA5"/>
    <mergeCell ref="J10:J11"/>
    <mergeCell ref="K10:K11"/>
    <mergeCell ref="L10:L11"/>
    <mergeCell ref="M10:M11"/>
    <mergeCell ref="N10:N11"/>
    <mergeCell ref="O10:O11"/>
    <mergeCell ref="P10:P11"/>
    <mergeCell ref="AA9:AA15"/>
    <mergeCell ref="D10:D11"/>
    <mergeCell ref="D13:D14"/>
    <mergeCell ref="E13:E14"/>
    <mergeCell ref="F13:F14"/>
    <mergeCell ref="V7:Z7"/>
    <mergeCell ref="AF39:AF40"/>
    <mergeCell ref="AG39:AG40"/>
    <mergeCell ref="M20:N20"/>
    <mergeCell ref="O20:P20"/>
    <mergeCell ref="M19:N19"/>
    <mergeCell ref="O19:P19"/>
    <mergeCell ref="AE39:AE40"/>
    <mergeCell ref="AD39:AD40"/>
    <mergeCell ref="B2:AA2"/>
    <mergeCell ref="B3:E3"/>
    <mergeCell ref="F3:H3"/>
    <mergeCell ref="F4:H4"/>
    <mergeCell ref="I3:L3"/>
    <mergeCell ref="I4:L4"/>
    <mergeCell ref="Q3:AA3"/>
    <mergeCell ref="M3:P3"/>
    <mergeCell ref="Q4:AA4"/>
    <mergeCell ref="M4:P4"/>
    <mergeCell ref="B4:E4"/>
    <mergeCell ref="E10:E11"/>
    <mergeCell ref="F10:F11"/>
    <mergeCell ref="U10:U11"/>
    <mergeCell ref="K13:K14"/>
    <mergeCell ref="AD7:AG7"/>
    <mergeCell ref="R7:U7"/>
    <mergeCell ref="H13:H14"/>
    <mergeCell ref="Q10:Q11"/>
    <mergeCell ref="T10:T11"/>
    <mergeCell ref="M13:M14"/>
    <mergeCell ref="H10:H11"/>
    <mergeCell ref="I10:I11"/>
    <mergeCell ref="N13:N14"/>
    <mergeCell ref="O13:O14"/>
    <mergeCell ref="P13:P14"/>
    <mergeCell ref="B6:I6"/>
    <mergeCell ref="B7:B8"/>
    <mergeCell ref="J7:M7"/>
    <mergeCell ref="C7:C8"/>
    <mergeCell ref="O7:Q7"/>
    <mergeCell ref="R6:AA6"/>
    <mergeCell ref="AA7:AA8"/>
    <mergeCell ref="J6:Q6"/>
  </mergeCells>
  <conditionalFormatting sqref="N9:N10 N12:N13 N15">
    <cfRule type="cellIs" dxfId="8" priority="1" operator="between">
      <formula>31</formula>
      <formula>60</formula>
    </cfRule>
    <cfRule type="cellIs" dxfId="7" priority="2" operator="between">
      <formula>6</formula>
      <formula>30</formula>
    </cfRule>
    <cfRule type="cellIs" dxfId="6" priority="3" operator="equal">
      <formula>5</formula>
    </cfRule>
  </conditionalFormatting>
  <printOptions horizontalCentered="1" verticalCentered="1"/>
  <pageMargins left="0.19685039370078741" right="0.27559055118110237" top="0.39370078740157483" bottom="0.47244094488188981" header="0" footer="0"/>
  <pageSetup scale="14" orientation="portrait" r:id="rId1"/>
  <headerFooter alignWithMargins="0">
    <oddFooter>&amp;C&amp;8Página &amp;P de &amp;N</oddFooter>
  </headerFooter>
  <rowBreaks count="1" manualBreakCount="1">
    <brk id="21" min="1" max="26" man="1"/>
  </rowBreaks>
  <colBreaks count="1" manualBreakCount="1">
    <brk id="2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
  <sheetViews>
    <sheetView showGridLines="0" view="pageBreakPreview" topLeftCell="N1" zoomScale="50" zoomScaleNormal="25" zoomScaleSheetLayoutView="50" zoomScalePageLayoutView="75" workbookViewId="0">
      <selection activeCell="AA9" sqref="AA9:AA24"/>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34" style="42" customWidth="1"/>
    <col min="24" max="25" width="33.140625" style="42" customWidth="1"/>
    <col min="26" max="26" width="29.42578125" style="42" customWidth="1"/>
    <col min="27" max="27" width="23.140625" style="155" customWidth="1"/>
    <col min="28" max="29" width="17.7109375" style="42" customWidth="1"/>
    <col min="30" max="33" width="33.85546875" style="42" customWidth="1"/>
    <col min="34" max="16384" width="33.85546875" style="42"/>
  </cols>
  <sheetData>
    <row r="1" spans="1:34" ht="9" customHeight="1" thickBot="1" x14ac:dyDescent="0.25"/>
    <row r="2" spans="1:34" s="56" customFormat="1" ht="125.25" customHeight="1" thickBot="1" x14ac:dyDescent="0.25">
      <c r="B2" s="395" t="s">
        <v>55</v>
      </c>
      <c r="C2" s="396"/>
      <c r="D2" s="396"/>
      <c r="E2" s="396"/>
      <c r="F2" s="396"/>
      <c r="G2" s="396"/>
      <c r="H2" s="396"/>
      <c r="I2" s="396"/>
      <c r="J2" s="396"/>
      <c r="K2" s="396"/>
      <c r="L2" s="396"/>
      <c r="M2" s="396"/>
      <c r="N2" s="396"/>
      <c r="O2" s="396"/>
      <c r="P2" s="396"/>
      <c r="Q2" s="396"/>
      <c r="R2" s="396"/>
      <c r="S2" s="396"/>
      <c r="T2" s="396"/>
      <c r="U2" s="396"/>
      <c r="V2" s="397"/>
      <c r="W2" s="397"/>
      <c r="X2" s="397"/>
      <c r="Y2" s="397"/>
      <c r="Z2" s="397"/>
      <c r="AA2" s="398"/>
      <c r="AB2" s="60"/>
      <c r="AC2" s="60"/>
    </row>
    <row r="3" spans="1:34" s="57" customFormat="1" ht="66" customHeight="1" thickBot="1" x14ac:dyDescent="0.25">
      <c r="B3" s="399" t="s">
        <v>117</v>
      </c>
      <c r="C3" s="400"/>
      <c r="D3" s="400"/>
      <c r="E3" s="401"/>
      <c r="F3" s="399" t="s">
        <v>262</v>
      </c>
      <c r="G3" s="400"/>
      <c r="H3" s="402"/>
      <c r="I3" s="403" t="s">
        <v>263</v>
      </c>
      <c r="J3" s="404"/>
      <c r="K3" s="404"/>
      <c r="L3" s="404"/>
      <c r="M3" s="403" t="s">
        <v>118</v>
      </c>
      <c r="N3" s="404"/>
      <c r="O3" s="404"/>
      <c r="P3" s="405"/>
      <c r="Q3" s="404" t="s">
        <v>56</v>
      </c>
      <c r="R3" s="404"/>
      <c r="S3" s="404"/>
      <c r="T3" s="404"/>
      <c r="U3" s="404"/>
      <c r="V3" s="404"/>
      <c r="W3" s="404"/>
      <c r="X3" s="404"/>
      <c r="Y3" s="404"/>
      <c r="Z3" s="404"/>
      <c r="AA3" s="405"/>
      <c r="AB3" s="61"/>
      <c r="AC3" s="61"/>
    </row>
    <row r="4" spans="1:34" s="57" customFormat="1" ht="72" customHeight="1" thickBot="1" x14ac:dyDescent="0.25">
      <c r="B4" s="408" t="s">
        <v>57</v>
      </c>
      <c r="C4" s="409"/>
      <c r="D4" s="409"/>
      <c r="E4" s="410"/>
      <c r="F4" s="411">
        <v>42874</v>
      </c>
      <c r="G4" s="412"/>
      <c r="H4" s="413"/>
      <c r="I4" s="414">
        <v>43199</v>
      </c>
      <c r="J4" s="412"/>
      <c r="K4" s="412"/>
      <c r="L4" s="415"/>
      <c r="M4" s="416">
        <v>3</v>
      </c>
      <c r="N4" s="417"/>
      <c r="O4" s="417"/>
      <c r="P4" s="418"/>
      <c r="Q4" s="417" t="s">
        <v>264</v>
      </c>
      <c r="R4" s="417"/>
      <c r="S4" s="417"/>
      <c r="T4" s="417"/>
      <c r="U4" s="417"/>
      <c r="V4" s="417"/>
      <c r="W4" s="417"/>
      <c r="X4" s="417"/>
      <c r="Y4" s="417"/>
      <c r="Z4" s="417"/>
      <c r="AA4" s="418"/>
      <c r="AB4" s="162"/>
      <c r="AC4" s="162"/>
    </row>
    <row r="5" spans="1:34" s="57" customFormat="1" ht="32.1" customHeight="1" thickBot="1" x14ac:dyDescent="0.25">
      <c r="B5" s="488" t="s">
        <v>651</v>
      </c>
      <c r="C5" s="489"/>
      <c r="D5" s="489"/>
      <c r="E5" s="489"/>
      <c r="F5" s="489"/>
      <c r="G5" s="489"/>
      <c r="H5" s="489"/>
      <c r="I5" s="489"/>
      <c r="J5" s="489"/>
      <c r="K5" s="489"/>
      <c r="L5" s="489"/>
      <c r="M5" s="489"/>
      <c r="N5" s="489"/>
      <c r="O5" s="489"/>
      <c r="P5" s="489"/>
      <c r="Q5" s="489"/>
      <c r="R5" s="489"/>
      <c r="S5" s="489"/>
      <c r="T5" s="489"/>
      <c r="U5" s="489"/>
      <c r="V5" s="489"/>
      <c r="W5" s="489"/>
      <c r="X5" s="489"/>
      <c r="Y5" s="489"/>
      <c r="Z5" s="489"/>
      <c r="AA5" s="490"/>
      <c r="AB5" s="162"/>
      <c r="AC5" s="162"/>
    </row>
    <row r="6" spans="1:34" s="57" customFormat="1" ht="54.95" customHeight="1" thickBot="1" x14ac:dyDescent="0.25">
      <c r="B6" s="422" t="s">
        <v>2</v>
      </c>
      <c r="C6" s="423"/>
      <c r="D6" s="423"/>
      <c r="E6" s="423"/>
      <c r="F6" s="423"/>
      <c r="G6" s="423"/>
      <c r="H6" s="423"/>
      <c r="I6" s="424"/>
      <c r="J6" s="425" t="s">
        <v>7</v>
      </c>
      <c r="K6" s="426"/>
      <c r="L6" s="426"/>
      <c r="M6" s="426"/>
      <c r="N6" s="426"/>
      <c r="O6" s="426"/>
      <c r="P6" s="426"/>
      <c r="Q6" s="427"/>
      <c r="R6" s="428" t="s">
        <v>274</v>
      </c>
      <c r="S6" s="429"/>
      <c r="T6" s="429"/>
      <c r="U6" s="429"/>
      <c r="V6" s="429"/>
      <c r="W6" s="429"/>
      <c r="X6" s="429"/>
      <c r="Y6" s="429"/>
      <c r="Z6" s="429"/>
      <c r="AA6" s="430"/>
    </row>
    <row r="7" spans="1:34" s="57" customFormat="1" ht="75" customHeight="1" thickBot="1" x14ac:dyDescent="0.25">
      <c r="B7" s="431" t="s">
        <v>15</v>
      </c>
      <c r="C7" s="432" t="s">
        <v>37</v>
      </c>
      <c r="D7" s="164" t="s">
        <v>14</v>
      </c>
      <c r="E7" s="165" t="s">
        <v>16</v>
      </c>
      <c r="F7" s="165" t="s">
        <v>1</v>
      </c>
      <c r="G7" s="165" t="s">
        <v>17</v>
      </c>
      <c r="H7" s="165" t="s">
        <v>9</v>
      </c>
      <c r="I7" s="165" t="s">
        <v>0</v>
      </c>
      <c r="J7" s="433" t="s">
        <v>52</v>
      </c>
      <c r="K7" s="433"/>
      <c r="L7" s="433"/>
      <c r="M7" s="433"/>
      <c r="N7" s="166" t="s">
        <v>6</v>
      </c>
      <c r="O7" s="434" t="s">
        <v>95</v>
      </c>
      <c r="P7" s="435"/>
      <c r="Q7" s="436"/>
      <c r="R7" s="437" t="s">
        <v>265</v>
      </c>
      <c r="S7" s="437"/>
      <c r="T7" s="438"/>
      <c r="U7" s="438"/>
      <c r="V7" s="251"/>
      <c r="W7" s="495" t="s">
        <v>266</v>
      </c>
      <c r="X7" s="496"/>
      <c r="Y7" s="496"/>
      <c r="Z7" s="497"/>
      <c r="AA7" s="498" t="s">
        <v>39</v>
      </c>
      <c r="AD7" s="444" t="s">
        <v>133</v>
      </c>
      <c r="AE7" s="444"/>
      <c r="AF7" s="444"/>
      <c r="AG7" s="444"/>
      <c r="AH7" s="59"/>
    </row>
    <row r="8" spans="1:34" s="57" customFormat="1" ht="148.5" customHeight="1" thickBot="1" x14ac:dyDescent="0.25">
      <c r="B8" s="431"/>
      <c r="C8" s="432"/>
      <c r="D8" s="33" t="s">
        <v>13</v>
      </c>
      <c r="E8" s="34" t="s">
        <v>20</v>
      </c>
      <c r="F8" s="34" t="s">
        <v>21</v>
      </c>
      <c r="G8" s="34" t="s">
        <v>22</v>
      </c>
      <c r="H8" s="34" t="s">
        <v>23</v>
      </c>
      <c r="I8" s="34" t="s">
        <v>24</v>
      </c>
      <c r="J8" s="88" t="s">
        <v>18</v>
      </c>
      <c r="K8" s="88" t="s">
        <v>19</v>
      </c>
      <c r="L8" s="88" t="s">
        <v>4</v>
      </c>
      <c r="M8" s="88" t="s">
        <v>5</v>
      </c>
      <c r="N8" s="35" t="s">
        <v>3</v>
      </c>
      <c r="O8" s="36" t="s">
        <v>96</v>
      </c>
      <c r="P8" s="36" t="s">
        <v>97</v>
      </c>
      <c r="Q8" s="193" t="s">
        <v>98</v>
      </c>
      <c r="R8" s="194" t="s">
        <v>267</v>
      </c>
      <c r="S8" s="195" t="s">
        <v>268</v>
      </c>
      <c r="T8" s="196" t="s">
        <v>269</v>
      </c>
      <c r="U8" s="196" t="s">
        <v>270</v>
      </c>
      <c r="V8" s="264" t="s">
        <v>461</v>
      </c>
      <c r="W8" s="249" t="s">
        <v>271</v>
      </c>
      <c r="X8" s="196" t="s">
        <v>272</v>
      </c>
      <c r="Y8" s="196" t="s">
        <v>273</v>
      </c>
      <c r="Z8" s="197" t="s">
        <v>268</v>
      </c>
      <c r="AA8" s="499"/>
      <c r="AD8" s="85" t="s">
        <v>129</v>
      </c>
      <c r="AE8" s="86" t="s">
        <v>130</v>
      </c>
      <c r="AF8" s="86" t="s">
        <v>131</v>
      </c>
      <c r="AG8" s="87" t="s">
        <v>132</v>
      </c>
    </row>
    <row r="9" spans="1:34" s="57" customFormat="1" ht="408.75" customHeight="1" x14ac:dyDescent="0.2">
      <c r="A9" s="695"/>
      <c r="B9" s="602" t="s">
        <v>283</v>
      </c>
      <c r="C9" s="493"/>
      <c r="D9" s="696" t="s">
        <v>218</v>
      </c>
      <c r="E9" s="493" t="s">
        <v>448</v>
      </c>
      <c r="F9" s="493" t="s">
        <v>147</v>
      </c>
      <c r="G9" s="448" t="s">
        <v>451</v>
      </c>
      <c r="H9" s="493" t="s">
        <v>449</v>
      </c>
      <c r="I9" s="493" t="s">
        <v>219</v>
      </c>
      <c r="J9" s="493">
        <v>2</v>
      </c>
      <c r="K9" s="493" t="s">
        <v>28</v>
      </c>
      <c r="L9" s="493">
        <v>20</v>
      </c>
      <c r="M9" s="697" t="s">
        <v>191</v>
      </c>
      <c r="N9" s="698">
        <f t="shared" ref="N9:N23" si="0">L9*J9</f>
        <v>40</v>
      </c>
      <c r="O9" s="699"/>
      <c r="P9" s="699" t="s">
        <v>99</v>
      </c>
      <c r="Q9" s="699"/>
      <c r="R9" s="700" t="s">
        <v>450</v>
      </c>
      <c r="S9" s="700" t="s">
        <v>780</v>
      </c>
      <c r="T9" s="701" t="s">
        <v>454</v>
      </c>
      <c r="U9" s="700" t="s">
        <v>304</v>
      </c>
      <c r="V9" s="702" t="s">
        <v>779</v>
      </c>
      <c r="W9" s="710" t="s">
        <v>781</v>
      </c>
      <c r="X9" s="700" t="s">
        <v>782</v>
      </c>
      <c r="Y9" s="700" t="s">
        <v>494</v>
      </c>
      <c r="Z9" s="711" t="s">
        <v>696</v>
      </c>
      <c r="AA9" s="523" t="s">
        <v>796</v>
      </c>
      <c r="AD9" s="68">
        <v>1</v>
      </c>
      <c r="AE9" s="159"/>
      <c r="AF9" s="159"/>
      <c r="AG9" s="69">
        <f>SUM(AD9:AF9)</f>
        <v>1</v>
      </c>
    </row>
    <row r="10" spans="1:34" s="57" customFormat="1" ht="252.75" customHeight="1" x14ac:dyDescent="0.2">
      <c r="A10" s="703"/>
      <c r="B10" s="603"/>
      <c r="C10" s="468"/>
      <c r="D10" s="605"/>
      <c r="E10" s="468"/>
      <c r="F10" s="468"/>
      <c r="G10" s="562"/>
      <c r="H10" s="468"/>
      <c r="I10" s="468"/>
      <c r="J10" s="468"/>
      <c r="K10" s="468"/>
      <c r="L10" s="468"/>
      <c r="M10" s="457"/>
      <c r="N10" s="607"/>
      <c r="O10" s="606"/>
      <c r="P10" s="606"/>
      <c r="Q10" s="606"/>
      <c r="R10" s="143" t="s">
        <v>643</v>
      </c>
      <c r="S10" s="143" t="s">
        <v>773</v>
      </c>
      <c r="T10" s="245" t="s">
        <v>644</v>
      </c>
      <c r="U10" s="143" t="s">
        <v>304</v>
      </c>
      <c r="V10" s="265" t="s">
        <v>645</v>
      </c>
      <c r="W10" s="143"/>
      <c r="X10" s="143"/>
      <c r="Y10" s="143"/>
      <c r="Z10" s="143"/>
      <c r="AA10" s="471"/>
      <c r="AD10" s="330"/>
      <c r="AE10" s="327"/>
      <c r="AF10" s="327"/>
      <c r="AG10" s="333"/>
    </row>
    <row r="11" spans="1:34" s="57" customFormat="1" ht="408.75" customHeight="1" x14ac:dyDescent="0.2">
      <c r="A11" s="703"/>
      <c r="B11" s="603"/>
      <c r="C11" s="468"/>
      <c r="D11" s="605"/>
      <c r="E11" s="468"/>
      <c r="F11" s="468"/>
      <c r="G11" s="361" t="s">
        <v>452</v>
      </c>
      <c r="H11" s="468"/>
      <c r="I11" s="468"/>
      <c r="J11" s="468"/>
      <c r="K11" s="468"/>
      <c r="L11" s="468"/>
      <c r="M11" s="457"/>
      <c r="N11" s="607"/>
      <c r="O11" s="606"/>
      <c r="P11" s="606"/>
      <c r="Q11" s="606"/>
      <c r="R11" s="143" t="s">
        <v>453</v>
      </c>
      <c r="S11" s="143" t="s">
        <v>455</v>
      </c>
      <c r="T11" s="143" t="s">
        <v>456</v>
      </c>
      <c r="U11" s="143" t="s">
        <v>474</v>
      </c>
      <c r="V11" s="43" t="s">
        <v>471</v>
      </c>
      <c r="W11" s="143" t="s">
        <v>784</v>
      </c>
      <c r="X11" s="143" t="s">
        <v>783</v>
      </c>
      <c r="Y11" s="143" t="s">
        <v>494</v>
      </c>
      <c r="Z11" s="266" t="s">
        <v>696</v>
      </c>
      <c r="AA11" s="471"/>
      <c r="AD11" s="236"/>
      <c r="AE11" s="234"/>
      <c r="AF11" s="234"/>
      <c r="AG11" s="235"/>
    </row>
    <row r="12" spans="1:34" s="57" customFormat="1" ht="291.75" customHeight="1" x14ac:dyDescent="0.2">
      <c r="A12" s="703"/>
      <c r="B12" s="603"/>
      <c r="C12" s="468"/>
      <c r="D12" s="135" t="s">
        <v>221</v>
      </c>
      <c r="E12" s="175" t="s">
        <v>220</v>
      </c>
      <c r="F12" s="175" t="s">
        <v>222</v>
      </c>
      <c r="G12" s="175" t="s">
        <v>148</v>
      </c>
      <c r="H12" s="175" t="s">
        <v>472</v>
      </c>
      <c r="I12" s="175" t="s">
        <v>223</v>
      </c>
      <c r="J12" s="361">
        <v>1</v>
      </c>
      <c r="K12" s="361" t="s">
        <v>92</v>
      </c>
      <c r="L12" s="361">
        <v>10</v>
      </c>
      <c r="M12" s="359" t="s">
        <v>54</v>
      </c>
      <c r="N12" s="271">
        <f>SUM(J12*L12)</f>
        <v>10</v>
      </c>
      <c r="O12" s="388"/>
      <c r="P12" s="388" t="s">
        <v>99</v>
      </c>
      <c r="Q12" s="388"/>
      <c r="R12" s="143" t="s">
        <v>149</v>
      </c>
      <c r="S12" s="143" t="s">
        <v>785</v>
      </c>
      <c r="T12" s="143" t="s">
        <v>473</v>
      </c>
      <c r="U12" s="143" t="s">
        <v>304</v>
      </c>
      <c r="V12" s="266" t="s">
        <v>475</v>
      </c>
      <c r="W12" s="143"/>
      <c r="X12" s="143"/>
      <c r="Y12" s="143"/>
      <c r="Z12" s="143"/>
      <c r="AA12" s="471"/>
      <c r="AD12" s="161"/>
      <c r="AE12" s="160">
        <v>1</v>
      </c>
      <c r="AF12" s="160"/>
      <c r="AG12" s="163">
        <f t="shared" ref="AG12:AG29" si="1">SUM(AD12:AF12)</f>
        <v>1</v>
      </c>
    </row>
    <row r="13" spans="1:34" s="57" customFormat="1" ht="369.75" customHeight="1" x14ac:dyDescent="0.2">
      <c r="A13" s="703"/>
      <c r="B13" s="603"/>
      <c r="C13" s="468"/>
      <c r="D13" s="135" t="s">
        <v>184</v>
      </c>
      <c r="E13" s="175" t="s">
        <v>476</v>
      </c>
      <c r="F13" s="175" t="s">
        <v>185</v>
      </c>
      <c r="G13" s="175" t="s">
        <v>477</v>
      </c>
      <c r="H13" s="175" t="s">
        <v>186</v>
      </c>
      <c r="I13" s="175" t="s">
        <v>478</v>
      </c>
      <c r="J13" s="361">
        <v>1</v>
      </c>
      <c r="K13" s="361" t="s">
        <v>479</v>
      </c>
      <c r="L13" s="361">
        <v>20</v>
      </c>
      <c r="M13" s="359" t="s">
        <v>150</v>
      </c>
      <c r="N13" s="262">
        <f t="shared" si="0"/>
        <v>20</v>
      </c>
      <c r="O13" s="388"/>
      <c r="P13" s="388" t="s">
        <v>99</v>
      </c>
      <c r="Q13" s="388"/>
      <c r="R13" s="143" t="s">
        <v>482</v>
      </c>
      <c r="S13" s="143" t="s">
        <v>774</v>
      </c>
      <c r="T13" s="143" t="s">
        <v>480</v>
      </c>
      <c r="U13" s="143" t="s">
        <v>481</v>
      </c>
      <c r="V13" s="266" t="s">
        <v>483</v>
      </c>
      <c r="W13" s="143"/>
      <c r="X13" s="143"/>
      <c r="Y13" s="143"/>
      <c r="Z13" s="143"/>
      <c r="AA13" s="471"/>
      <c r="AD13" s="161">
        <v>1</v>
      </c>
      <c r="AE13" s="160"/>
      <c r="AF13" s="160"/>
      <c r="AG13" s="163">
        <f t="shared" si="1"/>
        <v>1</v>
      </c>
    </row>
    <row r="14" spans="1:34" s="57" customFormat="1" ht="262.5" customHeight="1" x14ac:dyDescent="0.2">
      <c r="A14" s="703"/>
      <c r="B14" s="603"/>
      <c r="C14" s="468"/>
      <c r="D14" s="500" t="s">
        <v>226</v>
      </c>
      <c r="E14" s="494" t="s">
        <v>227</v>
      </c>
      <c r="F14" s="494" t="s">
        <v>147</v>
      </c>
      <c r="G14" s="494" t="s">
        <v>485</v>
      </c>
      <c r="H14" s="494" t="s">
        <v>484</v>
      </c>
      <c r="I14" s="494" t="s">
        <v>225</v>
      </c>
      <c r="J14" s="494">
        <v>1</v>
      </c>
      <c r="K14" s="494" t="s">
        <v>92</v>
      </c>
      <c r="L14" s="494">
        <v>20</v>
      </c>
      <c r="M14" s="503" t="s">
        <v>54</v>
      </c>
      <c r="N14" s="608">
        <f t="shared" si="0"/>
        <v>20</v>
      </c>
      <c r="O14" s="572"/>
      <c r="P14" s="572" t="s">
        <v>99</v>
      </c>
      <c r="Q14" s="572"/>
      <c r="R14" s="371" t="s">
        <v>486</v>
      </c>
      <c r="S14" s="371" t="s">
        <v>426</v>
      </c>
      <c r="T14" s="371" t="s">
        <v>480</v>
      </c>
      <c r="U14" s="371" t="s">
        <v>304</v>
      </c>
      <c r="V14" s="267" t="s">
        <v>487</v>
      </c>
      <c r="W14" s="371"/>
      <c r="X14" s="371" t="s">
        <v>787</v>
      </c>
      <c r="Y14" s="371"/>
      <c r="Z14" s="371"/>
      <c r="AA14" s="471"/>
      <c r="AD14" s="161"/>
      <c r="AE14" s="160">
        <v>1</v>
      </c>
      <c r="AF14" s="160"/>
      <c r="AG14" s="163">
        <f t="shared" si="1"/>
        <v>1</v>
      </c>
    </row>
    <row r="15" spans="1:34" s="57" customFormat="1" ht="202.5" customHeight="1" x14ac:dyDescent="0.2">
      <c r="A15" s="703"/>
      <c r="B15" s="603"/>
      <c r="C15" s="468"/>
      <c r="D15" s="502"/>
      <c r="E15" s="562"/>
      <c r="F15" s="562"/>
      <c r="G15" s="562"/>
      <c r="H15" s="562"/>
      <c r="I15" s="562"/>
      <c r="J15" s="562"/>
      <c r="K15" s="562"/>
      <c r="L15" s="562"/>
      <c r="M15" s="505"/>
      <c r="N15" s="609"/>
      <c r="O15" s="574"/>
      <c r="P15" s="574"/>
      <c r="Q15" s="574"/>
      <c r="R15" s="371" t="s">
        <v>646</v>
      </c>
      <c r="S15" s="371" t="s">
        <v>416</v>
      </c>
      <c r="T15" s="371" t="s">
        <v>647</v>
      </c>
      <c r="U15" s="371" t="s">
        <v>304</v>
      </c>
      <c r="V15" s="267" t="s">
        <v>645</v>
      </c>
      <c r="W15" s="371"/>
      <c r="X15" s="371"/>
      <c r="Y15" s="371"/>
      <c r="Z15" s="371"/>
      <c r="AA15" s="471"/>
      <c r="AD15" s="324"/>
      <c r="AE15" s="325"/>
      <c r="AF15" s="325"/>
      <c r="AG15" s="326"/>
    </row>
    <row r="16" spans="1:34" s="57" customFormat="1" ht="259.5" customHeight="1" x14ac:dyDescent="0.2">
      <c r="A16" s="703"/>
      <c r="B16" s="603"/>
      <c r="C16" s="468"/>
      <c r="D16" s="135" t="s">
        <v>140</v>
      </c>
      <c r="E16" s="175" t="s">
        <v>183</v>
      </c>
      <c r="F16" s="175" t="s">
        <v>488</v>
      </c>
      <c r="G16" s="175" t="s">
        <v>155</v>
      </c>
      <c r="H16" s="175" t="s">
        <v>489</v>
      </c>
      <c r="I16" s="175" t="s">
        <v>228</v>
      </c>
      <c r="J16" s="361">
        <v>1</v>
      </c>
      <c r="K16" s="361" t="s">
        <v>29</v>
      </c>
      <c r="L16" s="361">
        <v>10</v>
      </c>
      <c r="M16" s="359" t="s">
        <v>54</v>
      </c>
      <c r="N16" s="271">
        <f t="shared" si="0"/>
        <v>10</v>
      </c>
      <c r="O16" s="388" t="s">
        <v>99</v>
      </c>
      <c r="P16" s="388"/>
      <c r="Q16" s="388"/>
      <c r="R16" s="371" t="s">
        <v>229</v>
      </c>
      <c r="S16" s="371" t="s">
        <v>389</v>
      </c>
      <c r="T16" s="371" t="s">
        <v>490</v>
      </c>
      <c r="U16" s="371" t="s">
        <v>304</v>
      </c>
      <c r="V16" s="265" t="s">
        <v>491</v>
      </c>
      <c r="W16" s="371" t="s">
        <v>492</v>
      </c>
      <c r="X16" s="371" t="s">
        <v>493</v>
      </c>
      <c r="Y16" s="371" t="s">
        <v>494</v>
      </c>
      <c r="Z16" s="233" t="s">
        <v>495</v>
      </c>
      <c r="AA16" s="471"/>
      <c r="AD16" s="161">
        <v>1</v>
      </c>
      <c r="AE16" s="160"/>
      <c r="AF16" s="160"/>
      <c r="AG16" s="163">
        <f t="shared" si="1"/>
        <v>1</v>
      </c>
    </row>
    <row r="17" spans="1:33" s="57" customFormat="1" ht="409.5" customHeight="1" x14ac:dyDescent="0.2">
      <c r="A17" s="703"/>
      <c r="B17" s="603"/>
      <c r="C17" s="360"/>
      <c r="D17" s="142" t="s">
        <v>496</v>
      </c>
      <c r="E17" s="386" t="s">
        <v>497</v>
      </c>
      <c r="F17" s="386" t="s">
        <v>498</v>
      </c>
      <c r="G17" s="386" t="s">
        <v>499</v>
      </c>
      <c r="H17" s="175" t="s">
        <v>500</v>
      </c>
      <c r="I17" s="386" t="s">
        <v>501</v>
      </c>
      <c r="J17" s="379">
        <v>3</v>
      </c>
      <c r="K17" s="379" t="s">
        <v>191</v>
      </c>
      <c r="L17" s="379">
        <v>5</v>
      </c>
      <c r="M17" s="363" t="s">
        <v>92</v>
      </c>
      <c r="N17" s="270">
        <f t="shared" si="0"/>
        <v>15</v>
      </c>
      <c r="O17" s="383"/>
      <c r="P17" s="384" t="s">
        <v>99</v>
      </c>
      <c r="Q17" s="384"/>
      <c r="R17" s="378" t="s">
        <v>502</v>
      </c>
      <c r="S17" s="378" t="s">
        <v>503</v>
      </c>
      <c r="T17" s="190" t="s">
        <v>504</v>
      </c>
      <c r="U17" s="371" t="s">
        <v>304</v>
      </c>
      <c r="V17" s="265" t="s">
        <v>505</v>
      </c>
      <c r="W17" s="693" t="s">
        <v>506</v>
      </c>
      <c r="X17" s="190" t="s">
        <v>507</v>
      </c>
      <c r="Y17" s="190" t="s">
        <v>494</v>
      </c>
      <c r="Z17" s="269" t="s">
        <v>495</v>
      </c>
      <c r="AA17" s="471"/>
      <c r="AD17" s="252"/>
      <c r="AE17" s="253"/>
      <c r="AF17" s="253"/>
      <c r="AG17" s="254"/>
    </row>
    <row r="18" spans="1:33" s="57" customFormat="1" ht="409.5" customHeight="1" x14ac:dyDescent="0.2">
      <c r="A18" s="703"/>
      <c r="B18" s="603"/>
      <c r="C18" s="360"/>
      <c r="D18" s="142" t="s">
        <v>508</v>
      </c>
      <c r="E18" s="386" t="s">
        <v>509</v>
      </c>
      <c r="F18" s="386" t="s">
        <v>510</v>
      </c>
      <c r="G18" s="386" t="s">
        <v>511</v>
      </c>
      <c r="H18" s="268" t="s">
        <v>512</v>
      </c>
      <c r="I18" s="386" t="s">
        <v>513</v>
      </c>
      <c r="J18" s="379">
        <v>1</v>
      </c>
      <c r="K18" s="379" t="s">
        <v>92</v>
      </c>
      <c r="L18" s="379">
        <v>20</v>
      </c>
      <c r="M18" s="363" t="s">
        <v>191</v>
      </c>
      <c r="N18" s="270">
        <f>J18*L18</f>
        <v>20</v>
      </c>
      <c r="O18" s="383"/>
      <c r="P18" s="384" t="s">
        <v>99</v>
      </c>
      <c r="Q18" s="384"/>
      <c r="R18" s="378" t="s">
        <v>514</v>
      </c>
      <c r="S18" s="378" t="s">
        <v>515</v>
      </c>
      <c r="T18" s="190" t="s">
        <v>516</v>
      </c>
      <c r="U18" s="371" t="s">
        <v>517</v>
      </c>
      <c r="V18" s="256" t="s">
        <v>518</v>
      </c>
      <c r="W18" s="190"/>
      <c r="X18" s="190" t="s">
        <v>786</v>
      </c>
      <c r="Y18" s="190"/>
      <c r="Z18" s="269"/>
      <c r="AA18" s="471"/>
      <c r="AD18" s="252"/>
      <c r="AE18" s="253"/>
      <c r="AF18" s="253"/>
      <c r="AG18" s="254"/>
    </row>
    <row r="19" spans="1:33" s="57" customFormat="1" ht="409.5" customHeight="1" x14ac:dyDescent="0.2">
      <c r="A19" s="703"/>
      <c r="B19" s="603"/>
      <c r="C19" s="360"/>
      <c r="D19" s="188" t="s">
        <v>111</v>
      </c>
      <c r="E19" s="43" t="s">
        <v>213</v>
      </c>
      <c r="F19" s="371" t="s">
        <v>94</v>
      </c>
      <c r="G19" s="371" t="s">
        <v>520</v>
      </c>
      <c r="H19" s="371" t="s">
        <v>112</v>
      </c>
      <c r="I19" s="371" t="s">
        <v>519</v>
      </c>
      <c r="J19" s="259">
        <v>1</v>
      </c>
      <c r="K19" s="259" t="s">
        <v>28</v>
      </c>
      <c r="L19" s="259">
        <v>10</v>
      </c>
      <c r="M19" s="259" t="s">
        <v>51</v>
      </c>
      <c r="N19" s="90">
        <f>+J19*L19</f>
        <v>10</v>
      </c>
      <c r="O19" s="260"/>
      <c r="P19" s="255" t="s">
        <v>99</v>
      </c>
      <c r="Q19" s="260"/>
      <c r="R19" s="390" t="s">
        <v>788</v>
      </c>
      <c r="S19" s="373" t="s">
        <v>515</v>
      </c>
      <c r="T19" s="373" t="s">
        <v>521</v>
      </c>
      <c r="U19" s="372" t="s">
        <v>304</v>
      </c>
      <c r="V19" s="392" t="s">
        <v>487</v>
      </c>
      <c r="W19" s="712" t="s">
        <v>790</v>
      </c>
      <c r="X19" s="43" t="s">
        <v>789</v>
      </c>
      <c r="Y19" s="391" t="s">
        <v>791</v>
      </c>
      <c r="Z19" s="662" t="s">
        <v>696</v>
      </c>
      <c r="AA19" s="471"/>
      <c r="AB19" s="694">
        <v>1</v>
      </c>
    </row>
    <row r="20" spans="1:33" s="57" customFormat="1" ht="268.5" customHeight="1" x14ac:dyDescent="0.2">
      <c r="A20" s="703"/>
      <c r="B20" s="603"/>
      <c r="C20" s="360"/>
      <c r="D20" s="706" t="s">
        <v>522</v>
      </c>
      <c r="E20" s="101" t="s">
        <v>214</v>
      </c>
      <c r="F20" s="377" t="s">
        <v>523</v>
      </c>
      <c r="G20" s="377" t="s">
        <v>524</v>
      </c>
      <c r="H20" s="377" t="s">
        <v>215</v>
      </c>
      <c r="I20" s="377" t="s">
        <v>216</v>
      </c>
      <c r="J20" s="364">
        <v>1</v>
      </c>
      <c r="K20" s="364" t="s">
        <v>29</v>
      </c>
      <c r="L20" s="364">
        <v>10</v>
      </c>
      <c r="M20" s="364" t="s">
        <v>27</v>
      </c>
      <c r="N20" s="366">
        <f>+L20*J20</f>
        <v>10</v>
      </c>
      <c r="O20" s="368"/>
      <c r="P20" s="367" t="s">
        <v>99</v>
      </c>
      <c r="Q20" s="368"/>
      <c r="R20" s="707" t="s">
        <v>525</v>
      </c>
      <c r="S20" s="376" t="s">
        <v>526</v>
      </c>
      <c r="T20" s="376" t="s">
        <v>527</v>
      </c>
      <c r="U20" s="149" t="s">
        <v>304</v>
      </c>
      <c r="V20" s="387" t="s">
        <v>528</v>
      </c>
      <c r="W20" s="101" t="s">
        <v>792</v>
      </c>
      <c r="X20" s="101" t="s">
        <v>793</v>
      </c>
      <c r="Y20" s="708" t="s">
        <v>494</v>
      </c>
      <c r="Z20" s="662" t="s">
        <v>696</v>
      </c>
      <c r="AA20" s="471"/>
      <c r="AB20" s="694">
        <v>1</v>
      </c>
    </row>
    <row r="21" spans="1:33" s="57" customFormat="1" ht="381" customHeight="1" x14ac:dyDescent="0.2">
      <c r="A21" s="703"/>
      <c r="B21" s="603"/>
      <c r="C21" s="449" t="s">
        <v>159</v>
      </c>
      <c r="D21" s="135" t="s">
        <v>160</v>
      </c>
      <c r="E21" s="175" t="s">
        <v>230</v>
      </c>
      <c r="F21" s="175" t="s">
        <v>161</v>
      </c>
      <c r="G21" s="175" t="s">
        <v>162</v>
      </c>
      <c r="H21" s="494" t="s">
        <v>163</v>
      </c>
      <c r="I21" s="175" t="s">
        <v>164</v>
      </c>
      <c r="J21" s="361">
        <v>2</v>
      </c>
      <c r="K21" s="361" t="s">
        <v>28</v>
      </c>
      <c r="L21" s="361">
        <v>20</v>
      </c>
      <c r="M21" s="359" t="s">
        <v>27</v>
      </c>
      <c r="N21" s="389">
        <f t="shared" si="0"/>
        <v>40</v>
      </c>
      <c r="O21" s="118"/>
      <c r="P21" s="388" t="s">
        <v>143</v>
      </c>
      <c r="Q21" s="388"/>
      <c r="R21" s="503" t="s">
        <v>529</v>
      </c>
      <c r="S21" s="503" t="s">
        <v>387</v>
      </c>
      <c r="T21" s="151" t="s">
        <v>530</v>
      </c>
      <c r="U21" s="584" t="s">
        <v>165</v>
      </c>
      <c r="V21" s="503" t="s">
        <v>531</v>
      </c>
      <c r="W21" s="151"/>
      <c r="X21" s="151"/>
      <c r="Y21" s="371"/>
      <c r="Z21" s="190"/>
      <c r="AA21" s="471"/>
      <c r="AD21" s="161">
        <v>1</v>
      </c>
      <c r="AE21" s="160"/>
      <c r="AF21" s="160"/>
      <c r="AG21" s="163">
        <f t="shared" si="1"/>
        <v>1</v>
      </c>
    </row>
    <row r="22" spans="1:33" s="57" customFormat="1" ht="346.5" customHeight="1" x14ac:dyDescent="0.2">
      <c r="A22" s="703"/>
      <c r="B22" s="603"/>
      <c r="C22" s="449"/>
      <c r="D22" s="135" t="s">
        <v>167</v>
      </c>
      <c r="E22" s="175" t="s">
        <v>166</v>
      </c>
      <c r="F22" s="175" t="s">
        <v>532</v>
      </c>
      <c r="G22" s="175" t="s">
        <v>231</v>
      </c>
      <c r="H22" s="562"/>
      <c r="I22" s="175" t="s">
        <v>533</v>
      </c>
      <c r="J22" s="361">
        <v>1</v>
      </c>
      <c r="K22" s="361" t="s">
        <v>29</v>
      </c>
      <c r="L22" s="361">
        <v>20</v>
      </c>
      <c r="M22" s="359" t="s">
        <v>27</v>
      </c>
      <c r="N22" s="271">
        <f t="shared" si="0"/>
        <v>20</v>
      </c>
      <c r="O22" s="118" t="s">
        <v>99</v>
      </c>
      <c r="P22" s="388"/>
      <c r="Q22" s="388"/>
      <c r="R22" s="505"/>
      <c r="S22" s="505"/>
      <c r="T22" s="151" t="s">
        <v>456</v>
      </c>
      <c r="U22" s="601"/>
      <c r="V22" s="505"/>
      <c r="W22" s="151"/>
      <c r="X22" s="151"/>
      <c r="Y22" s="371"/>
      <c r="Z22" s="151"/>
      <c r="AA22" s="471"/>
      <c r="AD22" s="161">
        <v>1</v>
      </c>
      <c r="AE22" s="160"/>
      <c r="AF22" s="160"/>
      <c r="AG22" s="163">
        <f t="shared" si="1"/>
        <v>1</v>
      </c>
    </row>
    <row r="23" spans="1:33" s="57" customFormat="1" ht="209.1" customHeight="1" x14ac:dyDescent="0.2">
      <c r="A23" s="703"/>
      <c r="B23" s="603"/>
      <c r="C23" s="449"/>
      <c r="D23" s="135" t="s">
        <v>168</v>
      </c>
      <c r="E23" s="175" t="s">
        <v>169</v>
      </c>
      <c r="F23" s="175" t="s">
        <v>170</v>
      </c>
      <c r="G23" s="175" t="s">
        <v>171</v>
      </c>
      <c r="H23" s="175" t="s">
        <v>534</v>
      </c>
      <c r="I23" s="175" t="s">
        <v>535</v>
      </c>
      <c r="J23" s="361">
        <v>1</v>
      </c>
      <c r="K23" s="361" t="s">
        <v>29</v>
      </c>
      <c r="L23" s="361">
        <v>20</v>
      </c>
      <c r="M23" s="359" t="s">
        <v>28</v>
      </c>
      <c r="N23" s="271">
        <f t="shared" si="0"/>
        <v>20</v>
      </c>
      <c r="O23" s="118" t="s">
        <v>143</v>
      </c>
      <c r="P23" s="388"/>
      <c r="Q23" s="388"/>
      <c r="R23" s="371" t="s">
        <v>232</v>
      </c>
      <c r="S23" s="371" t="s">
        <v>526</v>
      </c>
      <c r="T23" s="151" t="s">
        <v>527</v>
      </c>
      <c r="U23" s="151" t="s">
        <v>304</v>
      </c>
      <c r="V23" s="43" t="s">
        <v>536</v>
      </c>
      <c r="W23" s="151" t="s">
        <v>794</v>
      </c>
      <c r="X23" s="151" t="s">
        <v>795</v>
      </c>
      <c r="Y23" s="151" t="s">
        <v>494</v>
      </c>
      <c r="Z23" s="684" t="s">
        <v>621</v>
      </c>
      <c r="AA23" s="471"/>
      <c r="AD23" s="161">
        <v>1</v>
      </c>
      <c r="AE23" s="160"/>
      <c r="AF23" s="160"/>
      <c r="AG23" s="163">
        <f t="shared" si="1"/>
        <v>1</v>
      </c>
    </row>
    <row r="24" spans="1:33" s="57" customFormat="1" ht="357" customHeight="1" thickBot="1" x14ac:dyDescent="0.25">
      <c r="A24" s="704"/>
      <c r="B24" s="604"/>
      <c r="C24" s="450"/>
      <c r="D24" s="146" t="s">
        <v>188</v>
      </c>
      <c r="E24" s="140" t="s">
        <v>537</v>
      </c>
      <c r="F24" s="362" t="s">
        <v>189</v>
      </c>
      <c r="G24" s="140" t="s">
        <v>208</v>
      </c>
      <c r="H24" s="140" t="s">
        <v>190</v>
      </c>
      <c r="I24" s="362" t="s">
        <v>538</v>
      </c>
      <c r="J24" s="103">
        <v>1</v>
      </c>
      <c r="K24" s="103" t="s">
        <v>29</v>
      </c>
      <c r="L24" s="103">
        <v>20</v>
      </c>
      <c r="M24" s="103" t="s">
        <v>191</v>
      </c>
      <c r="N24" s="272">
        <f>J24*L24</f>
        <v>20</v>
      </c>
      <c r="O24" s="128"/>
      <c r="P24" s="128" t="s">
        <v>99</v>
      </c>
      <c r="Q24" s="128"/>
      <c r="R24" s="145" t="s">
        <v>539</v>
      </c>
      <c r="S24" s="144" t="s">
        <v>540</v>
      </c>
      <c r="T24" s="192" t="s">
        <v>541</v>
      </c>
      <c r="U24" s="154" t="s">
        <v>542</v>
      </c>
      <c r="V24" s="66" t="s">
        <v>543</v>
      </c>
      <c r="W24" s="154" t="s">
        <v>775</v>
      </c>
      <c r="X24" s="154" t="s">
        <v>776</v>
      </c>
      <c r="Y24" s="154" t="s">
        <v>494</v>
      </c>
      <c r="Z24" s="705" t="s">
        <v>696</v>
      </c>
      <c r="AA24" s="472"/>
      <c r="AD24" s="161"/>
      <c r="AE24" s="160">
        <v>1</v>
      </c>
      <c r="AF24" s="160"/>
      <c r="AG24" s="163">
        <f t="shared" si="1"/>
        <v>1</v>
      </c>
    </row>
    <row r="25" spans="1:33" s="57" customFormat="1" ht="41.25" customHeight="1" thickBot="1" x14ac:dyDescent="0.25">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56"/>
      <c r="AD25" s="161"/>
      <c r="AE25" s="160">
        <v>1</v>
      </c>
      <c r="AF25" s="160"/>
      <c r="AG25" s="163">
        <f t="shared" si="1"/>
        <v>1</v>
      </c>
    </row>
    <row r="26" spans="1:33" s="57" customFormat="1" ht="111" customHeight="1" thickBot="1" x14ac:dyDescent="0.25">
      <c r="B26" s="42"/>
      <c r="C26" s="42"/>
      <c r="D26" s="42"/>
      <c r="E26" s="42"/>
      <c r="F26" s="42"/>
      <c r="G26" s="42"/>
      <c r="H26" s="42"/>
      <c r="I26" s="451" t="s">
        <v>158</v>
      </c>
      <c r="J26" s="452"/>
      <c r="K26" s="453"/>
      <c r="L26" s="42"/>
      <c r="M26" s="454" t="s">
        <v>50</v>
      </c>
      <c r="N26" s="455"/>
      <c r="O26" s="455"/>
      <c r="P26" s="456"/>
      <c r="Q26" s="42"/>
      <c r="R26" s="42"/>
      <c r="S26" s="42"/>
      <c r="T26" s="42"/>
      <c r="U26" s="42"/>
      <c r="V26" s="42"/>
      <c r="W26" s="42"/>
      <c r="X26" s="42"/>
      <c r="Y26" s="42"/>
      <c r="Z26" s="42"/>
      <c r="AA26" s="156"/>
      <c r="AD26" s="161">
        <v>1</v>
      </c>
      <c r="AE26" s="160"/>
      <c r="AF26" s="160"/>
      <c r="AG26" s="163">
        <f t="shared" si="1"/>
        <v>1</v>
      </c>
    </row>
    <row r="27" spans="1:33" s="56" customFormat="1" ht="38.25" customHeight="1" x14ac:dyDescent="0.2">
      <c r="B27" s="42"/>
      <c r="C27" s="42"/>
      <c r="D27" s="42"/>
      <c r="E27" s="42"/>
      <c r="F27" s="42"/>
      <c r="G27" s="42"/>
      <c r="H27" s="42"/>
      <c r="I27" s="44" t="s">
        <v>134</v>
      </c>
      <c r="J27" s="45">
        <v>8</v>
      </c>
      <c r="K27" s="46">
        <f>J27*K30/J30</f>
        <v>0.15094339622641509</v>
      </c>
      <c r="L27" s="42"/>
      <c r="M27" s="419" t="s">
        <v>36</v>
      </c>
      <c r="N27" s="420"/>
      <c r="O27" s="420" t="s">
        <v>156</v>
      </c>
      <c r="P27" s="421"/>
      <c r="Q27" s="42"/>
      <c r="R27" s="42"/>
      <c r="S27" s="42"/>
      <c r="T27" s="42"/>
      <c r="U27" s="42"/>
      <c r="V27" s="42"/>
      <c r="W27" s="42"/>
      <c r="X27" s="42"/>
      <c r="Y27" s="42"/>
      <c r="Z27" s="42"/>
      <c r="AA27" s="156"/>
      <c r="AD27" s="83"/>
      <c r="AE27" s="158"/>
      <c r="AF27" s="158"/>
      <c r="AG27" s="84"/>
    </row>
    <row r="28" spans="1:33" s="57" customFormat="1" ht="38.25" customHeight="1" x14ac:dyDescent="0.2">
      <c r="B28" s="42"/>
      <c r="C28" s="42"/>
      <c r="D28" s="42"/>
      <c r="E28" s="42"/>
      <c r="F28" s="42"/>
      <c r="G28" s="42"/>
      <c r="H28" s="42"/>
      <c r="I28" s="47" t="s">
        <v>135</v>
      </c>
      <c r="J28" s="48">
        <v>35</v>
      </c>
      <c r="K28" s="49">
        <f>J28*K30/J30</f>
        <v>0.660377358490566</v>
      </c>
      <c r="L28" s="42"/>
      <c r="M28" s="459" t="s">
        <v>8</v>
      </c>
      <c r="N28" s="460"/>
      <c r="O28" s="460" t="s">
        <v>157</v>
      </c>
      <c r="P28" s="461"/>
      <c r="Q28" s="42"/>
      <c r="R28" s="42"/>
      <c r="S28" s="42"/>
      <c r="T28" s="42"/>
      <c r="U28" s="42"/>
      <c r="V28" s="42"/>
      <c r="W28" s="42"/>
      <c r="X28" s="42"/>
      <c r="Y28" s="42"/>
      <c r="Z28" s="42"/>
      <c r="AA28" s="156"/>
      <c r="AD28" s="161">
        <v>1</v>
      </c>
      <c r="AE28" s="160"/>
      <c r="AF28" s="160"/>
      <c r="AG28" s="163">
        <f t="shared" si="1"/>
        <v>1</v>
      </c>
    </row>
    <row r="29" spans="1:33" s="57" customFormat="1" ht="38.25" customHeight="1" thickBot="1" x14ac:dyDescent="0.25">
      <c r="B29" s="42"/>
      <c r="C29" s="42"/>
      <c r="D29" s="42"/>
      <c r="E29" s="42"/>
      <c r="F29" s="42"/>
      <c r="G29" s="42"/>
      <c r="H29" s="42"/>
      <c r="I29" s="50" t="s">
        <v>136</v>
      </c>
      <c r="J29" s="51">
        <v>10</v>
      </c>
      <c r="K29" s="52">
        <f>J29*K30/J30</f>
        <v>0.18867924528301888</v>
      </c>
      <c r="L29" s="42"/>
      <c r="M29" s="462" t="s">
        <v>35</v>
      </c>
      <c r="N29" s="463"/>
      <c r="O29" s="463" t="s">
        <v>32</v>
      </c>
      <c r="P29" s="464"/>
      <c r="Q29" s="42"/>
      <c r="R29" s="42"/>
      <c r="S29" s="42"/>
      <c r="T29" s="42"/>
      <c r="U29" s="42"/>
      <c r="V29" s="42"/>
      <c r="W29" s="42"/>
      <c r="X29" s="42"/>
      <c r="Y29" s="42"/>
      <c r="Z29" s="42"/>
      <c r="AA29" s="156"/>
      <c r="AD29" s="161"/>
      <c r="AE29" s="160">
        <v>1</v>
      </c>
      <c r="AF29" s="160"/>
      <c r="AG29" s="163">
        <f t="shared" si="1"/>
        <v>1</v>
      </c>
    </row>
    <row r="30" spans="1:33" s="57" customFormat="1" ht="38.25" customHeight="1" thickBot="1" x14ac:dyDescent="0.25">
      <c r="B30" s="42"/>
      <c r="C30" s="42"/>
      <c r="D30" s="42"/>
      <c r="E30" s="42"/>
      <c r="F30" s="42"/>
      <c r="G30" s="42"/>
      <c r="H30" s="42"/>
      <c r="I30" s="53" t="s">
        <v>137</v>
      </c>
      <c r="J30" s="54">
        <f>+J27+J29+J28</f>
        <v>53</v>
      </c>
      <c r="K30" s="55">
        <v>1</v>
      </c>
      <c r="L30" s="42"/>
      <c r="M30" s="42"/>
      <c r="N30" s="42"/>
      <c r="O30" s="42"/>
      <c r="P30" s="42"/>
      <c r="Q30" s="42"/>
      <c r="R30" s="42"/>
      <c r="S30" s="42"/>
      <c r="T30" s="42"/>
      <c r="U30" s="42"/>
      <c r="V30" s="42"/>
      <c r="W30" s="42"/>
      <c r="X30" s="42"/>
      <c r="Y30" s="42"/>
      <c r="Z30" s="42"/>
      <c r="AA30" s="156"/>
      <c r="AD30" s="161"/>
      <c r="AE30" s="160">
        <v>1</v>
      </c>
      <c r="AF30" s="160"/>
      <c r="AG30" s="163">
        <v>1</v>
      </c>
    </row>
    <row r="31" spans="1:33" s="57" customFormat="1" ht="273"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56"/>
      <c r="AD31" s="161"/>
      <c r="AE31" s="160">
        <v>1</v>
      </c>
      <c r="AF31" s="160"/>
      <c r="AG31" s="163">
        <v>1</v>
      </c>
    </row>
    <row r="32" spans="1:33" s="57" customFormat="1" ht="273"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56"/>
      <c r="AD32" s="161"/>
      <c r="AE32" s="160"/>
      <c r="AF32" s="160"/>
      <c r="AG32" s="163"/>
    </row>
    <row r="33" spans="2:33" s="57" customFormat="1" ht="409.6"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56"/>
      <c r="AD33" s="161"/>
      <c r="AE33" s="160">
        <v>1</v>
      </c>
      <c r="AF33" s="160"/>
      <c r="AG33" s="163">
        <v>1</v>
      </c>
    </row>
    <row r="34" spans="2:33" s="57" customFormat="1" ht="177"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56"/>
      <c r="AD34" s="161">
        <v>1</v>
      </c>
      <c r="AE34" s="160"/>
      <c r="AF34" s="160"/>
      <c r="AG34" s="163">
        <v>1</v>
      </c>
    </row>
    <row r="35" spans="2:33" s="57" customFormat="1" ht="164.1"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56"/>
      <c r="AD35" s="161"/>
      <c r="AE35" s="160">
        <v>1</v>
      </c>
      <c r="AF35" s="160"/>
      <c r="AG35" s="163">
        <v>1</v>
      </c>
    </row>
    <row r="36" spans="2:33" s="57" customFormat="1" ht="280.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56"/>
      <c r="AD36" s="161">
        <v>1</v>
      </c>
      <c r="AE36" s="160"/>
      <c r="AF36" s="160"/>
      <c r="AG36" s="163">
        <v>1</v>
      </c>
    </row>
    <row r="37" spans="2:33" s="57" customFormat="1" ht="189.9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56"/>
      <c r="AD37" s="161"/>
      <c r="AE37" s="160">
        <v>1</v>
      </c>
      <c r="AF37" s="160"/>
      <c r="AG37" s="163">
        <v>1</v>
      </c>
    </row>
    <row r="38" spans="2:33" s="57" customFormat="1" ht="288"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56"/>
      <c r="AD38" s="161">
        <v>1</v>
      </c>
      <c r="AE38" s="160"/>
      <c r="AF38" s="160"/>
      <c r="AG38" s="163">
        <v>1</v>
      </c>
    </row>
    <row r="39" spans="2:33" s="57" customFormat="1" ht="268.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56"/>
      <c r="AD39" s="161">
        <v>1</v>
      </c>
      <c r="AE39" s="160"/>
      <c r="AF39" s="160"/>
      <c r="AG39" s="163">
        <v>1</v>
      </c>
    </row>
    <row r="40" spans="2:33" s="57" customFormat="1" ht="188.2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56"/>
      <c r="AD40" s="161"/>
      <c r="AE40" s="160"/>
      <c r="AF40" s="160">
        <v>1</v>
      </c>
      <c r="AG40" s="163">
        <v>1</v>
      </c>
    </row>
    <row r="41" spans="2:33" s="57" customFormat="1" ht="156"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56"/>
      <c r="AD41" s="161">
        <v>1</v>
      </c>
      <c r="AE41" s="160"/>
      <c r="AF41" s="160"/>
      <c r="AG41" s="163">
        <v>1</v>
      </c>
    </row>
    <row r="42" spans="2:33" s="57" customFormat="1" ht="348.9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56"/>
      <c r="AD42" s="465"/>
      <c r="AE42" s="457"/>
      <c r="AF42" s="457">
        <v>1</v>
      </c>
      <c r="AG42" s="458">
        <v>1</v>
      </c>
    </row>
    <row r="43" spans="2:33" s="57" customFormat="1" ht="339"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56"/>
      <c r="AD43" s="465"/>
      <c r="AE43" s="457"/>
      <c r="AF43" s="457"/>
      <c r="AG43" s="458"/>
    </row>
    <row r="44" spans="2:33" s="57" customFormat="1" ht="344.25"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56"/>
      <c r="AD44" s="161">
        <v>1</v>
      </c>
      <c r="AE44" s="160"/>
      <c r="AF44" s="160"/>
      <c r="AG44" s="163">
        <v>1</v>
      </c>
    </row>
    <row r="45" spans="2:33" s="57" customFormat="1" ht="205.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56"/>
      <c r="AD45" s="161">
        <v>1</v>
      </c>
      <c r="AE45" s="160"/>
      <c r="AF45" s="160"/>
      <c r="AG45" s="163">
        <v>1</v>
      </c>
    </row>
    <row r="46" spans="2:33" s="57" customFormat="1" ht="155.1"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56"/>
      <c r="AD46" s="161">
        <v>1</v>
      </c>
      <c r="AE46" s="160"/>
      <c r="AF46" s="160"/>
      <c r="AG46" s="163">
        <v>1</v>
      </c>
    </row>
    <row r="47" spans="2:33" s="57" customFormat="1" ht="150"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56"/>
      <c r="AD47" s="161">
        <v>1</v>
      </c>
      <c r="AE47" s="160"/>
      <c r="AF47" s="160"/>
      <c r="AG47" s="163">
        <v>1</v>
      </c>
    </row>
    <row r="48" spans="2:33" s="57" customFormat="1" ht="156"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56"/>
      <c r="AD48" s="161"/>
      <c r="AE48" s="160">
        <v>1</v>
      </c>
      <c r="AF48" s="160"/>
      <c r="AG48" s="163">
        <v>1</v>
      </c>
    </row>
    <row r="49" spans="2:33" s="57" customFormat="1" ht="150.94999999999999"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56"/>
      <c r="AD49" s="161">
        <v>1</v>
      </c>
      <c r="AE49" s="160"/>
      <c r="AF49" s="160"/>
      <c r="AG49" s="163">
        <v>1</v>
      </c>
    </row>
    <row r="50" spans="2:33" s="57" customFormat="1" ht="269.10000000000002"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56"/>
      <c r="AD50" s="161">
        <v>1</v>
      </c>
      <c r="AE50" s="160"/>
      <c r="AF50" s="160"/>
      <c r="AG50" s="163">
        <v>1</v>
      </c>
    </row>
    <row r="51" spans="2:33" s="57" customFormat="1" ht="219.9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56"/>
      <c r="AD51" s="161">
        <v>1</v>
      </c>
      <c r="AE51" s="160"/>
      <c r="AF51" s="160"/>
      <c r="AG51" s="163">
        <v>1</v>
      </c>
    </row>
    <row r="52" spans="2:33" s="57" customFormat="1" ht="186.9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56"/>
      <c r="AD52" s="161">
        <v>1</v>
      </c>
      <c r="AE52" s="160"/>
      <c r="AF52" s="160"/>
      <c r="AG52" s="163">
        <v>1</v>
      </c>
    </row>
    <row r="53" spans="2:33" s="57" customFormat="1" ht="252"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56"/>
      <c r="AD53" s="161"/>
      <c r="AE53" s="160"/>
      <c r="AF53" s="160">
        <v>1</v>
      </c>
      <c r="AG53" s="163">
        <v>1</v>
      </c>
    </row>
    <row r="54" spans="2:33" s="57" customFormat="1" ht="139.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56"/>
      <c r="AD54" s="161"/>
      <c r="AE54" s="160">
        <v>1</v>
      </c>
      <c r="AF54" s="160"/>
      <c r="AG54" s="163">
        <v>1</v>
      </c>
    </row>
    <row r="55" spans="2:33" s="57" customFormat="1" ht="187.1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56"/>
      <c r="AD55" s="161">
        <v>1</v>
      </c>
      <c r="AE55" s="160"/>
      <c r="AF55" s="160"/>
      <c r="AG55" s="163">
        <v>1</v>
      </c>
    </row>
    <row r="56" spans="2:33" s="57" customFormat="1" ht="187.1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56"/>
      <c r="AD56" s="161"/>
      <c r="AE56" s="160"/>
      <c r="AF56" s="160"/>
      <c r="AG56" s="163"/>
    </row>
    <row r="57" spans="2:33" s="57" customFormat="1" ht="151.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56"/>
      <c r="AD57" s="161"/>
      <c r="AE57" s="160"/>
      <c r="AF57" s="160">
        <v>1</v>
      </c>
      <c r="AG57" s="163">
        <v>1</v>
      </c>
    </row>
    <row r="58" spans="2:33" s="57" customFormat="1" ht="73.5" customHeight="1" x14ac:dyDescent="0.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56"/>
      <c r="AD58" s="161"/>
      <c r="AE58" s="160"/>
      <c r="AF58" s="160">
        <v>1</v>
      </c>
      <c r="AG58" s="163">
        <v>1</v>
      </c>
    </row>
    <row r="59" spans="2:33" s="57" customFormat="1" ht="113.25" customHeight="1" x14ac:dyDescent="0.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56"/>
      <c r="AD59" s="161"/>
      <c r="AE59" s="160">
        <v>1</v>
      </c>
      <c r="AF59" s="160"/>
      <c r="AG59" s="163">
        <v>1</v>
      </c>
    </row>
    <row r="60" spans="2:33" ht="45.75" customHeight="1" x14ac:dyDescent="0.2">
      <c r="AA60" s="156"/>
      <c r="AB60" s="57"/>
      <c r="AC60" s="57"/>
      <c r="AD60" s="63"/>
      <c r="AE60" s="58">
        <v>1</v>
      </c>
      <c r="AF60" s="58"/>
      <c r="AG60" s="64">
        <v>1</v>
      </c>
    </row>
    <row r="61" spans="2:33" ht="45.75" customHeight="1" x14ac:dyDescent="0.2">
      <c r="AA61" s="156"/>
      <c r="AB61" s="57"/>
      <c r="AC61" s="57"/>
      <c r="AD61" s="63"/>
      <c r="AE61" s="58">
        <v>1</v>
      </c>
      <c r="AF61" s="58"/>
      <c r="AG61" s="64">
        <v>1</v>
      </c>
    </row>
    <row r="62" spans="2:33" ht="45.75" customHeight="1" x14ac:dyDescent="0.2">
      <c r="AA62" s="156"/>
      <c r="AB62" s="57"/>
      <c r="AC62" s="57"/>
      <c r="AD62" s="63"/>
      <c r="AE62" s="58">
        <v>1</v>
      </c>
      <c r="AF62" s="58"/>
      <c r="AG62" s="64">
        <v>1</v>
      </c>
    </row>
    <row r="63" spans="2:33" ht="45.75" customHeight="1" x14ac:dyDescent="0.2">
      <c r="AA63" s="156"/>
      <c r="AB63" s="57"/>
      <c r="AC63" s="57"/>
      <c r="AD63" s="63"/>
      <c r="AE63" s="58">
        <v>1</v>
      </c>
      <c r="AF63" s="58"/>
      <c r="AG63" s="64">
        <v>1</v>
      </c>
    </row>
    <row r="64" spans="2:33" ht="267.75" customHeight="1" x14ac:dyDescent="0.2">
      <c r="AA64" s="156"/>
      <c r="AB64" s="57"/>
      <c r="AC64" s="57"/>
      <c r="AD64" s="63"/>
      <c r="AE64" s="58">
        <v>1</v>
      </c>
      <c r="AF64" s="58"/>
      <c r="AG64" s="64">
        <v>1</v>
      </c>
    </row>
    <row r="65" spans="27:33" ht="408" customHeight="1" thickBot="1" x14ac:dyDescent="0.25">
      <c r="AA65" s="156"/>
      <c r="AD65" s="65">
        <f>SUM(AD9:AD60)</f>
        <v>22</v>
      </c>
      <c r="AE65" s="66">
        <f>SUM(AE9:AE64)</f>
        <v>18</v>
      </c>
      <c r="AF65" s="66">
        <f>SUM(AF9:AF64)</f>
        <v>5</v>
      </c>
      <c r="AG65" s="67">
        <f>SUM(AG9:AG64)</f>
        <v>45</v>
      </c>
    </row>
    <row r="66" spans="27:33" ht="30" customHeight="1" x14ac:dyDescent="0.2">
      <c r="AA66" s="156"/>
    </row>
    <row r="67" spans="27:33" x14ac:dyDescent="0.2">
      <c r="AA67" s="156"/>
    </row>
    <row r="68" spans="27:33" x14ac:dyDescent="0.2">
      <c r="AA68" s="156"/>
    </row>
    <row r="69" spans="27:33" x14ac:dyDescent="0.2">
      <c r="AA69" s="156"/>
    </row>
    <row r="70" spans="27:33" ht="122.25" customHeight="1" x14ac:dyDescent="0.2">
      <c r="AA70" s="156"/>
    </row>
    <row r="71" spans="27:33" x14ac:dyDescent="0.2">
      <c r="AA71" s="156"/>
    </row>
    <row r="72" spans="27:33" x14ac:dyDescent="0.2">
      <c r="AA72" s="156"/>
    </row>
    <row r="73" spans="27:33" x14ac:dyDescent="0.2">
      <c r="AA73" s="156"/>
    </row>
    <row r="74" spans="27:33" x14ac:dyDescent="0.2">
      <c r="AA74" s="156"/>
    </row>
    <row r="75" spans="27:33" x14ac:dyDescent="0.2">
      <c r="AA75" s="156"/>
    </row>
    <row r="76" spans="27:33" x14ac:dyDescent="0.2">
      <c r="AA76" s="156"/>
    </row>
    <row r="77" spans="27:33" x14ac:dyDescent="0.2">
      <c r="AA77" s="156"/>
    </row>
    <row r="78" spans="27:33" x14ac:dyDescent="0.2">
      <c r="AA78" s="156"/>
    </row>
    <row r="79" spans="27:33" x14ac:dyDescent="0.2">
      <c r="AA79" s="156"/>
    </row>
    <row r="80" spans="27:33" x14ac:dyDescent="0.2">
      <c r="AA80" s="156"/>
    </row>
    <row r="81" spans="27:27" x14ac:dyDescent="0.2">
      <c r="AA81" s="156"/>
    </row>
    <row r="82" spans="27:27" x14ac:dyDescent="0.2">
      <c r="AA82" s="156"/>
    </row>
    <row r="83" spans="27:27" x14ac:dyDescent="0.2">
      <c r="AA83" s="156"/>
    </row>
    <row r="84" spans="27:27" x14ac:dyDescent="0.2">
      <c r="AA84" s="156"/>
    </row>
  </sheetData>
  <autoFilter ref="B8:U23"/>
  <mergeCells count="72">
    <mergeCell ref="O14:O15"/>
    <mergeCell ref="P14:P15"/>
    <mergeCell ref="Q14:Q15"/>
    <mergeCell ref="AA9:AA24"/>
    <mergeCell ref="G9:G10"/>
    <mergeCell ref="I9:I11"/>
    <mergeCell ref="H14:H15"/>
    <mergeCell ref="I14:I15"/>
    <mergeCell ref="J14:J15"/>
    <mergeCell ref="K14:K15"/>
    <mergeCell ref="L14:L15"/>
    <mergeCell ref="M14:M15"/>
    <mergeCell ref="N14:N15"/>
    <mergeCell ref="D14:D15"/>
    <mergeCell ref="E14:E15"/>
    <mergeCell ref="F14:F15"/>
    <mergeCell ref="G14:G15"/>
    <mergeCell ref="B5:AA5"/>
    <mergeCell ref="B6:I6"/>
    <mergeCell ref="J6:Q6"/>
    <mergeCell ref="R6:AA6"/>
    <mergeCell ref="B7:B8"/>
    <mergeCell ref="C7:C8"/>
    <mergeCell ref="J7:M7"/>
    <mergeCell ref="O7:Q7"/>
    <mergeCell ref="R7:U7"/>
    <mergeCell ref="W7:Z7"/>
    <mergeCell ref="AA7:AA8"/>
    <mergeCell ref="C9:C16"/>
    <mergeCell ref="B2:AA2"/>
    <mergeCell ref="B3:E3"/>
    <mergeCell ref="F3:H3"/>
    <mergeCell ref="I3:L3"/>
    <mergeCell ref="M3:P3"/>
    <mergeCell ref="Q3:AA3"/>
    <mergeCell ref="B4:E4"/>
    <mergeCell ref="F4:H4"/>
    <mergeCell ref="I4:L4"/>
    <mergeCell ref="M4:P4"/>
    <mergeCell ref="Q4:AA4"/>
    <mergeCell ref="C21:C24"/>
    <mergeCell ref="AD7:AG7"/>
    <mergeCell ref="B9:B24"/>
    <mergeCell ref="H21:H22"/>
    <mergeCell ref="D9:D11"/>
    <mergeCell ref="Q9:Q11"/>
    <mergeCell ref="P9:P11"/>
    <mergeCell ref="O9:O11"/>
    <mergeCell ref="N9:N11"/>
    <mergeCell ref="M9:M11"/>
    <mergeCell ref="L9:L11"/>
    <mergeCell ref="K9:K11"/>
    <mergeCell ref="J9:J11"/>
    <mergeCell ref="E9:E11"/>
    <mergeCell ref="F9:F11"/>
    <mergeCell ref="H9:H11"/>
    <mergeCell ref="AE42:AE43"/>
    <mergeCell ref="AG42:AG43"/>
    <mergeCell ref="M27:N27"/>
    <mergeCell ref="O27:P27"/>
    <mergeCell ref="M28:N28"/>
    <mergeCell ref="O28:P28"/>
    <mergeCell ref="M29:N29"/>
    <mergeCell ref="O29:P29"/>
    <mergeCell ref="AF42:AF43"/>
    <mergeCell ref="I26:K26"/>
    <mergeCell ref="M26:P26"/>
    <mergeCell ref="AD42:AD43"/>
    <mergeCell ref="R21:R22"/>
    <mergeCell ref="S21:S22"/>
    <mergeCell ref="U21:U22"/>
    <mergeCell ref="V21:V22"/>
  </mergeCells>
  <conditionalFormatting sqref="N20">
    <cfRule type="cellIs" dxfId="5" priority="4" operator="between">
      <formula>31</formula>
      <formula>60</formula>
    </cfRule>
    <cfRule type="cellIs" dxfId="4" priority="5" operator="between">
      <formula>6</formula>
      <formula>30</formula>
    </cfRule>
    <cfRule type="cellIs" dxfId="3" priority="6" operator="equal">
      <formula>5</formula>
    </cfRule>
  </conditionalFormatting>
  <conditionalFormatting sqref="N19:O19">
    <cfRule type="cellIs" dxfId="2" priority="1" operator="between">
      <formula>31</formula>
      <formula>60</formula>
    </cfRule>
    <cfRule type="cellIs" dxfId="1" priority="2" operator="between">
      <formula>6</formula>
      <formula>30</formula>
    </cfRule>
    <cfRule type="cellIs" dxfId="0" priority="3" operator="equal">
      <formula>5</formula>
    </cfRule>
  </conditionalFormatting>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colBreaks count="1" manualBreakCount="1">
    <brk id="28"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15</vt:i4>
      </vt:variant>
      <vt:variant>
        <vt:lpstr>Gráficos</vt:lpstr>
      </vt:variant>
      <vt:variant>
        <vt:i4>1</vt:i4>
      </vt:variant>
      <vt:variant>
        <vt:lpstr>Rangos con nombre</vt:lpstr>
      </vt:variant>
      <vt:variant>
        <vt:i4>18</vt:i4>
      </vt:variant>
    </vt:vector>
  </HeadingPairs>
  <TitlesOfParts>
    <vt:vector size="34" baseType="lpstr">
      <vt:lpstr>GERENCIA </vt:lpstr>
      <vt:lpstr>COMERCIAL Y SC</vt:lpstr>
      <vt:lpstr>OPERACIONES</vt:lpstr>
      <vt:lpstr>GESTIÓN ADMON</vt:lpstr>
      <vt:lpstr>SIG</vt:lpstr>
      <vt:lpstr>CONTABLE Y FINANCIERA</vt:lpstr>
      <vt:lpstr>TECNOLOGIA E INFORMATICA</vt:lpstr>
      <vt:lpstr>TECNICA</vt:lpstr>
      <vt:lpstr>Juridico y PH </vt:lpstr>
      <vt:lpstr>Valoración</vt:lpstr>
      <vt:lpstr>Comparativo 2015-2016</vt:lpstr>
      <vt:lpstr>Comparativo 2016-2017</vt:lpstr>
      <vt:lpstr>Indicador Comparativo 2017-2018</vt:lpstr>
      <vt:lpstr>Comparativo 2017-2018</vt:lpstr>
      <vt:lpstr>Hoja2</vt:lpstr>
      <vt:lpstr>Indicador Comparativo 205-2016</vt:lpstr>
      <vt:lpstr>'COMERCIAL Y SC'!Área_de_impresión</vt:lpstr>
      <vt:lpstr>'CONTABLE Y FINANCIERA'!Área_de_impresión</vt:lpstr>
      <vt:lpstr>'GERENCIA '!Área_de_impresión</vt:lpstr>
      <vt:lpstr>'GESTIÓN ADMON'!Área_de_impresión</vt:lpstr>
      <vt:lpstr>'Juridico y PH '!Área_de_impresión</vt:lpstr>
      <vt:lpstr>OPERACIONES!Área_de_impresión</vt:lpstr>
      <vt:lpstr>SIG!Área_de_impresión</vt:lpstr>
      <vt:lpstr>TECNICA!Área_de_impresión</vt:lpstr>
      <vt:lpstr>'TECNOLOGIA E INFORMATICA'!Área_de_impresión</vt:lpstr>
      <vt:lpstr>'COMERCIAL Y SC'!Títulos_a_imprimir</vt:lpstr>
      <vt:lpstr>'CONTABLE Y FINANCIERA'!Títulos_a_imprimir</vt:lpstr>
      <vt:lpstr>'GERENCIA '!Títulos_a_imprimir</vt:lpstr>
      <vt:lpstr>'GESTIÓN ADMON'!Títulos_a_imprimir</vt:lpstr>
      <vt:lpstr>'Juridico y PH '!Títulos_a_imprimir</vt:lpstr>
      <vt:lpstr>OPERACIONES!Títulos_a_imprimir</vt:lpstr>
      <vt:lpstr>SIG!Títulos_a_imprimir</vt:lpstr>
      <vt:lpstr>TECNICA!Títulos_a_imprimir</vt:lpstr>
      <vt:lpstr>'TECNOLOGIA E INFORMATICA'!Títulos_a_imprimir</vt:lpstr>
    </vt:vector>
  </TitlesOfParts>
  <Company>Jhon monoga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dc:creator>
  <cp:lastModifiedBy>ZFIP-AMBIENTAL</cp:lastModifiedBy>
  <cp:lastPrinted>2018-06-05T22:18:47Z</cp:lastPrinted>
  <dcterms:created xsi:type="dcterms:W3CDTF">2009-08-05T17:15:36Z</dcterms:created>
  <dcterms:modified xsi:type="dcterms:W3CDTF">2018-06-05T22:19:30Z</dcterms:modified>
</cp:coreProperties>
</file>