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1.xml" ContentType="application/vnd.openxmlformats-officedocument.spreadsheetml.chart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drawings/drawing11.xml" ContentType="application/vnd.openxmlformats-officedocument.drawing+xml"/>
  <Override PartName="/xl/charts/chart2.xml" ContentType="application/vnd.openxmlformats-officedocument.drawingml.chart+xml"/>
  <Override PartName="/xl/drawings/drawing1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autoCompressPictures="0"/>
  <mc:AlternateContent xmlns:mc="http://schemas.openxmlformats.org/markup-compatibility/2006">
    <mc:Choice Requires="x15">
      <x15ac:absPath xmlns:x15ac="http://schemas.microsoft.com/office/spreadsheetml/2010/11/ac" url="C:\Users\ZFIP-SIG\Documents\Sistema Integado de Gestión\SIG\Sistema Integrado de Gestión\Procedimientos documentados\1. Gestion del riesgo\Riesgos 2019\"/>
    </mc:Choice>
  </mc:AlternateContent>
  <bookViews>
    <workbookView xWindow="0" yWindow="0" windowWidth="20490" windowHeight="9045" firstSheet="4" activeTab="7"/>
  </bookViews>
  <sheets>
    <sheet name="GERENCIA " sheetId="20" r:id="rId1"/>
    <sheet name="COMERCIAL Y SC" sheetId="10" r:id="rId2"/>
    <sheet name="OPERACIONES" sheetId="12" r:id="rId3"/>
    <sheet name="GESTIÓN ADMON" sheetId="13" r:id="rId4"/>
    <sheet name="SIG" sheetId="14" r:id="rId5"/>
    <sheet name="CONTABLE Y FINANCIERA" sheetId="15" r:id="rId6"/>
    <sheet name="TECNOLOGIA E INFORMATICA" sheetId="16" r:id="rId7"/>
    <sheet name="TECNICA" sheetId="21" r:id="rId8"/>
    <sheet name="Juridico y PH " sheetId="18" r:id="rId9"/>
    <sheet name="Valoración" sheetId="5" r:id="rId10"/>
    <sheet name="Indicador Comparativo 205-2016" sheetId="7" r:id="rId11"/>
    <sheet name="Comparativo 2015-2016" sheetId="6" r:id="rId12"/>
    <sheet name="Comparativo 2016-2017" sheetId="9" r:id="rId13"/>
    <sheet name="Indicador Comparativo 2017-2018" sheetId="8" r:id="rId14"/>
    <sheet name="Comparativo 2017-2018" sheetId="19" r:id="rId15"/>
    <sheet name="Comparativo 2018-2019" sheetId="22" r:id="rId16"/>
    <sheet name="Indicador Comparativo 2018-2019" sheetId="23" r:id="rId17"/>
    <sheet name="Hoja2" sheetId="11" r:id="rId18"/>
  </sheets>
  <externalReferences>
    <externalReference r:id="rId19"/>
    <externalReference r:id="rId20"/>
    <externalReference r:id="rId21"/>
  </externalReferences>
  <definedNames>
    <definedName name="_xlnm._FilterDatabase" localSheetId="1" hidden="1">'COMERCIAL Y SC'!$B$8:$V$15</definedName>
    <definedName name="_xlnm._FilterDatabase" localSheetId="5" hidden="1">'CONTABLE Y FINANCIERA'!$B$8:$U$22</definedName>
    <definedName name="_xlnm._FilterDatabase" localSheetId="0" hidden="1">'GERENCIA '!$B$8:$U$12</definedName>
    <definedName name="_xlnm._FilterDatabase" localSheetId="3" hidden="1">'GESTIÓN ADMON'!$B$8:$U$17</definedName>
    <definedName name="_xlnm._FilterDatabase" localSheetId="8" hidden="1">'Juridico y PH '!$B$8:$U$24</definedName>
    <definedName name="_xlnm._FilterDatabase" localSheetId="2" hidden="1">OPERACIONES!$B$8:$U$15</definedName>
    <definedName name="_xlnm._FilterDatabase" localSheetId="4" hidden="1">SIG!$B$8:$U$13</definedName>
    <definedName name="_xlnm._FilterDatabase" localSheetId="7" hidden="1">TECNICA!$B$8:$U$16</definedName>
    <definedName name="_xlnm._FilterDatabase" localSheetId="6" hidden="1">'TECNOLOGIA E INFORMATICA'!$B$8:$U$17</definedName>
    <definedName name="_xlnm.Print_Area" localSheetId="1">'COMERCIAL Y SC'!$B$1:$AA$25</definedName>
    <definedName name="_xlnm.Print_Area" localSheetId="5">'CONTABLE Y FINANCIERA'!$B$1:$AA$28</definedName>
    <definedName name="_xlnm.Print_Area" localSheetId="0">'GERENCIA '!$B$2:$AA$18</definedName>
    <definedName name="_xlnm.Print_Area" localSheetId="3">'GESTIÓN ADMON'!$B$1:$AA$24</definedName>
    <definedName name="_xlnm.Print_Area" localSheetId="8">'Juridico y PH '!$B$1:$AA$31</definedName>
    <definedName name="_xlnm.Print_Area" localSheetId="2">OPERACIONES!$B$1:$AA$23</definedName>
    <definedName name="_xlnm.Print_Area" localSheetId="4">SIG!$B$1:$AA$19</definedName>
    <definedName name="_xlnm.Print_Area" localSheetId="7">TECNICA!$B$1:$AA$22</definedName>
    <definedName name="_xlnm.Print_Area" localSheetId="6">'TECNOLOGIA E INFORMATICA'!$B$1:$AA$23</definedName>
    <definedName name="_xlnm.Print_Titles" localSheetId="1">'COMERCIAL Y SC'!$6:$8</definedName>
    <definedName name="_xlnm.Print_Titles" localSheetId="5">'CONTABLE Y FINANCIERA'!$6:$8</definedName>
    <definedName name="_xlnm.Print_Titles" localSheetId="0">'GERENCIA '!$6:$8</definedName>
    <definedName name="_xlnm.Print_Titles" localSheetId="3">'GESTIÓN ADMON'!$6:$8</definedName>
    <definedName name="_xlnm.Print_Titles" localSheetId="8">'Juridico y PH '!$6:$8</definedName>
    <definedName name="_xlnm.Print_Titles" localSheetId="2">OPERACIONES!$6:$8</definedName>
    <definedName name="_xlnm.Print_Titles" localSheetId="4">SIG!$6:$8</definedName>
    <definedName name="_xlnm.Print_Titles" localSheetId="7">TECNICA!$6:$8</definedName>
    <definedName name="_xlnm.Print_Titles" localSheetId="6">'TECNOLOGIA E INFORMATICA'!$6:$8</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5" i="22" l="1"/>
  <c r="D4" i="22"/>
  <c r="D3" i="22"/>
  <c r="D6" i="22" l="1"/>
  <c r="C5" i="22"/>
  <c r="C4" i="22"/>
  <c r="C6" i="22" s="1"/>
  <c r="C3" i="22"/>
  <c r="N20" i="18" l="1"/>
  <c r="N15" i="12" l="1"/>
  <c r="D5" i="19" l="1"/>
  <c r="D4" i="19"/>
  <c r="D3" i="19"/>
  <c r="C5" i="19" l="1"/>
  <c r="C4" i="19"/>
  <c r="C3" i="19"/>
  <c r="N9" i="21" l="1"/>
  <c r="AG9" i="21"/>
  <c r="N10" i="21"/>
  <c r="AG10" i="21"/>
  <c r="N13" i="21"/>
  <c r="AG13" i="21"/>
  <c r="N14" i="21"/>
  <c r="AG14" i="21"/>
  <c r="N16" i="21"/>
  <c r="AG16" i="21"/>
  <c r="AG17" i="21"/>
  <c r="AG18" i="21"/>
  <c r="AG19" i="21"/>
  <c r="AG20" i="21"/>
  <c r="AG21" i="21"/>
  <c r="J22" i="21"/>
  <c r="K19" i="21" s="1"/>
  <c r="AG22" i="21"/>
  <c r="AG23" i="21"/>
  <c r="AG24" i="21"/>
  <c r="AG26" i="21"/>
  <c r="AG27" i="21"/>
  <c r="AD63" i="21"/>
  <c r="AE63" i="21"/>
  <c r="AF63" i="21"/>
  <c r="AG63" i="21" l="1"/>
  <c r="K20" i="21"/>
  <c r="K21" i="21"/>
  <c r="AE60" i="20" l="1"/>
  <c r="AD60" i="20"/>
  <c r="AC60" i="20"/>
  <c r="AF24" i="20"/>
  <c r="AF23" i="20"/>
  <c r="AF21" i="20"/>
  <c r="AF20" i="20"/>
  <c r="AF19" i="20"/>
  <c r="AF18" i="20"/>
  <c r="J18" i="20"/>
  <c r="K17" i="20" s="1"/>
  <c r="AF17" i="20"/>
  <c r="AF16" i="20"/>
  <c r="AF15" i="20"/>
  <c r="AF14" i="20"/>
  <c r="AF13" i="20"/>
  <c r="AF12" i="20"/>
  <c r="N12" i="20"/>
  <c r="AF11" i="20"/>
  <c r="N11" i="20"/>
  <c r="AF10" i="20"/>
  <c r="AF9" i="20"/>
  <c r="N9" i="20"/>
  <c r="K15" i="20" l="1"/>
  <c r="K16" i="20"/>
  <c r="AF60" i="20"/>
  <c r="C6" i="19"/>
  <c r="AH18" i="13" l="1"/>
  <c r="N18" i="13"/>
  <c r="N21" i="18" l="1"/>
  <c r="N18" i="18"/>
  <c r="N19" i="18"/>
  <c r="N17" i="18"/>
  <c r="N14" i="12" l="1"/>
  <c r="AF66" i="18"/>
  <c r="AE66" i="18"/>
  <c r="AD66" i="18"/>
  <c r="J31" i="18"/>
  <c r="K28" i="18" s="1"/>
  <c r="N25" i="18"/>
  <c r="N24" i="18"/>
  <c r="N23" i="18"/>
  <c r="N22" i="18"/>
  <c r="N16" i="18"/>
  <c r="N14" i="18"/>
  <c r="N13" i="18"/>
  <c r="N12" i="18"/>
  <c r="N9" i="18"/>
  <c r="AG30" i="18"/>
  <c r="AG29" i="18"/>
  <c r="AG27" i="18"/>
  <c r="AG26" i="18"/>
  <c r="AG25" i="18"/>
  <c r="AG24" i="18"/>
  <c r="AG23" i="18"/>
  <c r="AG22" i="18"/>
  <c r="AG16" i="18"/>
  <c r="AG14" i="18"/>
  <c r="AG13" i="18"/>
  <c r="AG12" i="18"/>
  <c r="AG9" i="18"/>
  <c r="K29" i="18"/>
  <c r="AF62" i="16"/>
  <c r="AE62" i="16"/>
  <c r="AD62" i="16"/>
  <c r="J23" i="16"/>
  <c r="K22" i="16" s="1"/>
  <c r="AG26" i="16"/>
  <c r="AG25" i="16"/>
  <c r="AG23" i="16"/>
  <c r="AG22" i="16"/>
  <c r="AG21" i="16"/>
  <c r="N17" i="16"/>
  <c r="AG20" i="16"/>
  <c r="N14" i="16"/>
  <c r="AG19" i="16"/>
  <c r="AG18" i="16"/>
  <c r="N13" i="16"/>
  <c r="AG17" i="16"/>
  <c r="N12" i="16"/>
  <c r="AG14" i="16"/>
  <c r="N11" i="16"/>
  <c r="N9" i="16"/>
  <c r="AG13" i="16"/>
  <c r="AG12" i="16"/>
  <c r="AG11" i="16"/>
  <c r="AG9" i="16"/>
  <c r="AG62" i="16" s="1"/>
  <c r="AF68" i="15"/>
  <c r="AE68" i="15"/>
  <c r="AD68" i="15"/>
  <c r="J28" i="15"/>
  <c r="K27" i="15" s="1"/>
  <c r="AG32" i="15"/>
  <c r="AG31" i="15"/>
  <c r="AG29" i="15"/>
  <c r="AG28" i="15"/>
  <c r="AG27" i="15"/>
  <c r="AG26" i="15"/>
  <c r="N22" i="15"/>
  <c r="AG25" i="15"/>
  <c r="N20" i="15"/>
  <c r="AG24" i="15"/>
  <c r="AG23" i="15"/>
  <c r="N15" i="15"/>
  <c r="AG22" i="15"/>
  <c r="N14" i="15"/>
  <c r="AG20" i="15"/>
  <c r="N9" i="15"/>
  <c r="AG15" i="15"/>
  <c r="AG14" i="15"/>
  <c r="AG9" i="15"/>
  <c r="AF59" i="14"/>
  <c r="AE59" i="14"/>
  <c r="AD59" i="14"/>
  <c r="J19" i="14"/>
  <c r="K16" i="14" s="1"/>
  <c r="K18" i="14"/>
  <c r="AG23" i="14"/>
  <c r="AG22" i="14"/>
  <c r="AG20" i="14"/>
  <c r="AG19" i="14"/>
  <c r="AG18" i="14"/>
  <c r="AG17" i="14"/>
  <c r="AG16" i="14"/>
  <c r="N13" i="14"/>
  <c r="AG15" i="14"/>
  <c r="AG14" i="14"/>
  <c r="N11" i="14"/>
  <c r="N10" i="14"/>
  <c r="AG13" i="14"/>
  <c r="N9" i="14"/>
  <c r="AG12" i="14"/>
  <c r="AG11" i="14"/>
  <c r="AG10" i="14"/>
  <c r="AG9" i="14"/>
  <c r="AF65" i="13"/>
  <c r="AE65" i="13"/>
  <c r="AD65" i="13"/>
  <c r="J24" i="13"/>
  <c r="K23" i="13" s="1"/>
  <c r="AG29" i="13"/>
  <c r="AG28" i="13"/>
  <c r="AG26" i="13"/>
  <c r="AG25" i="13"/>
  <c r="AG24" i="13"/>
  <c r="AG23" i="13"/>
  <c r="AG22" i="13"/>
  <c r="N17" i="13"/>
  <c r="AG21" i="13"/>
  <c r="N16" i="13"/>
  <c r="AG20" i="13"/>
  <c r="N14" i="13"/>
  <c r="AG17" i="13"/>
  <c r="N9" i="13"/>
  <c r="AG16" i="13"/>
  <c r="AG14" i="13"/>
  <c r="AG10" i="13"/>
  <c r="AG9" i="13"/>
  <c r="J22" i="12"/>
  <c r="K21" i="12" s="1"/>
  <c r="AF19" i="12"/>
  <c r="AE19" i="12"/>
  <c r="AD19" i="12"/>
  <c r="AG15" i="12"/>
  <c r="AG14" i="12"/>
  <c r="AG11" i="12"/>
  <c r="N11" i="12"/>
  <c r="AG10" i="12"/>
  <c r="N10" i="12"/>
  <c r="AG9" i="12"/>
  <c r="N9" i="12"/>
  <c r="J24" i="10"/>
  <c r="K23" i="10" s="1"/>
  <c r="AG15" i="10"/>
  <c r="N15" i="10"/>
  <c r="AG13" i="10"/>
  <c r="N13" i="10"/>
  <c r="AG11" i="10"/>
  <c r="N11" i="10"/>
  <c r="AG10" i="10"/>
  <c r="N10" i="10"/>
  <c r="AG9" i="10"/>
  <c r="N9" i="10"/>
  <c r="K19" i="12"/>
  <c r="K20" i="16"/>
  <c r="K21" i="16"/>
  <c r="K17" i="14"/>
  <c r="K22" i="13"/>
  <c r="K20" i="12"/>
  <c r="D6" i="9"/>
  <c r="C6" i="9"/>
  <c r="D6" i="6"/>
  <c r="C6" i="6"/>
  <c r="K30" i="18" l="1"/>
  <c r="AG19" i="12"/>
  <c r="K25" i="15"/>
  <c r="AG65" i="13"/>
  <c r="AG68" i="15"/>
  <c r="AG59" i="14"/>
  <c r="K22" i="10"/>
  <c r="AG66" i="18"/>
  <c r="K21" i="10"/>
  <c r="K21" i="13"/>
  <c r="K26" i="15"/>
  <c r="D6" i="19" l="1"/>
</calcChain>
</file>

<file path=xl/sharedStrings.xml><?xml version="1.0" encoding="utf-8"?>
<sst xmlns="http://schemas.openxmlformats.org/spreadsheetml/2006/main" count="1761" uniqueCount="914">
  <si>
    <t>Fortaleza</t>
    <phoneticPr fontId="5" type="noConversion"/>
  </si>
  <si>
    <t>Fuente del riesgo (Amenaza)</t>
  </si>
  <si>
    <t>IDENTIFICACIÓN</t>
  </si>
  <si>
    <t>NIVEL DE RIESGO</t>
  </si>
  <si>
    <t>Escala de Consecuencias</t>
  </si>
  <si>
    <t>CONSECUENCIA</t>
  </si>
  <si>
    <t>EVALUACIÓN</t>
  </si>
  <si>
    <t>VALORACIÓN DEL RIESGO</t>
  </si>
  <si>
    <t>MEDIO</t>
    <phoneticPr fontId="5" type="noConversion"/>
  </si>
  <si>
    <t xml:space="preserve"> Impacto</t>
    <phoneticPr fontId="5" type="noConversion"/>
  </si>
  <si>
    <t>Alto</t>
    <phoneticPr fontId="5" type="noConversion"/>
  </si>
  <si>
    <t>Medio</t>
    <phoneticPr fontId="5" type="noConversion"/>
  </si>
  <si>
    <t>Bajo</t>
    <phoneticPr fontId="5" type="noConversion"/>
  </si>
  <si>
    <t>¿Qué puede suceder en mi proceso?</t>
  </si>
  <si>
    <t>RIESGO</t>
  </si>
  <si>
    <t>PROCESO</t>
  </si>
  <si>
    <t>Descripción</t>
  </si>
  <si>
    <t>Causas</t>
  </si>
  <si>
    <t>Escala de Probabilidad</t>
  </si>
  <si>
    <t>PROBABILIDAD</t>
  </si>
  <si>
    <t>Cómo sucede el riesgo?</t>
  </si>
  <si>
    <t>Quién lo ocasiona (persona)?</t>
  </si>
  <si>
    <t>Por qué se ocasiona el riesgo?</t>
  </si>
  <si>
    <t>Consecuencia que ocasiona el riesgo en caso de materializarse</t>
  </si>
  <si>
    <t>Controles actuales que se tiene para este riesgo</t>
  </si>
  <si>
    <t>CRITERIOS DE VALORACIÓN</t>
  </si>
  <si>
    <t>Posibilidad de ocurrencia de un riesgo, que el riesgo se materialice.</t>
  </si>
  <si>
    <t>Alta</t>
  </si>
  <si>
    <t>Media</t>
  </si>
  <si>
    <t>Baja</t>
  </si>
  <si>
    <t>Daño que se deriva de la consecuencia de un riesgo. Es el impacto en términos: Económico - Operacionales - Imagen.</t>
  </si>
  <si>
    <t>EVALUACIÓN DEL RIESGO</t>
  </si>
  <si>
    <t>Igual a 5</t>
  </si>
  <si>
    <t>De 10 a 20</t>
  </si>
  <si>
    <t>De 30 a 60</t>
  </si>
  <si>
    <t>BAJO</t>
    <phoneticPr fontId="5" type="noConversion"/>
  </si>
  <si>
    <t>ALTO</t>
    <phoneticPr fontId="5" type="noConversion"/>
  </si>
  <si>
    <t>OBJETIVO</t>
    <phoneticPr fontId="5" type="noConversion"/>
  </si>
  <si>
    <t xml:space="preserve">Asegurar la eficacia conveniencia y adecuación del sistema de gestión para dirigir cada uno de los procesos a través del seguimiento de objetivos e indicadores. </t>
  </si>
  <si>
    <t>Fecha de revisión</t>
  </si>
  <si>
    <t>Alto</t>
    <phoneticPr fontId="1" type="noConversion"/>
  </si>
  <si>
    <t>Medio</t>
    <phoneticPr fontId="1" type="noConversion"/>
  </si>
  <si>
    <t>Bajo</t>
    <phoneticPr fontId="1" type="noConversion"/>
  </si>
  <si>
    <t xml:space="preserve">Concecuencia </t>
    <phoneticPr fontId="1" type="noConversion"/>
  </si>
  <si>
    <t xml:space="preserve">Valor </t>
    <phoneticPr fontId="1" type="noConversion"/>
  </si>
  <si>
    <t xml:space="preserve">Bajo </t>
    <phoneticPr fontId="1" type="noConversion"/>
  </si>
  <si>
    <t xml:space="preserve">Medio </t>
    <phoneticPr fontId="1" type="noConversion"/>
  </si>
  <si>
    <t xml:space="preserve">Alto </t>
    <phoneticPr fontId="1" type="noConversion"/>
  </si>
  <si>
    <t xml:space="preserve">Probabilidad </t>
    <phoneticPr fontId="1" type="noConversion"/>
  </si>
  <si>
    <t xml:space="preserve">ESCALA DE EVALUACIÓN </t>
  </si>
  <si>
    <t xml:space="preserve">Proceso utilizado por la organización para determinar la magnitud de los riesgos en la organización, con relación a los criterios: probabilidad  por concecuenncia. </t>
  </si>
  <si>
    <t>Medio</t>
  </si>
  <si>
    <t>ANÁLISIS</t>
  </si>
  <si>
    <t>* No tener definida la planeación estratégica</t>
  </si>
  <si>
    <t xml:space="preserve">Media </t>
  </si>
  <si>
    <t>MATRIZ DE IDENTIFICACIÓN DEL RIESGO ZONA FRANCA INTERNACIONAL DE PEREIRA</t>
  </si>
  <si>
    <t>PÁGINA</t>
  </si>
  <si>
    <t xml:space="preserve">FO-CL-14 </t>
  </si>
  <si>
    <t xml:space="preserve">Controlar adecuadamente los equipos y sistemas de la Zona Franca Internacional de Pereira, brindando seguridad informática.  </t>
  </si>
  <si>
    <t>Administrar los recursos económicos que le brinde sostenibilidad financiera a la Zona Franca Internacional de Pereira.</t>
  </si>
  <si>
    <t xml:space="preserve">* Incursión de competidores con estrategias diferenciadoras.                 </t>
  </si>
  <si>
    <t xml:space="preserve">* Procesos sin acciones de mejora. 
</t>
  </si>
  <si>
    <t>* Pérdida de información clave por sustracción, eliminación o deterioro (procedimientos, manuales, anexos, entre otros)</t>
  </si>
  <si>
    <t xml:space="preserve">
* Reportes a centrales de riesgos.
</t>
  </si>
  <si>
    <t xml:space="preserve">*Manipulación de información.                 </t>
  </si>
  <si>
    <t xml:space="preserve">* Violación de contraseñas.            </t>
  </si>
  <si>
    <t xml:space="preserve">*Calificar a un usuario que no cumpla con lo establecido. </t>
  </si>
  <si>
    <t>* Ambiente macroeconómico poco favorable.</t>
  </si>
  <si>
    <t xml:space="preserve">*Soborno. </t>
  </si>
  <si>
    <t>Entidades gubernamentales.</t>
  </si>
  <si>
    <t xml:space="preserve">* Procesos sin indicadores de gestión y sin medición. </t>
  </si>
  <si>
    <t>* No cumplimiento de requisitos de la norma y estándares.</t>
  </si>
  <si>
    <t xml:space="preserve">*Omisión de responsabilidades por parte de los procesos. </t>
  </si>
  <si>
    <t xml:space="preserve">*Procesos. </t>
  </si>
  <si>
    <t xml:space="preserve">*No se evidencia una mejora continua en los procesos. </t>
  </si>
  <si>
    <t>* Perdida completa de la información.</t>
  </si>
  <si>
    <t xml:space="preserve">*Usuarios de Computo y/o personal externo de la organización. </t>
  </si>
  <si>
    <t xml:space="preserve">*Sanciones Legales, tanto para usuario calificado como para el usuario operador. </t>
  </si>
  <si>
    <t xml:space="preserve">* Producto  contaminado.
</t>
  </si>
  <si>
    <t xml:space="preserve">*Inexactitud en las operaciones de comercio exterior. </t>
  </si>
  <si>
    <t>*Toma de decisiones equivocadas</t>
  </si>
  <si>
    <t>Decisiones no acordes a la estrategia, decisiones tomadas en momentos de presión</t>
  </si>
  <si>
    <t>*Incumplimiento a Requisitos Legales</t>
  </si>
  <si>
    <t xml:space="preserve">*Personas externas y proveedores y entidades financieras. </t>
  </si>
  <si>
    <t xml:space="preserve">* Reporte a centrales de riesgo en la que se evidencia que la ZFIP no es un cliente confiable. </t>
  </si>
  <si>
    <t xml:space="preserve"> 
*Perdida de confiabilidad crediticia. </t>
  </si>
  <si>
    <t xml:space="preserve">*Aprovechamiento negativo por parte de los funcionarios responsables de la información financiera. </t>
  </si>
  <si>
    <t xml:space="preserve">Baja </t>
  </si>
  <si>
    <t>Terceros.</t>
  </si>
  <si>
    <t>Personal externo no identificado.</t>
  </si>
  <si>
    <t>CLASIFICACIÓN DE AMENAZAS</t>
  </si>
  <si>
    <t xml:space="preserve">EVITAR </t>
  </si>
  <si>
    <t xml:space="preserve">CONTROLAR </t>
  </si>
  <si>
    <t xml:space="preserve">ELIMINAR </t>
  </si>
  <si>
    <t>X</t>
  </si>
  <si>
    <t xml:space="preserve">* Selección no apropiada. </t>
  </si>
  <si>
    <t xml:space="preserve">*Contaminación  de mercancías  en las operaciones de comercio exterior </t>
  </si>
  <si>
    <t xml:space="preserve">*No cumplimiento de los Manuales, Políticas y Procedimientos en los procesos. </t>
  </si>
  <si>
    <t xml:space="preserve">* No garantía de la eficiencia, eficacia y efectividad de los procesos. </t>
  </si>
  <si>
    <t xml:space="preserve">*No Respuesta a eventos críticos. </t>
  </si>
  <si>
    <t xml:space="preserve">*La organización no se encuentra preparada para la respuesta ante eventos críticos. </t>
  </si>
  <si>
    <t xml:space="preserve">*Falta de identificación y planeación para atender una situación critica. </t>
  </si>
  <si>
    <t xml:space="preserve">*Impactos económicos, perdidas humanas. </t>
  </si>
  <si>
    <t xml:space="preserve">*Procedimientos de emergencias y de respuesta a eventos críticos. </t>
  </si>
  <si>
    <t xml:space="preserve">*Amenazas y riesgos de falla física. </t>
  </si>
  <si>
    <t xml:space="preserve">*Impactos económicos.   *Perdidas Humanas.                            *Afectaciones a las instalaciones. </t>
  </si>
  <si>
    <t xml:space="preserve">* Virus Informáticos.                    </t>
  </si>
  <si>
    <t>CÓDIGO</t>
  </si>
  <si>
    <t>VERSIÓN</t>
  </si>
  <si>
    <t>No realizando la debida planeación estratégica con las personas que deben de estar involucradas</t>
  </si>
  <si>
    <t>Tomar decisiones estratégicas sin un norte definido y estructurado de acuerdo a unos objetivos específicos</t>
  </si>
  <si>
    <t>Impactos económicos(sobrecostos operativos y/o generales), multas y sanciones, demandas, perdida de clientes, perdida de credibilidad y confianza.</t>
  </si>
  <si>
    <t>Impactos económicos(sobrecostos operativos y/o generales), multas y sanciones, demandas, perdida de clientes, perdida de credibilidad y confianza, perdida de la declaratoria de Régimen Franco.</t>
  </si>
  <si>
    <t>No construcción y medición de los procesos</t>
  </si>
  <si>
    <t>*Cambio por parte del Gobierno Nacional de las condiciones actuales del régimen y de los decretos y normas ligados al mismo.</t>
  </si>
  <si>
    <t>*Al ser un gremio tan competido por la existencia de tantos parques, la diferenciación de uno con una propuesta de mayor interés a la nuestra puede representar perdida de cliente</t>
  </si>
  <si>
    <t>*Por parte de terceros ofrecer dinero u objetos a los funcionarios de la empresa para obtener información confidencial y privilegiada.</t>
  </si>
  <si>
    <t>*Afectación de la imagen de la ZFIP.</t>
  </si>
  <si>
    <t xml:space="preserve">BAJOS </t>
  </si>
  <si>
    <t xml:space="preserve">MEDIOS </t>
  </si>
  <si>
    <t>ALTOS</t>
  </si>
  <si>
    <t xml:space="preserve">TOTAL </t>
  </si>
  <si>
    <t xml:space="preserve">Ponderación </t>
  </si>
  <si>
    <t xml:space="preserve">RIESGOS BAJOS </t>
  </si>
  <si>
    <t xml:space="preserve">RIESGOS MEDIOS </t>
  </si>
  <si>
    <t xml:space="preserve">RIESGOS ALTOS </t>
  </si>
  <si>
    <t xml:space="preserve">TOTAL DE RIESGOS </t>
  </si>
  <si>
    <t>Accidente de trabajo</t>
  </si>
  <si>
    <t>Presencia de maleza en la parte exterior de la  malla perimetral</t>
  </si>
  <si>
    <t>Realizar la planeación, ejecución, supervisión y control de las obras civiles que se generen en la Zona Franca Internacional de Pereira para una optima operación de la misma.</t>
  </si>
  <si>
    <t>x</t>
  </si>
  <si>
    <t>No cumplir con normas y estándares de construcción</t>
  </si>
  <si>
    <t>Bajo</t>
  </si>
  <si>
    <t>Personal externo no identificado, usuarios calificados y usuario operador, visitantes, proveedores y contratistas</t>
  </si>
  <si>
    <t>Crecimiento de árboles cerca al cerramiento perimetral, fuertes lluvias que pueden ocasionar desprendimiento de ramas dañando la malla.</t>
  </si>
  <si>
    <t>Revisiones por parte del personal de mantenimiento para evitar que las ramas sobrepasen el perimetro.</t>
  </si>
  <si>
    <t xml:space="preserve">Alto </t>
  </si>
  <si>
    <t>Tapas de las cajas eléctricas, aguas lluvias, residuales y comunicación destapadas</t>
  </si>
  <si>
    <t>Dejar áreas de manipulación sin ninguna protección (como tapas metálicas, plásticas, entre otras) y sin señalizar.</t>
  </si>
  <si>
    <t>Falta de capacitación del personal y de supervisión.</t>
  </si>
  <si>
    <t>Capacitación por parte del área de SST y supervisión de la empresa contratante.</t>
  </si>
  <si>
    <t>Falta de mantenimiento en el perimetro externo a la Zona Franca.</t>
  </si>
  <si>
    <t>De 31 a 60</t>
  </si>
  <si>
    <t>De 6 a 30</t>
  </si>
  <si>
    <t>Resultado. Gestión del Riesgo</t>
  </si>
  <si>
    <t>Garantizar el cumplimiento de las disposiciones legales que regulan y son aplicables a la  Zona Franca Internacional de Pereira</t>
  </si>
  <si>
    <t>No cumplimiento del ordenamiento jurídico consignado en la matriz de requisitos legales</t>
  </si>
  <si>
    <t>Personal encargado de los procesos</t>
  </si>
  <si>
    <t>Falta de actualización, revisión y consulta de las normas</t>
  </si>
  <si>
    <t>Sanciones pecuniarias, demandas externas, detrimento patrimonial</t>
  </si>
  <si>
    <t>Organismos capacitadores y de actualización confiables</t>
  </si>
  <si>
    <t>Redacción e inclusión de cláusulas que perjudique los interes de la compañía</t>
  </si>
  <si>
    <t>Elaboración incorrecta de documentos legales
Conceptos legales equivocados</t>
  </si>
  <si>
    <t>No registro oportuno de actas de asamblea de accionistas</t>
  </si>
  <si>
    <t>Olvido o descuido en la elaboración del acta</t>
  </si>
  <si>
    <t>Dirección Jurídica</t>
  </si>
  <si>
    <t xml:space="preserve">Plazos cortos para la elaboración y entrega de actas </t>
  </si>
  <si>
    <t>*Verificación documental y cruce de información con entidades de apoyo. 
* Formato establecido en el sistema de gestión que incluye los requisitos para calificación de usuarios</t>
  </si>
  <si>
    <t xml:space="preserve">*Usuarios Calificados
* Personal de Operaciones </t>
  </si>
  <si>
    <t xml:space="preserve">*Usuarios Calificados y/o Terceros. 
</t>
  </si>
  <si>
    <t xml:space="preserve">* Mala imagen de la empresa.
* Sanciones legales. </t>
  </si>
  <si>
    <t xml:space="preserve">Alta Dirección - Junta Directiva Gerencia </t>
  </si>
  <si>
    <t>Poca cultura Organizacional, falta de capacitación, falta de conocimiento.</t>
  </si>
  <si>
    <t xml:space="preserve">Software no licenciado                                                      </t>
  </si>
  <si>
    <t xml:space="preserve">* Ataque Informático                                       </t>
  </si>
  <si>
    <t>* Software malicioso externo</t>
  </si>
  <si>
    <t xml:space="preserve">* Retrasos en la operación de los procesos </t>
  </si>
  <si>
    <t xml:space="preserve">*Usuarios de Computo y/o personal externo de la organización.
*Medio ambiente </t>
  </si>
  <si>
    <t>Identificación de correspondencia y paquetes sospechosos</t>
  </si>
  <si>
    <t>Personal informal de entrega de correspondencia</t>
  </si>
  <si>
    <t xml:space="preserve">Total </t>
  </si>
  <si>
    <t>Lavado de Activos</t>
  </si>
  <si>
    <t>Usuarios Potenciales
Usuarios calificados y clientes</t>
  </si>
  <si>
    <t>Sanciones de las entidades de control - Mala reputación de la compañía</t>
  </si>
  <si>
    <t xml:space="preserve">Alta </t>
  </si>
  <si>
    <t xml:space="preserve">Sistema Integrado de Gestión </t>
  </si>
  <si>
    <t xml:space="preserve">Incumplimiento a las fechas y/o requisitos establecidas dentro del marco de la ley. </t>
  </si>
  <si>
    <t xml:space="preserve">Identificar, analizar e implementar las diferentes estrategias comerciales que permitan el cierre exitoso de negocios en la Zona Franca Internacional de Pereira mediante la promoción del régimen franco y el ofrecimiento de servicios de alta calidad, logrando el posicionamiento de la compañía a través de la satisfacción de nuestros clientes.. </t>
  </si>
  <si>
    <t xml:space="preserve">* Cambios en las condiciones macroeconómicas del mercado colombiano         </t>
  </si>
  <si>
    <t xml:space="preserve">*Contar con incentivos no ligados al régimen franco como son los incentivos locales y el ofrecimiento de valores agregados por la prestación de servicios de alta calidad de la ZFIP </t>
  </si>
  <si>
    <t xml:space="preserve">Otras Zonas Francas Permanentes </t>
  </si>
  <si>
    <t xml:space="preserve">*Diferentes procesos. </t>
  </si>
  <si>
    <t xml:space="preserve">Dirigir y controlar las operaciones que se presenten al interior de la Zona Franca Internacional de Pereira, para un funcionamiento adecuado y eficaz. </t>
  </si>
  <si>
    <t xml:space="preserve">* No cumplir con las obligaciones establecidas del decreto 2147 de 2016 para el usuario operador y los usuarios calificados de zona franca artículos 74, 124 (numeral 1) operadores y 82, 124 (numeral 2) usuarios calificados.                                         
</t>
  </si>
  <si>
    <t>Por falta de conocimiento de los clientes - falta de investigación</t>
  </si>
  <si>
    <t>* Operaciones sospechosas</t>
  </si>
  <si>
    <t>* Operaciones que realizan los Usuarios Calificados de la ZFIP</t>
  </si>
  <si>
    <t xml:space="preserve">*Usuarios calificados y sus clientes </t>
  </si>
  <si>
    <t>*Reporte mensual de operaciones sospechosas
* SIPLA</t>
  </si>
  <si>
    <t xml:space="preserve"> Falla funcional, daño accidental, daño malicioso ó terrorista y acción criminal. </t>
  </si>
  <si>
    <t>*Asegurar el cumplimiento de un asociado de negocio, cuando en realidad no cumple con los procedimientos establecidos por la empresa.</t>
  </si>
  <si>
    <t>Facilidad de intrusión de personal externo no autorizado y rompimiento de cerramiento perimetral</t>
  </si>
  <si>
    <t xml:space="preserve">Condiciones climaticas y deterioro de los arboles alrededor del perimetro </t>
  </si>
  <si>
    <t>Posible caída del tronco sobre el sistema de enmallado.</t>
  </si>
  <si>
    <t xml:space="preserve">Personal externo y eventos naturales </t>
  </si>
  <si>
    <t xml:space="preserve">Revisión por parte del personal de mantenimiento, vigilancia permanente por parte de los  ronderos con control de punto de marcación mediante bastón electrónico, CCTV 24/7, verificación perimetral a pie con informe semanal del estado del cerramiento. </t>
  </si>
  <si>
    <t>Contratistas, personal de obra y mantenimiento.</t>
  </si>
  <si>
    <t xml:space="preserve">Posibilidad de ingreso de empleados, contratistas, visitantes, proveedores y vehiculos no autorizados </t>
  </si>
  <si>
    <t xml:space="preserve">*Ingreso de empleados, contratistas, visitantes, proveedores y vehiculos no autorizados por falta de cumplimiento de procedimiento.
*No desactivación de las tarjetas de proximidad de personal ya retirado. </t>
  </si>
  <si>
    <t>Cronograma de mantenimiento apropiado</t>
  </si>
  <si>
    <t>Por negligencia, olvido, falta de consulta e interpretación errada de las normas</t>
  </si>
  <si>
    <t xml:space="preserve">
*Descuido al momento de elaboración de documentos y emisión de conceptos
*Desconocimiento de norma y ámbito de aplicación</t>
  </si>
  <si>
    <t xml:space="preserve"> Elaboración oportuna de actas (programación de actividades del proceso)</t>
  </si>
  <si>
    <t xml:space="preserve">                                  * Bandas delincuenciales dentro de la organización.
* Robo o extravío de hojas de vida.
*Falsificación de la dotación de la empresa.
* Suplantación del personal.  *Rebelión de empleados con normas, políticas y procedimientos </t>
  </si>
  <si>
    <t>*  Conspiración interna.</t>
  </si>
  <si>
    <t xml:space="preserve">Colaboradores de la compañía </t>
  </si>
  <si>
    <t xml:space="preserve">*Filtración de información, espionaje corporativo, hurto interno, chantaje y extorción a funcionarios.                                    *Sabotaje a operaciones aduaneras. 
* Contaminación  de mercancía  con sustancias ilícitas, explosivos, armas y/o contrabando. 
</t>
  </si>
  <si>
    <t xml:space="preserve">*No cumplimiento de procedimientos estipulados.
*Entrega de documentos soportes falsos.
 </t>
  </si>
  <si>
    <t xml:space="preserve">*Luego de realizar pruebas de ingreso ó aleatorias, el resultado es positivo. 
</t>
  </si>
  <si>
    <t xml:space="preserve">*Colaboradores. </t>
  </si>
  <si>
    <t xml:space="preserve">*Factores intra y extra laborales. </t>
  </si>
  <si>
    <t>*Monitoreo periódico a los resultados y plan de acción. 
*Puesta en marcha del programa de adicciones.</t>
  </si>
  <si>
    <t xml:space="preserve">* Problemas de adicción en los colaboradores </t>
  </si>
  <si>
    <t xml:space="preserve">Por ausencia de control en los peligros identificados </t>
  </si>
  <si>
    <t xml:space="preserve">Actos y condiciones inseguras </t>
  </si>
  <si>
    <t xml:space="preserve">*Al ser contratados los cálculos, éstos no cumplan con normas
*En la ejecución de las obras, los contratistas no cumplan los controles de calidad de los procesos o materiales usados </t>
  </si>
  <si>
    <t xml:space="preserve"> *No se aprueba en curaduría los diseños de obra
*Rechazo de las obras</t>
  </si>
  <si>
    <t>Revisión de normas y estandares de calidad por parte del contratante</t>
  </si>
  <si>
    <t>Revisión permanente de los expedientes</t>
  </si>
  <si>
    <t xml:space="preserve">Mal funcionamiento de las básculas </t>
  </si>
  <si>
    <t xml:space="preserve">Variación de las medidas de pesaje conforme a las desviaciones de error establecidas en los manuales de operación </t>
  </si>
  <si>
    <t xml:space="preserve">Usuarios de las básculas </t>
  </si>
  <si>
    <t>*Error en los pesajes 
*Operación poco confiable 
*Sanciones en normatividad del regimen de ZF</t>
  </si>
  <si>
    <t xml:space="preserve">*Mantenimiento predictivo 
*Mantenimiento preventivo y calibración de la báscula </t>
  </si>
  <si>
    <t xml:space="preserve">* Fecha de vencimiento, falta de renovación, instalación y/o  desinstalación por el usuario                                </t>
  </si>
  <si>
    <t xml:space="preserve">FECHA DE 
IMPLEMENTACIÓN </t>
  </si>
  <si>
    <t>FECHA DE 
ACTUALIZACIÓN</t>
  </si>
  <si>
    <t>1 de 1</t>
  </si>
  <si>
    <t xml:space="preserve">PLAN DE MEJORA </t>
  </si>
  <si>
    <t xml:space="preserve">SEGUIMIENTO </t>
  </si>
  <si>
    <t xml:space="preserve">ACTIVIDADES </t>
  </si>
  <si>
    <t xml:space="preserve">FECHA </t>
  </si>
  <si>
    <t xml:space="preserve">RESPONSABLE </t>
  </si>
  <si>
    <t>RECURSOS</t>
  </si>
  <si>
    <t xml:space="preserve">EFICACIA </t>
  </si>
  <si>
    <t>OBSERVACIONES</t>
  </si>
  <si>
    <t>RESPONSABLES</t>
  </si>
  <si>
    <t xml:space="preserve">TRATAMIENTO </t>
  </si>
  <si>
    <t xml:space="preserve">Gerencia </t>
  </si>
  <si>
    <t>Gestión Comercial y Servicio al Cliente</t>
  </si>
  <si>
    <t xml:space="preserve">Gestión de Operaciones </t>
  </si>
  <si>
    <t xml:space="preserve">Gestión Administrativa </t>
  </si>
  <si>
    <t>Gestión Contable y Financiera</t>
  </si>
  <si>
    <t>Gestión Tecnología e Informática</t>
  </si>
  <si>
    <t>Gestión Técnica</t>
  </si>
  <si>
    <t xml:space="preserve">Gestión Juridica y Propiedad Horizontal </t>
  </si>
  <si>
    <t xml:space="preserve">*Por falta de conocimiento y control del personal de operaciones y/o quien tenga las responsabilidad del cumplimiento. 
</t>
  </si>
  <si>
    <t xml:space="preserve">Personal externo no identificado, usuarios a calificar y usuario operador. </t>
  </si>
  <si>
    <t xml:space="preserve">                                       *Falta de conocimiento y entrenamiento del personal.                                      
     </t>
  </si>
  <si>
    <t>*Desconocimiento de procedimientos por parte de los usuarios calificados. 
* Fallas en medios de comunicación (internet, sistema de control de inventarios, sistemas informáticos aduaneros, inventarios de zonas francas y Appolo).
* Aprobación indebida de FMM.</t>
  </si>
  <si>
    <t>*Errores en digitación y conteo de mercancía</t>
  </si>
  <si>
    <t xml:space="preserve">*Errores en la aprobación de FMM. </t>
  </si>
  <si>
    <t xml:space="preserve">Anual </t>
  </si>
  <si>
    <t xml:space="preserve">Analista de Operaciones </t>
  </si>
  <si>
    <t xml:space="preserve">No aplica </t>
  </si>
  <si>
    <t xml:space="preserve">Mensual </t>
  </si>
  <si>
    <t>Analista II de Operaciones</t>
  </si>
  <si>
    <t xml:space="preserve">Implementación de SIPLA por parte de los Usuarios Calificados </t>
  </si>
  <si>
    <t xml:space="preserve">La definida por el usuario </t>
  </si>
  <si>
    <t xml:space="preserve">Usuario Calificado </t>
  </si>
  <si>
    <t xml:space="preserve">*Por falta de competencia                                                                          y omisión a los controles para los procedimientos de seguridad establecidos. 
</t>
  </si>
  <si>
    <t xml:space="preserve">Director de Operaciones </t>
  </si>
  <si>
    <t>*No pago de obligaciones financieras.</t>
  </si>
  <si>
    <t xml:space="preserve">*Perdida de documentación que valide la obligación. </t>
  </si>
  <si>
    <t>*Control de correspondencia
*Control en registro magnético y físico de los documentos recibidos</t>
  </si>
  <si>
    <t xml:space="preserve">*Cuadro de pagos. </t>
  </si>
  <si>
    <t xml:space="preserve">*Errores involuntarios de la Analista Contable y Financiera                             
</t>
  </si>
  <si>
    <t xml:space="preserve">Analista Contable y Financiera </t>
  </si>
  <si>
    <t>Diario</t>
  </si>
  <si>
    <t xml:space="preserve">Secretaria </t>
  </si>
  <si>
    <t xml:space="preserve">*Perdidas económicas, perdida de declaratoria, perdida de seguridad de altos directivos y accionistas de la compañía. </t>
  </si>
  <si>
    <t xml:space="preserve">* Clausula de confidencialidad.  *Procesos de selección adecuados. 
* Medidas para garantizar la seguridad de las hojas de vida. </t>
  </si>
  <si>
    <t xml:space="preserve">Personas externas a la organización e integrantes de todos los procesos. </t>
  </si>
  <si>
    <t xml:space="preserve">* Integrantes de los diferentes procesos de la compañía y personal externo con acceso a la información. </t>
  </si>
  <si>
    <t xml:space="preserve">  
* Falta de control adecuado de tiempos de conservación y destrucción de los documentos en el archivo, de acuerdo a la legislación contable.                                                                                                   
</t>
  </si>
  <si>
    <t xml:space="preserve">en la ocurrencia del hecho </t>
  </si>
  <si>
    <t xml:space="preserve">* No tener control de las personas externas que ingresen.  </t>
  </si>
  <si>
    <t xml:space="preserve">
Cronograma de mantenimiento preventivo de equipos y copias de seguridad
 </t>
  </si>
  <si>
    <t>*Sanciones de entes de control. 
* Malos reportes ante la DIAN.  
* Información financiera que no permita tomar las decisiones adecuadas.
* Falta de disponibilidad de la información a los usuarios. 
*Uso inadecuado de la información. 
* Implicaciones legales, judiciales y trastornos  a nivel interno de la compañía.</t>
  </si>
  <si>
    <t xml:space="preserve">Personas externas a la organización o integrantes de los procesos. </t>
  </si>
  <si>
    <t xml:space="preserve">*Perdida de fondos de las cuentas bancarias. 
*Disminución de recursos para atender las necesidades urgentes.         
*Lesiones que atentan contra la vida de los funcionarios.                    </t>
  </si>
  <si>
    <t xml:space="preserve">
* Formato cambio de contraseñas.
* Capacitación de seguridad informática.  
</t>
  </si>
  <si>
    <t xml:space="preserve">*Falta de conocimiento.
/ Olvido involuntario.  
</t>
  </si>
  <si>
    <t xml:space="preserve">Entes externos </t>
  </si>
  <si>
    <t>* No se realiza seguimiento y control a la dotación del personal retirado de la empresa.</t>
  </si>
  <si>
    <t xml:space="preserve">* Desarrollar de forma inadecuada  los procesos para la selección, visitas domiciliarias y requisitos de la contratación.
</t>
  </si>
  <si>
    <t xml:space="preserve">Al ingreso de personal nuevo </t>
  </si>
  <si>
    <t xml:space="preserve">Al momento del retiro del personal </t>
  </si>
  <si>
    <t xml:space="preserve">Anual 
</t>
  </si>
  <si>
    <t xml:space="preserve">*Auxiliar Administrativa </t>
  </si>
  <si>
    <t>Auxiliar Administrativa</t>
  </si>
  <si>
    <t>Anual</t>
  </si>
  <si>
    <t>Mensual</t>
  </si>
  <si>
    <t xml:space="preserve">*No aplicación de procedimientos establecidos.
</t>
  </si>
  <si>
    <t xml:space="preserve">
*Falsificación de documentos.</t>
  </si>
  <si>
    <t xml:space="preserve">Aplicación de procedimiento establecido  </t>
  </si>
  <si>
    <t xml:space="preserve">Al momento de tener una vacante disponible  </t>
  </si>
  <si>
    <t xml:space="preserve">*Usuarios de Computo.
*Proceso Tecnología e Informática
*Agentes externos </t>
  </si>
  <si>
    <t xml:space="preserve">
* Administrador de cuentas de usuario Windows </t>
  </si>
  <si>
    <t xml:space="preserve">Junio </t>
  </si>
  <si>
    <t xml:space="preserve">* Por estar visibles y escritas en lugares no seguros. 
* Autoguardado de contraseñas en los navegadores. 
                         </t>
  </si>
  <si>
    <t>* No instalación de antivirus y descargas no autorizadas por los usuarios. 
* Fallas en el equipo de seguridad.</t>
  </si>
  <si>
    <t xml:space="preserve">* Robo o pérdida de información y dinero.
* Mala imagen de la compañía. 
</t>
  </si>
  <si>
    <t xml:space="preserve">*Errores de conexión. *Insuficiencia en cuanto la capacidad de usuarios.  
*Des configuración de redes y datos. </t>
  </si>
  <si>
    <t xml:space="preserve">Monitoreo de la velocidad ofrecida por el proveedor de internet </t>
  </si>
  <si>
    <t xml:space="preserve">Cuando aplique </t>
  </si>
  <si>
    <t>*Fallas en los equipos de computo y servidores incluyendo el sistema de control de ingresos</t>
  </si>
  <si>
    <t xml:space="preserve">Cuando aplique  </t>
  </si>
  <si>
    <t>* Daños en la malla, 
* Intrusión.</t>
  </si>
  <si>
    <t>* Hurto, daños a las instaciones o al personal.
* Lesiones fisicas.</t>
  </si>
  <si>
    <t xml:space="preserve">Revisióndel perimetro  </t>
  </si>
  <si>
    <t xml:space="preserve">* Comunidad cerca al perimetro.
</t>
  </si>
  <si>
    <t>* No cumplimiento de los procedimientos de ingreso tanto del personal resposable de ejecutarlo y los usuarios calificados.</t>
  </si>
  <si>
    <t xml:space="preserve">Socializar nuevamente el procedimiento de ingresos y manejo de tarjetas de proximidad.
 </t>
  </si>
  <si>
    <t xml:space="preserve">* Personal de seguridad 
* Personal de mantenimiento zonas comunes
*Contratista electrico 
</t>
  </si>
  <si>
    <t xml:space="preserve">Marzo </t>
  </si>
  <si>
    <t xml:space="preserve">Direcciòn Juridica y PH </t>
  </si>
  <si>
    <t xml:space="preserve">No Aplica </t>
  </si>
  <si>
    <t xml:space="preserve">Como se evaluaran estos resultados? 
(Se evaluara en algunas de las siguientes actividades) </t>
  </si>
  <si>
    <t xml:space="preserve">Auditoria externa </t>
  </si>
  <si>
    <t xml:space="preserve">Quien la ejecuta </t>
  </si>
  <si>
    <t xml:space="preserve">Según programación </t>
  </si>
  <si>
    <t xml:space="preserve">* Auditoria interna 
* Comité de Gerencia </t>
  </si>
  <si>
    <t xml:space="preserve">*Perdida de talento humano.  
*Perdida de competitividad al interior de la empresa. </t>
  </si>
  <si>
    <t xml:space="preserve">
* Auditoria Interna 
 </t>
  </si>
  <si>
    <t xml:space="preserve">* Daños a las instaciones, al personal y terceros 
*Facilitar el acceso de intrusos. </t>
  </si>
  <si>
    <t xml:space="preserve"> 
* Software Integra 32</t>
  </si>
  <si>
    <t xml:space="preserve">Comité de Gerencia </t>
  </si>
  <si>
    <t>Alguna correspondencia y paquetes son entregados por personas no identficados que no son de empresas reconocidas que realicen el oficio. Desayunos sorpresas, cartas, almuezos…entre otros</t>
  </si>
  <si>
    <t xml:space="preserve">Falta de cumplimiento del personal con relaciòn a las políticas y procedimientos para autorizar el ingreso de este tipo de objetos </t>
  </si>
  <si>
    <t>Capacitación al personal de seguridad y de ingresos para detección de identificación de correspondencia y paquetes sospechosos</t>
  </si>
  <si>
    <t xml:space="preserve">Bajo </t>
  </si>
  <si>
    <t xml:space="preserve">* Direcciòn Juridica y Propiedad Horizontal </t>
  </si>
  <si>
    <t xml:space="preserve">Frente de Seguridad Nacional </t>
  </si>
  <si>
    <t xml:space="preserve">Simulacro </t>
  </si>
  <si>
    <t xml:space="preserve">* Hurto. 
* Atentando terrorista.
* Daños en las instalaciones.
*Perdidas humanas. </t>
  </si>
  <si>
    <t>Incumplimiento de los procedimientos establecidos para el ingreso y desactivaciòn de tarjetas de proximidad.</t>
  </si>
  <si>
    <t>Reinducciòn del procedimiento de ingreso y desactivaciòn de tarjetas de proximidad al personal de seguridad e ingresos.</t>
  </si>
  <si>
    <t xml:space="preserve">* Intrusiòn de personal externo no autorizado. 
* No visualizaciòn de intruso por parte del CCTV </t>
  </si>
  <si>
    <t xml:space="preserve">* Contratista 
* Direcciòn Tecnica </t>
  </si>
  <si>
    <t xml:space="preserve">Direcciòn Juridica y Propiedad Horizontal </t>
  </si>
  <si>
    <t>*Fallas en el sistema de alarmas y video cámaras</t>
  </si>
  <si>
    <t xml:space="preserve">* Personal externo 
* Medio Ambiente </t>
  </si>
  <si>
    <t>* Zonas fuera del alcance del CCTV. 
* Intrusiòn. 
* No activaciòn de las alarmas frente a una emergencia.</t>
  </si>
  <si>
    <t xml:space="preserve">* Mantenimiento preventivo para las camaras.
* Seguimiento de los cierres o activaciones por parte de la empresa de seguridad. </t>
  </si>
  <si>
    <t xml:space="preserve">Mantenimiento preventivo y correctivo del CCTV </t>
  </si>
  <si>
    <t xml:space="preserve">Cada cuatro meses </t>
  </si>
  <si>
    <t xml:space="preserve">Inundaciòn por posible desbordamiento del rio Cauca </t>
  </si>
  <si>
    <t xml:space="preserve">Condiciones ambientales </t>
  </si>
  <si>
    <t xml:space="preserve">Exceso de lluvia continuada que supuera los niveles del rio y de los jarillones perimetrales  </t>
  </si>
  <si>
    <t xml:space="preserve">* Perdidas materiales 
* Suspenciòn de la operaciòn 
* Hurto 
* Perdidas humanas </t>
  </si>
  <si>
    <t>Mayo</t>
  </si>
  <si>
    <t>Direcciòn Juridica y PH 
Direcciòn Gestiòn Administrativa</t>
  </si>
  <si>
    <t xml:space="preserve">*Aplicación de procedimientos de seguridad y plan de emergencias. </t>
  </si>
  <si>
    <t>*No aplicaciòn de medidas de seguridad por parte de trabajadores internos y personal de seguridad.  *Existencia de bandas delincuenciales al margen de la ley.</t>
  </si>
  <si>
    <t>Direccòn Jurìdica y Propiedad Horizontal</t>
  </si>
  <si>
    <t xml:space="preserve">*Selecciòn inadecuada de un asociado de negocio. </t>
  </si>
  <si>
    <t>*Todos los procesos</t>
  </si>
  <si>
    <t>Segùn aplique</t>
  </si>
  <si>
    <t>Direcciòn Juridica y PH</t>
  </si>
  <si>
    <t xml:space="preserve">Auditoria interna. </t>
  </si>
  <si>
    <t>Plan de capacitaciòn.</t>
  </si>
  <si>
    <t>Todos los procesos</t>
  </si>
  <si>
    <t>Direcciòn Jurìdica y Propiedad Horizontal.</t>
  </si>
  <si>
    <t>Se poseen modelos y minutas adecuadas a la normatividad actual vigente.
Capacitación en temas puntuales relativos a la actividad de la empresa</t>
  </si>
  <si>
    <t>Desactualizaciòn de la informaciòn y la persona juridica, no efectividad de los actos realizados por la compañía.</t>
  </si>
  <si>
    <t xml:space="preserve">La Dirección Jurídica y PH es quien elabora las actas de asamblea al ser secretaria desiganada de la misma (unica encargada de asamblea y junta directiva) </t>
  </si>
  <si>
    <t>Seguimiento por parte de la gerencia</t>
  </si>
  <si>
    <t>Calificaciòn de usuarios sin la verificaciòn de antecedentes previa.
No realizar oportunamente los reportes a la UIAF</t>
  </si>
  <si>
    <t xml:space="preserve">* Verificación de antencedentes de accionsitas  -  verificación de operaciónes mensuales aleatorias de los usuarios 
*SIPLA
</t>
  </si>
  <si>
    <t xml:space="preserve">*Se realiza verificación de antecedentes de accionistas y representate legales de las empresas por calificar
* Seguimiento a los usuarios calificados </t>
  </si>
  <si>
    <t xml:space="preserve">* Al momento de calificaciòn 
* ya calificados (anual) </t>
  </si>
  <si>
    <t>Direciòn Juridica</t>
  </si>
  <si>
    <t>Listas de verificaciòn de antecedentes</t>
  </si>
  <si>
    <t>Auditoria interna</t>
  </si>
  <si>
    <t xml:space="preserve">* INVEST IN PEREIRA 
* PROCOLOMBIA 
* Agremiaciones </t>
  </si>
  <si>
    <t xml:space="preserve">Semana del 23 al 27 de abril  (Primera parte)  </t>
  </si>
  <si>
    <t>Empresa IMETRICA</t>
  </si>
  <si>
    <t xml:space="preserve">A la entrega del informe </t>
  </si>
  <si>
    <t>BASC</t>
  </si>
  <si>
    <t xml:space="preserve">Personal externo no identificado.
Personal interno.
Condiciones ambientales </t>
  </si>
  <si>
    <t xml:space="preserve">Todos los procesos </t>
  </si>
  <si>
    <t xml:space="preserve">Auditoria interna </t>
  </si>
  <si>
    <t xml:space="preserve">Los proponentes sugeridos para la ejecución de obra no cumplen con el alcance contratado. </t>
  </si>
  <si>
    <t xml:space="preserve">* No se realizan las obras en los tiempos requeridos.
* Mayores costos en la ejecuciòn de los proyectos. </t>
  </si>
  <si>
    <t xml:space="preserve">Notificar a la gerencia las observaciones acerca de la  modalidad de contrataciòn.  </t>
  </si>
  <si>
    <t xml:space="preserve">Direcciòn tecnica </t>
  </si>
  <si>
    <t xml:space="preserve">Al momento de la negociaciòn o durante el proceso de selecciòn de las ofertas  </t>
  </si>
  <si>
    <t xml:space="preserve">Informe de obra </t>
  </si>
  <si>
    <t>Se sugieren los proponentes de la ejecución de obras y no se tiene en cuenta la modalidad de contrataciòn para su ejecuciòn</t>
  </si>
  <si>
    <t xml:space="preserve">Se revisan las modalidades de contrataciòn una vez se llega a una negociaciòn aprobada por la Junta Directiva o por la Gerencia. 
</t>
  </si>
  <si>
    <t xml:space="preserve">
* Falta de recursos para la ejecuciòn de presupuesto </t>
  </si>
  <si>
    <t xml:space="preserve">* Mal aspecto de la infraestructura y mobiliario fisico.
* Siniestros.
* Accidentes laborales. 
* Perdidas humanas y economicas. </t>
  </si>
  <si>
    <t xml:space="preserve">* Usuarios 
* Direcciòn Tecnica 
* Condiciones ambientales </t>
  </si>
  <si>
    <t xml:space="preserve">Seguimiento de las actividades del cronograma de mantenimiento  </t>
  </si>
  <si>
    <t xml:space="preserve">Seguimiento a presupuesto proyectado </t>
  </si>
  <si>
    <t xml:space="preserve">Desconocimiento de la norma y estandares por parte del contratista y de la Direcciòn Tecnica. </t>
  </si>
  <si>
    <t xml:space="preserve"> Actualizacion de norma y estándares de construcciòn en matriz de requisitos legales </t>
  </si>
  <si>
    <t xml:space="preserve">* Direcciòn Juridica y PH 
* Direcciòn Tecnica </t>
  </si>
  <si>
    <t xml:space="preserve">Reuniòn con Direcciòn Juridica y PH. </t>
  </si>
  <si>
    <t xml:space="preserve">En el momento en que aplique </t>
  </si>
  <si>
    <t xml:space="preserve">A medida que se generan actualizaciòn en las normas se procede con la actualizaciòn de dicha matriz </t>
  </si>
  <si>
    <t xml:space="preserve">
*Falta de mantenimientos preventivos y calibración de las básculas de acuerdo a lo establecido en el procedimiento de seguimiento a Bascula. </t>
  </si>
  <si>
    <t xml:space="preserve">Cumplimiento del cronograma de mantenimiento de basculas </t>
  </si>
  <si>
    <t xml:space="preserve">* Proveedor de servicios 
* Equipos de logistica externa necesarios para mantenimiento predictivo y calibraciones </t>
  </si>
  <si>
    <t>Manejo inadecuado de informaciòn  suministrada a terceros.</t>
  </si>
  <si>
    <t>Terceros</t>
  </si>
  <si>
    <t xml:space="preserve">Entregando informaciòn o documentaciòn tales como planos, estudios, entre otros a proveedores y posibles clientes </t>
  </si>
  <si>
    <t xml:space="preserve">* Información puede llegar a manos delictivas. 
* Soborno.
* Plagio de diseños y estudios. 
</t>
  </si>
  <si>
    <t xml:space="preserve">* Necesidad del proceso Gestiòn Comercial y de Servicio al Cliente, Gestiòn Técnica, Gerencia y Junta Directiva del suministro de dicha informaciòn a terceros. </t>
  </si>
  <si>
    <t xml:space="preserve">* Simulacro </t>
  </si>
  <si>
    <t>No aplica</t>
  </si>
  <si>
    <t xml:space="preserve">* Todos los procesos 
* Jefe de Seguridad </t>
  </si>
  <si>
    <t xml:space="preserve">
* Revisión de la matriz de identificación de riesgo. 
* Socialización de procedimiento de seguridad. 
 </t>
  </si>
  <si>
    <t xml:space="preserve">* Reunión con cada proceso.
* Evaluación de desempeño.  </t>
  </si>
  <si>
    <t>Coordinación Sistema Integrado de Gestión</t>
  </si>
  <si>
    <t xml:space="preserve">* Robo de información importante de la empresa.
* Eliminación de un documento del sistema.  
* Falla en el sistema SADOC </t>
  </si>
  <si>
    <t xml:space="preserve">*Copias de seguridad de la información (Back Up).        
* Contraseñas de acceso y/o no tener al publico estas especificaciones.
* Servidores de repuesto. </t>
  </si>
  <si>
    <t xml:space="preserve">* No mantener los registros de manera adecuada. </t>
  </si>
  <si>
    <t>* No se manejan documentos legibles, ordenados, no se tienen en carpetas definidas.</t>
  </si>
  <si>
    <t xml:space="preserve">* Falta de cuidado y desconocimiento de las normas en las cuales nos encontramos certificados. </t>
  </si>
  <si>
    <t xml:space="preserve">* No conformidades en auditorias.
* Documentos no legibles.
* Perdida de confiablidad.
* Falsificación de información.  </t>
  </si>
  <si>
    <t xml:space="preserve">* Procedimiento control de documentos
* Auditoria Interna </t>
  </si>
  <si>
    <t xml:space="preserve">Verificación de documentos y registros </t>
  </si>
  <si>
    <t xml:space="preserve">Auditoria Interna </t>
  </si>
  <si>
    <t xml:space="preserve">* Coordinación Sistema Integrado de Gestión 
</t>
  </si>
  <si>
    <t xml:space="preserve">*Perdida de dinamismo e incentivación de hacer las cosas mejor. </t>
  </si>
  <si>
    <t xml:space="preserve">*Comité de Gerencia el cual aporta a la mejora continua de la organización.
* Indicador de acciones preventivas y acciones de mejora de todos los procesos.  </t>
  </si>
  <si>
    <t xml:space="preserve">Seguimiento a las acciones planteadas por cada proceso según indicador </t>
  </si>
  <si>
    <t xml:space="preserve">Coordinación del Sistema Integrado de Gestión </t>
  </si>
  <si>
    <t xml:space="preserve">* Auditores internos
* Coordinación del sistema integrado de gestión </t>
  </si>
  <si>
    <t xml:space="preserve">  Asegurar el mantenimiento y la mejora continua del sistema integrado de gestión, garantizando el cumplimiento de sus requisitos y de la normatividad legal aplicable a la seguridad.
 </t>
  </si>
  <si>
    <t xml:space="preserve">*Auditorias Internas por lo menos una vez al año.
*Capacitación y certificación de Auditores internos en la norma. </t>
  </si>
  <si>
    <t>No Aplica</t>
  </si>
  <si>
    <t xml:space="preserve">Simulacro de intrusión. </t>
  </si>
  <si>
    <t xml:space="preserve">
Dirección Juridica y PH
Coordinación Sistema Integrado de Gestión. </t>
  </si>
  <si>
    <t xml:space="preserve">* Informe Simulacro </t>
  </si>
  <si>
    <t>Simulacro de ingreso</t>
  </si>
  <si>
    <t>Dirección Juridica y PH 
Coordinación SIG</t>
  </si>
  <si>
    <t>OBJETIVO</t>
    <phoneticPr fontId="5" type="noConversion"/>
  </si>
  <si>
    <t xml:space="preserve"> Impacto</t>
    <phoneticPr fontId="5" type="noConversion"/>
  </si>
  <si>
    <t xml:space="preserve">No priorización de este mecanismo para el desarrollo de la organización. </t>
  </si>
  <si>
    <t>Confiabilidad en una Planeación por la alta Gerencia. Comités de Gerencia, junta directiva, Asamblea  de Accionistas</t>
  </si>
  <si>
    <t xml:space="preserve">Llevar a cabo el cronograma establecido para las diferentes reuniones </t>
  </si>
  <si>
    <t>quincenal (comité de Gerencia)</t>
  </si>
  <si>
    <t xml:space="preserve">Gerente </t>
  </si>
  <si>
    <t>Alta Dirección (Gerencia, Junta Directiva, Accionistas), lideres de proceso.</t>
  </si>
  <si>
    <t>Mala planeación y falta de conocimiento</t>
  </si>
  <si>
    <t xml:space="preserve">Permanente </t>
  </si>
  <si>
    <t xml:space="preserve">Gerente 
Lideres de proceso </t>
  </si>
  <si>
    <t>Todas los procesos  involucrados con los diferentes requisitos</t>
  </si>
  <si>
    <t>Falta de Capacitación, falta de seguimiento por el U.O y/o Externos, por omisión.</t>
  </si>
  <si>
    <t xml:space="preserve">Matriz de requisitos legales 
Capacitaciones. </t>
  </si>
  <si>
    <t>Todos los procesos involucrados con los diferentes requisitos</t>
  </si>
  <si>
    <t xml:space="preserve">Control, análisis y reporte de acuerdo a los indicadores. 
Ejecución de indicadores. </t>
  </si>
  <si>
    <t xml:space="preserve">Seguimiento a Indicadores de Gestión </t>
  </si>
  <si>
    <t>ALTO</t>
    <phoneticPr fontId="5" type="noConversion"/>
  </si>
  <si>
    <t>MEDIO</t>
    <phoneticPr fontId="5" type="noConversion"/>
  </si>
  <si>
    <t>BAJO</t>
    <phoneticPr fontId="5" type="noConversion"/>
  </si>
  <si>
    <t>BAJO</t>
    <phoneticPr fontId="5" type="noConversion"/>
  </si>
  <si>
    <t>MEDIO</t>
    <phoneticPr fontId="5" type="noConversion"/>
  </si>
  <si>
    <t>ALTO</t>
    <phoneticPr fontId="5" type="noConversion"/>
  </si>
  <si>
    <t xml:space="preserve">Supervición de personal idoneo como laboratorios o servicios de calibración </t>
  </si>
  <si>
    <t xml:space="preserve">*Manipulación inadecuada de los componentes de los equipos de pesaje. </t>
  </si>
  <si>
    <t>Fortaleza</t>
    <phoneticPr fontId="5" type="noConversion"/>
  </si>
  <si>
    <t xml:space="preserve"> Impacto</t>
    <phoneticPr fontId="5" type="noConversion"/>
  </si>
  <si>
    <t>OBJETIVO</t>
    <phoneticPr fontId="5" type="noConversion"/>
  </si>
  <si>
    <t>Normas BASC, ISO 9001:2015, ISO 28000</t>
  </si>
  <si>
    <t>Aplicación del manual de Gestión Humana y Administración.</t>
  </si>
  <si>
    <t xml:space="preserve"> (Pagina web)
</t>
  </si>
  <si>
    <t>Material de presentación (Diapositivas).</t>
  </si>
  <si>
    <t xml:space="preserve">Dirección de Operaciones </t>
  </si>
  <si>
    <t xml:space="preserve">Auditoria externa LINCO </t>
  </si>
  <si>
    <t xml:space="preserve">* Auditoria externa LINCO
* Dirección Operaciones  </t>
  </si>
  <si>
    <t>Dirección Gestión Administrativa</t>
  </si>
  <si>
    <t xml:space="preserve">Capacitación en copias de seguridad BACK UP Zeus </t>
  </si>
  <si>
    <t xml:space="preserve">Evaluación de desempeño </t>
  </si>
  <si>
    <t xml:space="preserve">*Robo (Plataformas virtuales y estafa).  </t>
  </si>
  <si>
    <t xml:space="preserve">Dirección Tecnica. </t>
  </si>
  <si>
    <t xml:space="preserve">Junio  - Julio </t>
  </si>
  <si>
    <t xml:space="preserve">Semanal
</t>
  </si>
  <si>
    <t xml:space="preserve">Se llevo a cabo la Asamblea Ordinaria Anual de Accionistas, para lo cual se elaboro el acta respectiva oportunamente. </t>
  </si>
  <si>
    <t xml:space="preserve">Se envio dicha acta a la comisión verificadora del acta, para lo cual nos encontramos atentos a las respuesta. </t>
  </si>
  <si>
    <t xml:space="preserve">Julio  </t>
  </si>
  <si>
    <t xml:space="preserve">Coordinación Sistema Integrado de Gestión. </t>
  </si>
  <si>
    <t>verificación del proceso (Según aplique).</t>
  </si>
  <si>
    <t>Gestión Contable y financiera</t>
  </si>
  <si>
    <t>* Falta de recursos</t>
  </si>
  <si>
    <t>* Cobro oportuno de la cartera</t>
  </si>
  <si>
    <t>Analista Contable y Financiera</t>
  </si>
  <si>
    <t xml:space="preserve">Gerencia
</t>
  </si>
  <si>
    <t>2 veces al mes</t>
  </si>
  <si>
    <t>Revisora Fiscal</t>
  </si>
  <si>
    <t>Analista contable y Financiera</t>
  </si>
  <si>
    <t>Abril</t>
  </si>
  <si>
    <t>Abril de 2019</t>
  </si>
  <si>
    <t>Se programa retroalimentación de BACK UP ZEUS</t>
  </si>
  <si>
    <t>Analista contable y Financiera 
analista de TI
Secretaria
Auxiliar de monitoreo</t>
  </si>
  <si>
    <t>Instalaciones</t>
  </si>
  <si>
    <t>Ejecutar procedimiento de compras - asociados de negocio</t>
  </si>
  <si>
    <t xml:space="preserve">Al ingreso de los colaboradores y proveedores con acceso a la información contable </t>
  </si>
  <si>
    <t>Auditoria semestral del área contable</t>
  </si>
  <si>
    <t xml:space="preserve">*Pérdida de información contable </t>
  </si>
  <si>
    <t>Documentos contables
Revisoría fiscal</t>
  </si>
  <si>
    <t>prueba técnica del proceso
Registro de asistencia</t>
  </si>
  <si>
    <t xml:space="preserve">.Procedimiento de compras  
.Documentos físicos
.Presupuesto </t>
  </si>
  <si>
    <t xml:space="preserve">*Controles de proveedores.
* Control de llaves
* token bancarios. 
* Control del dinero a transportar. 
* Seguridad informática. 
*Capacitaciones de Seguridad Informática.
*Cambio de contraseñas bancarias (cada que el banco lo requiera). </t>
  </si>
  <si>
    <t>Fecha de Actulización: Abril de 2019</t>
  </si>
  <si>
    <t>*Personal interno de la organización. 
* Usuario Calificado</t>
  </si>
  <si>
    <t xml:space="preserve">* Mala imagen de la empresa.
* Sanciones legales cuantificadas en UVT.                                              * Pérdida de la declaratoria. </t>
  </si>
  <si>
    <t>* Revisión de normas y estándares por parte de los responsables.
* Capacitación en actualización normativa.</t>
  </si>
  <si>
    <t>* Capacitación al personal de operaciones con relación al Decreto 2147 de 2016
* Seguimiento a colaboradores de la aplicación de la capacitación</t>
  </si>
  <si>
    <t xml:space="preserve">Según plan de formación operaciones 2019 </t>
  </si>
  <si>
    <t xml:space="preserve">Director de Operaciones  </t>
  </si>
  <si>
    <t>Para el 2019 se tiene planteado realizar nuevamente la retroalimentación de la norma a todo el personal de operaciones (ver plan de formación Operaciones)</t>
  </si>
  <si>
    <t>*Sanciones Legales. 
*  Pérdida de la declaratoria de la ZF.</t>
  </si>
  <si>
    <t xml:space="preserve">
* Comité SIPLA 
* Auditoria Interna 
* Comité de Gerencia 
 </t>
  </si>
  <si>
    <t xml:space="preserve">*Procedimientos de Operaciones.
*Auditoria externa.
* Simulacro     
</t>
  </si>
  <si>
    <t>Alto</t>
  </si>
  <si>
    <t>* Auditoria Externa
* Director de Operaciones</t>
  </si>
  <si>
    <t>Resultado de auditoría favorable con cumplimiento a compromiso.</t>
  </si>
  <si>
    <t>Esta actividad es anual</t>
  </si>
  <si>
    <t>Dirección de Operaciones 
Analista de Operaciones</t>
  </si>
  <si>
    <t>No se han presentado irregularidades en los FMM revisados, evidenciando un 100% de cumplimiento en el indicador</t>
  </si>
  <si>
    <t>Retroalimentación a los analistas para corrección de los errores identificados en la revisión.</t>
  </si>
  <si>
    <t>Actividad realizada de manera anual</t>
  </si>
  <si>
    <t>anual</t>
  </si>
  <si>
    <t>Septiembre del 2018</t>
  </si>
  <si>
    <t>No se evidencia a la fecha reporte de contaminación de la carga</t>
  </si>
  <si>
    <t>Director de Operaciones</t>
  </si>
  <si>
    <t>Marzo de 2019</t>
  </si>
  <si>
    <t>Director de Operaciones
satloc</t>
  </si>
  <si>
    <t>Indicador de cumplimiento al plan de formación 2019</t>
  </si>
  <si>
    <t>Dirigida a todo el personal de Operaciones</t>
  </si>
  <si>
    <t>Director de operaciones</t>
  </si>
  <si>
    <t xml:space="preserve">2 veces de al año por cada equipo </t>
  </si>
  <si>
    <t xml:space="preserve">* Indicador de mantenimiento preventivo
*Auditoria Interna </t>
  </si>
  <si>
    <t>* Diagnóstico SAM (Administración de los activos de SOFTWARE)</t>
  </si>
  <si>
    <t>informe diagnóstico de SAM</t>
  </si>
  <si>
    <t>Financiero</t>
  </si>
  <si>
    <t xml:space="preserve">Tecnológicos </t>
  </si>
  <si>
    <t>16 de Abril 2019</t>
  </si>
  <si>
    <t xml:space="preserve">* Evaluación de desempeño
* Taller práctico </t>
  </si>
  <si>
    <t xml:space="preserve">1 colaborador participó de esta capacitación </t>
  </si>
  <si>
    <t>Se verificará la eficacia de acuerdo a los resultados de la auditoría interna en el aspecto mencionado, Junio de 2019.</t>
  </si>
  <si>
    <t>Se verificará la eficacia de acuerdo a los resultados de la auditoría interna en el aspecto mencionado Junio de 2019</t>
  </si>
  <si>
    <t>Se verificará la eficacia de acuerdo a los resultados de la auditoría contable en el aspecto mencionado Septiembre de 2019</t>
  </si>
  <si>
    <t xml:space="preserve">Comité de Gerencia
Auditoria interna </t>
  </si>
  <si>
    <t>Cada mes se revisa en el comité de gerencia los indicadores correspondientes a Tecnología e informática.
Se verificará la eficacia de acuerdo a los resultados de la auditoría interna en el aspecto mencionado Junio  2019</t>
  </si>
  <si>
    <t>24 de Abril de 2019</t>
  </si>
  <si>
    <t>Se verificará la eficacia de acuerdo a los resultados de la auditoría interna en el aspecto mencionado Junio 2019</t>
  </si>
  <si>
    <t xml:space="preserve">Se verificará la eficacia de acuerdo a los resultados de la auditoría interna en el aspecto mencionado Junio 2019 </t>
  </si>
  <si>
    <t xml:space="preserve">
Se realiza capacitación en actualización tributaria para la analista de gestión contable y financiero el 25 de Enero de 2.019, la cual brinda las herramientas para la presentación de impuestos a los entes de control sin inconsistencias.</t>
  </si>
  <si>
    <t>Esta actividad será evaluada  según los resultados de la auditoría interna, en junio del 2019</t>
  </si>
  <si>
    <t xml:space="preserve">* Se verificará eficacia resultado de la auditoria interna Junio de 2019.
* Las verificaciones internas serán evaluadas durante la revisión diagnóstica SAM  </t>
  </si>
  <si>
    <t>* Las verificaciones internas serán evaluadas durante la revisión diagnóstica SAM  Mayo de 2019</t>
  </si>
  <si>
    <t>se verificará la eficacia de acuerdo a los resultados del simulacro planteado para esta actividad en Mayo de 2019</t>
  </si>
  <si>
    <t>Julio de 2019</t>
  </si>
  <si>
    <t>instalación del software y ejecución de presupuesto</t>
  </si>
  <si>
    <t xml:space="preserve">Registro digital de todos los equipos con su respectiva licencia de antivirus </t>
  </si>
  <si>
    <t>Equipos protegidos durante 14 meses</t>
  </si>
  <si>
    <t xml:space="preserve">Red protegida </t>
  </si>
  <si>
    <t>Cuando aplique</t>
  </si>
  <si>
    <t>Semestral</t>
  </si>
  <si>
    <t>Puntos de red funcionales</t>
  </si>
  <si>
    <t xml:space="preserve">Semestral </t>
  </si>
  <si>
    <t xml:space="preserve">Niveles de velocidad estables </t>
  </si>
  <si>
    <t xml:space="preserve">redes de datos funcionales </t>
  </si>
  <si>
    <t>Auditoria Interna 
indicador de mantenimiento preventivo</t>
  </si>
  <si>
    <t>Cumplimiento del cronograma de mantenimiento preventivo</t>
  </si>
  <si>
    <t>Según cronograma</t>
  </si>
  <si>
    <t>* demoras en e funcionamiento y adecuado desarrollo de los procesos</t>
  </si>
  <si>
    <t>Mantenimiento preventivo para los  equipos (semestrales)</t>
  </si>
  <si>
    <t xml:space="preserve">*Junta directiva
*Gerencia 
*Direcciòn Tecnica </t>
  </si>
  <si>
    <t>*Por no tener clara la modalidad de contrataciòn buscando alternativas en funciòn de menores costos. 
*Por causas externas como factores climáticos.</t>
  </si>
  <si>
    <t xml:space="preserve">Direcciòn Técnica </t>
  </si>
  <si>
    <t>Se ha realizado una selección optima de los proveedores y contratistas, conforme a los procedimientos de compras y contratacion establecidos.</t>
  </si>
  <si>
    <t>Cornforme a la contratacion realizada  y servicios adquiridos no se han presentado novedades para reportar a la Gerencia</t>
  </si>
  <si>
    <t>Director G. Técnica</t>
  </si>
  <si>
    <t>Permanente</t>
  </si>
  <si>
    <t xml:space="preserve">
Deterioro de la Infraestructura, Equipos y Herramientas  </t>
  </si>
  <si>
    <t>Desgaste de  equipos, herramienta e infraestructura en general</t>
  </si>
  <si>
    <t>* Ejecuciòn del Cronograma de mantenimiento. 
* Seguimiento predictivo del estado de la infraestructura. 
* Planeaciòn y ejecuciòn de presupuesto. 
* Atención de las solicitudes relacionadas con mantenimientos.</t>
  </si>
  <si>
    <t>Auditoria interna
Comités de Gerencia Indicadores.</t>
  </si>
  <si>
    <t xml:space="preserve">Ejecucion de actividades de mantenimiento programadas - compra de herramientas e insumos necesarios para la ejecucion de los alcances proyectados. </t>
  </si>
  <si>
    <t>mensual</t>
  </si>
  <si>
    <t>Director GestiónTécnica</t>
  </si>
  <si>
    <t>Implementación del canal de comunicación para la resolución de solicitudes de mantenimiento</t>
  </si>
  <si>
    <t>Dirección tecnica</t>
  </si>
  <si>
    <t>Dirección Técnica</t>
  </si>
  <si>
    <t xml:space="preserve">*Contratistas.
*Direcciòn Tecnica. </t>
  </si>
  <si>
    <t>Se realizo actualizaciòn total de la matriz de requisitos legales en el mes de Noviembre de 2018 para lo cual  se generaron cambios por parte del proceso gestiòn tecnica,  Actualizando la Norma RAS 2017,  R. 0330. y actualización de la RETIE  y la inclusión de la  NFPA (RCI)</t>
  </si>
  <si>
    <t>en el momento en que aplique</t>
  </si>
  <si>
    <t>Segùn cronograma.</t>
  </si>
  <si>
    <t xml:space="preserve">Director Gestion Tecnica </t>
  </si>
  <si>
    <t>Socialización del manejo de los equipos</t>
  </si>
  <si>
    <t>Compromiso y responsabilidad por parte del personal de Operaciones y Servicios generales.
-Atencion inmediata  a las necesidades o requerimientos relacionados con la manipulacion de los equipos de pesaje.</t>
  </si>
  <si>
    <t>Director Gestión Técnica / Personal de Operaciones / personal de servicios generales.</t>
  </si>
  <si>
    <t>* Soporte de envio de informaciòn por medio de correo electronico. 
* Notificaciòn del manejo de confidencialidad sobre la informaciòn suministrada en el correo del remitente.</t>
  </si>
  <si>
    <t>Verificación de la existencia del aviso de confidencialidad en la firma del correo del Director Técnico</t>
  </si>
  <si>
    <t>al momento de un cambio en la firma del correo.</t>
  </si>
  <si>
    <t xml:space="preserve">* Direcciòn Tecnica
* Coordinador TI .
</t>
  </si>
  <si>
    <t>verificación del aviso de confidencialidad existente en el correo.</t>
  </si>
  <si>
    <t xml:space="preserve">Director Gestión Técnica </t>
  </si>
  <si>
    <t>Se verificará al momento del cambio del diseño de la firma, ya que para el año en curso se tiene planteada esta actividad.</t>
  </si>
  <si>
    <t>Auditoria interna 
Revisoría Fiscal</t>
  </si>
  <si>
    <t>Sistema Integrados de Gestión, Comités de Gerencia, Junta directiva, junta de socios, Revisoría Fiscal, Auditoría Externa.</t>
  </si>
  <si>
    <t>Revisión del mantenimiento de los  mecanismos de contratación.</t>
  </si>
  <si>
    <r>
      <t xml:space="preserve">Se realizan controles en cuanto a la programación de renovación de contratos, procurando se ejecuten los </t>
    </r>
    <r>
      <rPr>
        <b/>
        <sz val="17.5"/>
        <rFont val="Arial"/>
        <family val="2"/>
      </rPr>
      <t>OTRO SI</t>
    </r>
    <r>
      <rPr>
        <sz val="17.5"/>
        <rFont val="Arial"/>
        <family val="2"/>
      </rPr>
      <t xml:space="preserve"> oportunamente, evitando de tal forma incurrir en incumplimiento de tipo legal.</t>
    </r>
  </si>
  <si>
    <t>En el mes de febrero se radica SNC # 18, con el cual se mejoran los controles existentes en cuanto a la renovación de contratos.</t>
  </si>
  <si>
    <t xml:space="preserve">Comité de Gerencia
Revisión por la dirección </t>
  </si>
  <si>
    <t>Se evidencia en las diferentes actas de los comités de Gerencia.</t>
  </si>
  <si>
    <t>Fecha de Actualización: Abril de 2019</t>
  </si>
  <si>
    <t xml:space="preserve">Agremiaciones (ANDI, ANALDEX, ADICOMEX) Procolombia, </t>
  </si>
  <si>
    <t>Gerencia Coordinación Comercial y Servicio al Cliente</t>
  </si>
  <si>
    <t xml:space="preserve">Comité de Gerencia (Indicadores PQRS y nuevos usuarios)  </t>
  </si>
  <si>
    <t>*Por la diferenciación en valores agregados de productos y servicios que ofrezcan otros parques similares a los nuestros.
* Por los cánones de arrendamiento y venta de bodegas y lotes (M2) entre ZFIP y otra Zonas Francas de la Región.</t>
  </si>
  <si>
    <t xml:space="preserve">* Seguimiento a clientes potenciales.
*Contar con una propuesta de valor agregado diferenciadora y que no se base solo en los beneficios del régimen.
* Participación en escenarios donde se dan los cambios en la normatividad del régimen franco, como la cámara de zonas francas de la Andi.
*Análisis de clientes Actuales.
* Capacitaciones al proceso Comercial y Servicio al Cliente. </t>
  </si>
  <si>
    <t>* Análisis de la competencia.</t>
  </si>
  <si>
    <t>* semestral</t>
  </si>
  <si>
    <t xml:space="preserve">* con la información obtenida frente a la de la ZF (COMPARATIVO). </t>
  </si>
  <si>
    <t xml:space="preserve">* Perdidas económicas y de información y rotación de personal.      </t>
  </si>
  <si>
    <t xml:space="preserve">*Contar con acuerdos de confidencialidad y sanciones  disciplinarias y legales frente a la violación del mismo. 
</t>
  </si>
  <si>
    <t>Capacitación SIPLA</t>
  </si>
  <si>
    <t>Agosto</t>
  </si>
  <si>
    <t>*Falla en las medidas de protección.    
* Carencia de la cultura ambiental de las personas que ingresan al parque.
* insuficientes puntos de recolección de residuos a lo largo del parque.</t>
  </si>
  <si>
    <t xml:space="preserve">* Pérdidas económicas, información, confiabilidad de clientes.                              </t>
  </si>
  <si>
    <t>* Socialización del manual de  uso de marca con los colaboradores de la compañía</t>
  </si>
  <si>
    <t>Coordinador comercial y Coordinador SIG.</t>
  </si>
  <si>
    <t>uso adecuado de la marca por parte de los colaboradores</t>
  </si>
  <si>
    <t>Se verifica según registro de asistencia del 25/04/2019 realización de socialización del manejo de los equipos (basculas), con el personal de operaciones y servicios generales.</t>
  </si>
  <si>
    <t xml:space="preserve">*Verificación de referencias y antecedentes disciplinarios.
 *visita domiciliaria y de seguimiento.
*Actualización y seguimiento a la información de los empleados 
*Programa de adicciones
*Programas de bienestar laboral 
* destrucción de logo en dotación devuelta. </t>
  </si>
  <si>
    <t>Dirección Gestión Administrativa 
Auxiliar Administrativa</t>
  </si>
  <si>
    <t>Se verificará la eficacia de acuerdo a los resultados de la Auditoría Interna.</t>
  </si>
  <si>
    <t>La ultima verificación de documentos de contratación con relación al seguimiento se llevo a cabo en Marzo 2019</t>
  </si>
  <si>
    <t xml:space="preserve">*Directora de Gestión Administrativa. 
* Personal encargado y/o aspirante al cargo. </t>
  </si>
  <si>
    <t>* Procesos improductivos.
*Errores en los procesos. 
*Insatisfacción del cliente. 
* Conspiración interna.
* Accidente laboral grave o muertal.</t>
  </si>
  <si>
    <t>Se verificará la eficacia de acuerdo a los resultados de la evaluación de periodo de prueba de la Auxiliar SST y la Coordinadora Comercial.</t>
  </si>
  <si>
    <t xml:space="preserve">Colaboradores, Contratistas e instalaciones locativas 
 </t>
  </si>
  <si>
    <t xml:space="preserve">* Actividades de prevención y promoción de accidentes e incidentes de trabajo.
* Dar cumplimiento a los requisitos del sistema de gestión SST
* Actualización de la matriz de peligros y valoración del riesgo.
</t>
  </si>
  <si>
    <t xml:space="preserve">
* En todo momento 
* Anual</t>
  </si>
  <si>
    <t xml:space="preserve">*Auditoria Interna
*Comité de Indicadores </t>
  </si>
  <si>
    <t>Durante la auditoría interna se verifica niveles bajos en los indicadores de Accidentes laborales cumpliendo con los objetivos propuestos para esta actividad</t>
  </si>
  <si>
    <t>* Recomendación de seguridad industrial.
* CCTV 24/7.
* Ronda permanente.</t>
  </si>
  <si>
    <t>Dirección de Gestión Administrativa</t>
  </si>
  <si>
    <t>Vigilancia permanente por parte de los  ronderos con control de punto de marcación mediante bastón electrónico, CCTV 24/7, verificación perimetral a pie con informe semanal del estado del cerramiento. 
Se aumentaron los puntos de marcación son 25 aumento en 5 puntos mas, a causa de la construcción de la RCI se reubicaron otros puntos, se trasladó un domo cubriendo el sector de caimalito con el CCTV.</t>
  </si>
  <si>
    <t xml:space="preserve">
* Reuniòn periodica Seguridad Nacional 
* Comité de Gerencia </t>
  </si>
  <si>
    <t xml:space="preserve">
* Se lleva informe semanal de la verificación que proporciona el contratista de seguridad. Con cumplimiento en un 100% mediante lista de chequeo.</t>
  </si>
  <si>
    <t>*El informe es insumo de los indicadores, asi como el de monitoreo de cumplimiento de la labor del equipo de seguridad, la revision de este plan de mejora actividad puntual se realiza permanentemente, ya que hace parte de la ejecución de la actividad.</t>
  </si>
  <si>
    <t>17/04/2019</t>
  </si>
  <si>
    <t>Se realizarán 2 simulacros 1 por la porteria principal y otro por el cerramiento en dias distintos.</t>
  </si>
  <si>
    <t xml:space="preserve">Dirección Juridica y PH
Coordinación Sistema Integrado de Gestión. </t>
  </si>
  <si>
    <t>* Se socializó el procedimiento de ingresos, y cada 4 meses se actualiza las bases de datos de cada usuario con relación a las tarjetas de proximidad.</t>
  </si>
  <si>
    <t>Según cronograma de mantenimiento ATESA</t>
  </si>
  <si>
    <t>* Personal de mantenimiento zonas comunes
*Personal de seguridad 
* CCTV</t>
  </si>
  <si>
    <t>* Comité de Gerencia
* Cumplimiento del cronograma de mantenimiento
* Indicador de seguridad externa</t>
  </si>
  <si>
    <t>mantenimiento del cerramiento en óptimas condiciones.</t>
  </si>
  <si>
    <t>* Direcciòn Juridica y Propiedad Horizontal 
* Dirección Técnica</t>
  </si>
  <si>
    <t>* Atentados, 
* Pérdida de vidas. * Daños estruturales.
* Pérdidas económicas.</t>
  </si>
  <si>
    <t>* Direcciòn Juridica y Propiedad Horizontal 
Coordinador SIG</t>
  </si>
  <si>
    <t xml:space="preserve">Se verificará la eficacia en la realización del simulacro sobre el tema </t>
  </si>
  <si>
    <t>*Personal que controla el ingreso y salida de personal externo, usuarios calificados y usuario operador, visitantes, proveedores y contratistas.
*Carnetización al personal permanente y tarjetas de proximidad
* Software de ingreso.</t>
  </si>
  <si>
    <t>Trimestral</t>
  </si>
  <si>
    <t>* Se verificará eficacia en el simulacro de intrusión (Mayo 2019).
* Se realiza reinducción a personal de seguridad nuevos</t>
  </si>
  <si>
    <t>* Se verificará eficacia en el simulacro de intrusión (Mayo 2019).</t>
  </si>
  <si>
    <t>Evaluaciòn de desempeño.</t>
  </si>
  <si>
    <t>Incumplimiento del cronograma de mantenimiento</t>
  </si>
  <si>
    <t>*Contratista mantenimiento</t>
  </si>
  <si>
    <t xml:space="preserve">* Vigilancia permanente por parte de los  rondero con control de punto de marcación mediante baston electrónico, 
* CCTV, 
* Seguimiento del cronograma por parte del interventor del contrato. </t>
  </si>
  <si>
    <t xml:space="preserve">* Consejo de Administraciòn (Indicador de cumplimiento) </t>
  </si>
  <si>
    <t>Dicho indicador se presenta de manera semestral ante el consejo de administraciòn 
Se verificará eficacia en el mes de Junio, según resultado del indicador.</t>
  </si>
  <si>
    <t>* Vandalismo
* Vida útil vencida, fallas eléctricas y otros.
* Elementos de seguridad electrónica con fallas. 
* Eventos naturales.</t>
  </si>
  <si>
    <t>* Condiciones naturales 
* Falta de mantenimiento al CCTV 
* Manipulación de personal externo de las camaras de seguridad.</t>
  </si>
  <si>
    <t>* Empresa de seguridad 
* Gestión Tecnología e Informática</t>
  </si>
  <si>
    <t>* Cumplimiento del cronograma de mantenimeintos
* Consejo de administración (Indicador de cumplimiento)</t>
  </si>
  <si>
    <t>Se evaluará en el mes de Junio la eficacia de esta actividad</t>
  </si>
  <si>
    <t>Superaciòn del nivel del muro de cerramiento a la cota 901.27 msnm, refernciado en el limite del  nivel del río a los 9.41 mts</t>
  </si>
  <si>
    <t>* En epocas de lluvia mediciòn constante de los niveles del rio.
* Comunicaciòn directa con las entidades de socorro. 
* Mantenimiento de los jarillones.  
* Plan de emergencias. 
* Elevación de la plataforma de la Zona Franca por encima de los niveles del Rio.</t>
  </si>
  <si>
    <t>Actualizar el plan de emergencias, socializarlo con la empresa de seguridad para generar protocolos de actuación en caso de materializarse el riesgo
* Inclusión de personal de seguridad en la Brigada Conjunta.</t>
  </si>
  <si>
    <t>Seguridad Nacional 
Asesor externo</t>
  </si>
  <si>
    <t>Evaluación de competencia a  la  brigada y personal de seguridad mediante practica espécifica del tema</t>
  </si>
  <si>
    <t>se evaluara en el mes de Julio la eficacia</t>
  </si>
  <si>
    <t>*Reinduccion al personal de seguridad  en aplicaciòn de medidas y procedimientos de seguridad. 
* Inclusión del personal de seguridad en la brigada conjunta</t>
  </si>
  <si>
    <t>Se verificará eficacia en el mes de julio 2019</t>
  </si>
  <si>
    <t>Dirección Juridica y PH. 
Dirección Gestión Adminsitrativa</t>
  </si>
  <si>
    <t>*Revisión detallada de documentos solicitados y suministrados por asociado de negocio. 
* Verificación de antecedentes a los asociados de negocio criticos</t>
  </si>
  <si>
    <t>*Impactos económicos. 
*Mala imagen de la empresa al realizar negocios con empresas con actividades ilicitas.</t>
  </si>
  <si>
    <t xml:space="preserve">*falta de investigación de documentación a los nuevos asociados y a los criticos existentes .
*Omisión de los procedimientos internos. </t>
  </si>
  <si>
    <t xml:space="preserve"> * Aplicaciòn de los procedimientos asociados de negocios.
* Cumplimiento al Manual SIPLA </t>
  </si>
  <si>
    <t>Se verificará eficacia de acuerdo a los resultados de la auditoría interna en este aspecto.</t>
  </si>
  <si>
    <t>* Actualización de matriz de requisitos legales. 
* LEGISMOVIL, 
* Códigos LEGIS con actualización periódica.</t>
  </si>
  <si>
    <t>Comité de Gerencia (indicador de cumplimiento del plan)
Evaluación de desempeño</t>
  </si>
  <si>
    <t>Dirección Jurídica y PH.
Dirección Gestión Administrativa</t>
  </si>
  <si>
    <t xml:space="preserve">
Se evaluará la eficacia de acuerdo a los resultados de la evaluación de desempeño, en el mes de julio de 2019</t>
  </si>
  <si>
    <t>Abril 2019</t>
  </si>
  <si>
    <t>*Verificación de precintos.             
*Acceso restringido al centro de operaciones.  
*Reporte de actividades sospechosas. 
*Capacitación del personal
* Circuito Cerrado de Televisiòn (CCTV)</t>
  </si>
  <si>
    <t>Capacitación del personal de Seguridad (Protolos de inspección de vehiculos)</t>
  </si>
  <si>
    <t>Empresa de seguridad</t>
  </si>
  <si>
    <t xml:space="preserve">Empresa de seguridad </t>
  </si>
  <si>
    <t>Reuniones con la  empresa de seguridad (supervisores, coordinador)</t>
  </si>
  <si>
    <t>Se verificará eficacia de acuerdo a los resultados de la auditoría interna</t>
  </si>
  <si>
    <t>Se encuentra pendiente la socialización del procedimiento de seguridad. A modo de retroalimentación</t>
  </si>
  <si>
    <t>* Abril
* Mayo</t>
  </si>
  <si>
    <t>30/04/2019</t>
  </si>
  <si>
    <t>Se verificará eficacia de acuerdo a los resultados de la auditoria interna.</t>
  </si>
  <si>
    <t xml:space="preserve">Se continúan desarrollando los diferentes comités de gerencia a lo largo del año, según cronograma establecido, en donde de manera quincenal se reúnen los lideres de proceso y la Gerencia para tomar decisiones encaminadas a una planeación estratégica. </t>
  </si>
  <si>
    <t xml:space="preserve">Seguimiento y Control a las políticas establecidas y acompañamiento permanente a los procesos, Fortalecimiento a través de Capacitaciones </t>
  </si>
  <si>
    <t xml:space="preserve">Se evidencian diferentes reuniones en donde se realiza seguimiento, control y acompañamiento a los diferentes procesos, como también plan anual de formación en donde se demuestra logro del objetivo al verificar la ejecución de las mismas fortaleciendo los procesos que integran la compañía. </t>
  </si>
  <si>
    <t xml:space="preserve">Dirección Jurídica y PH </t>
  </si>
  <si>
    <t>Reporte por parte de la directora Jurídica y PH a gerencia.</t>
  </si>
  <si>
    <t xml:space="preserve">Incumplimiento en el desarrollo de las actividades, procesos sin objetivos claros y medibles </t>
  </si>
  <si>
    <t>Se realiza revisión de indicadores con Gerencia en Revisión por la dirección hasta corte de marzo</t>
  </si>
  <si>
    <t xml:space="preserve">Proceso utilizado por la organización para determinar la magnitud de los riesgos en la organización, con relación a los criterios: probabilidad  por consecuencia. </t>
  </si>
  <si>
    <t xml:space="preserve">* Cambio en la normatividad del régimen franco que resten competitividad y herramientas de atracción a la inversión. </t>
  </si>
  <si>
    <t xml:space="preserve">Decisiones del gobierno para cambiar la dinámica en la cual operan las empresas. </t>
  </si>
  <si>
    <t>* Disminución en la atracción de nuevos usuarios para el parque.  
*Pérdida de confiabilidad del cliente. 
* Pérdida del interés de los usuarios calificados en permanecer en la Zona Franca.</t>
  </si>
  <si>
    <t xml:space="preserve">* Actualización constante en la normatividad del régimen de Zonas Francas, socializando dicha actualización a los usuarios instalados. 
* Estrategias de venta y valores agregados de la ZFIP diferentes a los incentivos tributarios y aduaneros que otorga el régimen franco.                                                                                                                       </t>
  </si>
  <si>
    <t xml:space="preserve">*Permanecer afiliado a las agremiaciones que defienden el régimen franco. 
* Estrategia de medios con el fin de generar impacto en los diferentes grupos de interés (aplica para todas las ZF). 
* Capacitación constante. 
* asistencia continua que programe la Cámara de Zonas Francas.
</t>
  </si>
  <si>
    <t xml:space="preserve">Según programación  </t>
  </si>
  <si>
    <t xml:space="preserve">* Gerencia 
* Coordinación Comercial y Servicio al Cliente </t>
  </si>
  <si>
    <t xml:space="preserve">Reunión con Gestión de Operaciones 
Resultado estrategia de medios.
Evaluación de desempeño. </t>
  </si>
  <si>
    <t>* permanencia de usuarios actuales.
* Interés de nuevos inversionistas en establecerse en ZFIP.
* Registro de nuevos usuarios calificados.</t>
  </si>
  <si>
    <t>* Se realizó capacitación sobre la ley de financiamiento y su impacto en el régimen Franco, dirigidos a usuarios calificados y empresas del TAN.
* Se realiza invitación a todos los usuarios de ZFIP a capacitación gratuita por parte de la Cámara de comercio sobre ley de financiamiento en general.</t>
  </si>
  <si>
    <t>Condiciones del mercado tales como: inflación, desempleo, factores socio-políticos, riesgo a la inversión extranjera directa, fluctuación de divisas, capitales y/o utilidades golondrina, entre otras.</t>
  </si>
  <si>
    <t xml:space="preserve">* Desaceleración económica por factores y/o decisiones de la economía interna y global, además de las decisiones del Gobierno Nacional causando pérdida de competitividad.            </t>
  </si>
  <si>
    <t xml:space="preserve">
* Condiciones no favorables para la reinversión nacional.
* Condiciones no favorables para la expansión de empresas nacionales.
* Condiciones no favorables para la atracción  y retención de inversión extranjera.</t>
  </si>
  <si>
    <t xml:space="preserve">Asistencia a reuniones que promueven la inversión en el país. </t>
  </si>
  <si>
    <t xml:space="preserve">* Gerencia 
*Coordinación Comercial y de Servicio al Cliente </t>
  </si>
  <si>
    <t>* se evidencia que a pesar de las fluctuaciones macroeconómicas que tiene el país, se atrajo la inversión de un nuevo usuario, el cual se encuentra en proceso de calificación.
* Se encuentran dos propuestas  comerciales abiertas  a 2 inversionistas extranjeros con altas posibilidades de  establecerse en ZFIP.</t>
  </si>
  <si>
    <t xml:space="preserve">Coordinación Comercial y de Servicio al Cliente </t>
  </si>
  <si>
    <t>* Cierre NO exitoso de la negociación.                         *Perdida de competitividad.
* Desinterés del Usuario Calificado en permanecer en ZFIP.</t>
  </si>
  <si>
    <t xml:space="preserve">Investigación logística </t>
  </si>
  <si>
    <t>Coordinación Comercial y Servicio al Cliente</t>
  </si>
  <si>
    <t xml:space="preserve">* Gracias a la investigación logística, se pudo establecer una herramienta clave para la presentación de nuestra Zona Franca a los inversionistas interesados en establecer sus operaciones en ella, ya que se arrojaron resultados favorables, generando un valor agregado. </t>
  </si>
  <si>
    <t xml:space="preserve">De acuerdo al estudio logístico realizado se estableció un punto de partida diferenciador frente a la competencia. </t>
  </si>
  <si>
    <t xml:space="preserve"> *La competencia desleal de terceros
* Querer sobrepasar las normas internas y externas de la empresa.
* Obtener información confidencial.</t>
  </si>
  <si>
    <t>Capacitación sobre practica de prevención de corrupción y soborno</t>
  </si>
  <si>
    <t xml:space="preserve">* Coordinación Sistema Integrado de Gestión </t>
  </si>
  <si>
    <t>*Uso inadecuado del manual de identidad visual corporativa. *Terrorismo, narcotráfico o lavado de activos. 
* Inundación del parque 
* Manejo inadecuado de residuos.</t>
  </si>
  <si>
    <t>*Implementación de medidas de seguridad a través del sistema de gestión BASC e ISO 28000. 
*Divulgación y control del manual de identidad visual corporativa de la ZFIP.
* Elevación de la plataforma sobre la cual esta construida la ZFIP y existencia de jarillones en el perímetro colindante con el rio Cauca y la quebrada la Leticia.
* Control de residuos.</t>
  </si>
  <si>
    <t>Fecha de Actualización:  Marzo de 2019</t>
  </si>
  <si>
    <t>Fecha de Actualización: Abril 2019</t>
  </si>
  <si>
    <t>Se evidencia eficacia ya que hasta el momento no se ha materializado un riesgo a causa del desconocimiento de la norma. La capacitaciones dictadas  en el 2018 han fortalecido los conocimientos del personal de operaciones</t>
  </si>
  <si>
    <t xml:space="preserve">* Presentación de documentación falsa o información errónea.                                           *Desconocimiento de requisitos para aprobación de cartilla por parte del comité de revisión de cartilla y/o  usuarios a calificar.                                    </t>
  </si>
  <si>
    <t xml:space="preserve">*Falta de conocimiento de antecedentes del cliente   
* Ausencia de controles de los requisitos necesarios para calificación                                    </t>
  </si>
  <si>
    <t xml:space="preserve">* Actualización de datos socios, accionistas y Representantes Legales de las compañías.
* Uso del formato FO-OP-01-PR-01 Lista de Chequeo Calificación de Usuarios.  </t>
  </si>
  <si>
    <t xml:space="preserve">* Directora Jurídica y PH 
* Directores de proceso </t>
  </si>
  <si>
    <t xml:space="preserve">* Complicidad de alguno de los actores de la cadena de comercio exterior  
                           </t>
  </si>
  <si>
    <t xml:space="preserve">Auditoria externa en donde se revise la implementación del SIPLA de los Usuarios Calificados  </t>
  </si>
  <si>
    <t>Inspección soportada en acta con firma del analista encargado y Usuario Calificado aprobando el conteo</t>
  </si>
  <si>
    <t xml:space="preserve">A la llegada de Mercancía del Resto del Mundo </t>
  </si>
  <si>
    <t xml:space="preserve">* Actas de inspección de mercancía 
* Auditoria Interna </t>
  </si>
  <si>
    <t>Se verificará la eficacia en la auditoria interna con relación al tema planteado , en Mayo del 2019</t>
  </si>
  <si>
    <t xml:space="preserve">Revisión aleatoria  mensual de los formularios (FMM) aprobados  </t>
  </si>
  <si>
    <t>* Indicador de control interno del proceso
* Correo electrónico con  los diferentes FMM revisados</t>
  </si>
  <si>
    <t xml:space="preserve">Dirección de Operaciones 
Analista II de Operaciones
</t>
  </si>
  <si>
    <t>Se evidencia cumplimiento por parte de todos los usuarios en la implementación del sistema SIPLA, corroborado por el auditor externo , evidenciando en el informe cumplimiento en este requisito.</t>
  </si>
  <si>
    <t>*Verificación de precintos.             
*Acceso restringido al centro de operaciones.  
*Reporte de actividades sospechosas. 
*Capacitación del personal
* Circuito Cerrado de Televisión (CCTV)
* Patrullaje motorizado y a pie en el perímetro del parque.
* Control de vehículos en ingreso y salida.</t>
  </si>
  <si>
    <t>Capacitación del personal de operaciones (revisión de contenedores)</t>
  </si>
  <si>
    <t>Capacitación en seguridad de la carga y verificación de precintos</t>
  </si>
  <si>
    <t>Fecha de Actualización: Marzo del 2019</t>
  </si>
  <si>
    <t xml:space="preserve">Administrar el recurso humano de la Zona Franca Internacional de Pereira SAS Usuario Operador y Agrupación Zona Franca, con una selección idónea de personal, manteniendo un clima laboral armonioso y la motivación permanente de los colaboradores mediante programas de bienestar laboral, plan de capacitación y plan de incentivos. </t>
  </si>
  <si>
    <t xml:space="preserve">*Dirección Gestión Administrativa 
*Auxiliar Administrativa </t>
  </si>
  <si>
    <t>* No se realiza seguimiento y control a la validación de los documentos de cada colaborador.</t>
  </si>
  <si>
    <t xml:space="preserve">Realizar verificación de documentos de contratación </t>
  </si>
  <si>
    <t>* No se realiza una adecuada custodia de la documentación sensible.</t>
  </si>
  <si>
    <t>Velar por la seguridad de la documentación sensible (Hojas de vida)</t>
  </si>
  <si>
    <t>*Aplicación de procedimientos de selección y contratación.</t>
  </si>
  <si>
    <t>Evaluación periodo de prueba  del personal contratado</t>
  </si>
  <si>
    <t xml:space="preserve">Dirección Gestión Administrativa
Jefe Inmediato
</t>
  </si>
  <si>
    <t xml:space="preserve">Al momento de la contratación </t>
  </si>
  <si>
    <t>Accidente laboral grave o mortal, ausentismo masivo de colaboradores por enfermedad o calamidad</t>
  </si>
  <si>
    <t xml:space="preserve">*Perdidas humanas y/o materiales
*Enfermedades y perdida de la capacidad laboral
* Pérdidas económicas </t>
  </si>
  <si>
    <t xml:space="preserve">* Identificación de peligros y riesgos
* Plan de emergencia 
* Inducción y reinducción del cargo  
* Plan Estratégico de Seguridad Vial 
* programas de promoción y prevención (PYP).
* Seguimiento a los conceptos médicos ocupacionales.
</t>
  </si>
  <si>
    <t xml:space="preserve">* Dirección Gestión Administrativa
* Auxiliar SST 
* Colaboradores </t>
  </si>
  <si>
    <t>*Resultados satisfactorios de las Inspecciones periódicas
*Baja Ocurrencia del riesgo
*Disminución del indicador de ausentismo.
* Se dictan capacitaciones en SST para incentivar el cumplimiento de los requisitos.</t>
  </si>
  <si>
    <t xml:space="preserve">* Dirección Gestión Administrativa
* Auxiliar SST </t>
  </si>
  <si>
    <t xml:space="preserve">*Improductividad en los procesos. 
* Accidentes de trabajado *Consumo en las instalaciones. 
*Posible contaminación de la carga. 
*Otorgar beneficios a los clientes en contra de las políticas de la compañía para obtener beneficio propio.
* Ausentismo laboral </t>
  </si>
  <si>
    <t>* Actividades de bienestar laboral. 
* Capacitación SST (Campañas prevención farmacodependencia)</t>
  </si>
  <si>
    <t xml:space="preserve">De acuerdo a la programación  
</t>
  </si>
  <si>
    <t>* Dirección Gestión Administrativa
* Auxiliar Gestión Administrativa
*Auxiliar SST.</t>
  </si>
  <si>
    <t>*Pruebas de consumo.
*Batería del riesgo psicosocial.
* Cumplimiento de la programación del plan de capacitación.
* Auditoría Interna
 * Evaluación de desempeño.
* Indicadores.</t>
  </si>
  <si>
    <t>El plan de formación se encuentra en su etapa inicial de ejecución para lo cual se verificara en el tercer trimestre del año el cumplimiento de mismo, así como en los resultados de la auditoría interna.</t>
  </si>
  <si>
    <t xml:space="preserve">Dirección Gestión Administrativa
 </t>
  </si>
  <si>
    <t>* Dirección Gestión Administrativa
* Auxiliar SST
* Dirección Jurídica y PH
* Dirección técnica</t>
  </si>
  <si>
    <t>A cada contratista se le realiza una inducción en SST y se les brindan las recomendaciones a tener en cuenta al momento de ejecutar las labores dentro del parque, así como los protocolos a implementa sobre demarcación de áreas de intervención.</t>
  </si>
  <si>
    <t xml:space="preserve">Seguimiento al cumplimiento de los procedimientos, política y manuales del sistema de gestión </t>
  </si>
  <si>
    <t>Se verifica en el primer trimestre del año 2019 un total de 5 acciones de mejora implementadas  de 25 proyectadas por los procesos,  para lo cual según lo referenciado para el trimestre se debería haber implementado 6, sin embargo el indicador refleja buen dinamismo en la mejora,. Se volverá a verificar en el mes de Julio.</t>
  </si>
  <si>
    <t xml:space="preserve">* Ausencia de medidas de seguridad (robo, perdida o eliminación involuntaria de información) o daño en el servidor.
</t>
  </si>
  <si>
    <t xml:space="preserve">* Capacitación Seguridad informática
*Documentación compartida en software.  </t>
  </si>
  <si>
    <t>Analista Tecnología e Informática</t>
  </si>
  <si>
    <t xml:space="preserve">Coordinación Sistema Integrado de Gestión, Analista Tecnología e Informática. </t>
  </si>
  <si>
    <t>* Coordinación Sistema Integrado de Gestión 
* Dirección Jurídica y Propiedad Horizontal</t>
  </si>
  <si>
    <t xml:space="preserve">Se reviso con cada líder de proceso la matriz de identificación de riesgos para lo cual se logro el objetivo dado que cada uno identifico los riesgos en los cuales se ve expuesto su proceso, como también se genero un tratamiento para cada uno de ellos. </t>
  </si>
  <si>
    <t>*Cuadro de pagos. 
*Control en registro magnético y físico de los documentos recibidos
*Revisión mensual mediante indicador de presupuesto</t>
  </si>
  <si>
    <t>Revisión mensual de los estados financieros</t>
  </si>
  <si>
    <t xml:space="preserve">* Software Contable
* Documentos físicos  </t>
  </si>
  <si>
    <t xml:space="preserve">* Comité de Gerencia
* Auditoria Revisoría  Fiscal.  </t>
  </si>
  <si>
    <t>En el indicador de presupuesto se evidencia la realización de la actividad, ya que este consolida las  obligaciones.</t>
  </si>
  <si>
    <t xml:space="preserve">En la revisión que la  Revisoría Fiscal realiza mensualmente para el tema de impuestos se realiza de manera parcial con relación a los estados financieros. </t>
  </si>
  <si>
    <t xml:space="preserve">Actualización de cuadro de pagos </t>
  </si>
  <si>
    <t xml:space="preserve">* Formato relación de pagos 
* Software Contable 
*  Documentos físicos 
</t>
  </si>
  <si>
    <t xml:space="preserve">Se evidencia que hasta la fecha se envían mediante correos a la Gerencia el cuadro  de pagos actualizado para su revisión y aprobación, verificándose pago oportuno de las obligaciones </t>
  </si>
  <si>
    <t>Radicación de correspondencia en un archivo digital</t>
  </si>
  <si>
    <t xml:space="preserve">
* Archivo digital
* Documentos físicos
* Formato recibido de correspondencia</t>
  </si>
  <si>
    <t xml:space="preserve">*Chantaje por parte de los funcionarios, suministro de información a la competencia o personal que puedan ocasionar daños. </t>
  </si>
  <si>
    <t xml:space="preserve">*Clausula de confidencialidad,  procesos de selección adecuados. 
* Destrucción de documentos con información sensible. 
* Manejo restringido de las hojas de vida de los colaboradores. </t>
  </si>
  <si>
    <t xml:space="preserve">Dirección Gestión Administrativa </t>
  </si>
  <si>
    <t>* Documentos físicos (Selección de personal). 
* Procedimiento asociados de negocio.</t>
  </si>
  <si>
    <t xml:space="preserve">
* Ingreso de personas no autorizadas y/o colaboradores al proceso financiero extrayendo información crítica.
* Falla de equipo tecnológico por infección de virus u otras causales.  
                                        </t>
  </si>
  <si>
    <t xml:space="preserve">
* Revisiones periódicas de información crítica digitada en software contable.
* Registro de visitantes.                                                                        * Registro del control de llaves.
* Instalación y actualización de antivirus en cada computador de la compañía.                                                       *Control en documentos emitidos por el sistema contable.                
*Back Up.
* Registro de préstamo de documentos de archivo.
* Registro de personas que ingresan al área critica archivo y CCTV
 </t>
  </si>
  <si>
    <t>Revisión del información contable  física.</t>
  </si>
  <si>
    <t xml:space="preserve">* Equipos tecnológicos sin mantenimiento preventivo causados por la no programación o no aprobación económica, copias de seguridad y falta de control de dispositivos externos </t>
  </si>
  <si>
    <t>Según programación</t>
  </si>
  <si>
    <t xml:space="preserve">Analista Tecnología e Informática </t>
  </si>
  <si>
    <t xml:space="preserve">* Equipos para realización de mantenimiento
* Back Up  </t>
  </si>
  <si>
    <t>Reporte al proceso de Gestión Tecnología e Informática de dispositivo externo</t>
  </si>
  <si>
    <t xml:space="preserve">Proceso Gestión Contable y Financiera </t>
  </si>
  <si>
    <t>Se evidencia realización de capacitación de copias de seguridad ZEUS, en el cual se realiza en 2 sesiones, una introductoria (teoría) y la otra practica, en la cual la Analista Contable realizó la copia de seguridad de ZEUS.</t>
  </si>
  <si>
    <t>Cumplimiento de la política  de llaves y restricción de áreas criticas</t>
  </si>
  <si>
    <t xml:space="preserve">Gestión Jurídica y PH </t>
  </si>
  <si>
    <t xml:space="preserve">*Clonación de cuentas bancarias - tarjetas de crédito     
* Asalto a funcionario que transporte dinero.                                   *Empresa fachada o de dudosa procedencia.  
</t>
  </si>
  <si>
    <t xml:space="preserve">*Delincuencia común o abuso de confianza. </t>
  </si>
  <si>
    <t xml:space="preserve">*Contraseñas a los sistemas de computo.
*Equipo de seguridad informática (políticas de seguridad).
</t>
  </si>
  <si>
    <t>* Según programación.</t>
  </si>
  <si>
    <t xml:space="preserve">Según necesidad </t>
  </si>
  <si>
    <t xml:space="preserve">Gestión Administrativa
Gestión Jurídica y PH </t>
  </si>
  <si>
    <t xml:space="preserve">*No pago de impuestos y o presentación de Informes </t>
  </si>
  <si>
    <t xml:space="preserve">*Cuando no se cumple con las fecha establecidas para realizar el pago de impuestos municipales y nacionales o presentación de informes  </t>
  </si>
  <si>
    <t>*Proceso Gestión Contable y Financiera</t>
  </si>
  <si>
    <t xml:space="preserve">* Sanciones por los entes de control.   </t>
  </si>
  <si>
    <t>*Calendario Tributario actualizado. /Capacitaciones constantes. 
* Revisoría fiscal mensual</t>
  </si>
  <si>
    <t xml:space="preserve">Capacitaciones actualización tributaria </t>
  </si>
  <si>
    <t xml:space="preserve">Económicos 
Software contable </t>
  </si>
  <si>
    <t xml:space="preserve"> Se mantiene la información contable al día y conforme a la normatividad tributaria actual se realiza liquidación y presentación de los impuestos periódicamente sin que se haya presentado hasta ahora ningún requerimiento por parte de la administración de impuestos (nacional o local).</t>
  </si>
  <si>
    <t xml:space="preserve">* Falta de gestión por parte de analista de sistemas o por infracción del usuario. </t>
  </si>
  <si>
    <t xml:space="preserve">* Sanciones o multas a la empresa.   
* Fallas en los equipos de computo.                                           </t>
  </si>
  <si>
    <t>*Control de inventarios de licencias.  
*Asignación de equipos de cómputo
* Equipos con cuentas de administrador y cuentas estándar.</t>
  </si>
  <si>
    <t xml:space="preserve">*Revisan general de las cuentas de usuarios de los equipos de computo y realizar asignación de cuentas de usuario sin privilegios de administrador a quienes no la tengan.  </t>
  </si>
  <si>
    <t xml:space="preserve">Proceso Gestión Tecnología e Informática </t>
  </si>
  <si>
    <t xml:space="preserve">*Divulgación de contraseñas.
* Hurto de archivo físico o digital. 
* Hackeo de las cuentas.                      </t>
  </si>
  <si>
    <t xml:space="preserve">* Pérdida de confidencialidad de la información.
* Robo de cuentas.
* Suplantación de identidad. 
</t>
  </si>
  <si>
    <t xml:space="preserve">* Cambio y actualización de contraseñas como plazo máximo el tiempo estipulado en el Manual de Gestión Tecnología e Informática o por casos de fuerza mayor cuando lo considera pertinente el analista del proceso de Gestión de Tecnología e Informática. 
*Adopción de medidas disciplinarias. </t>
  </si>
  <si>
    <t>Campaña de sensibilización de la importancia del resguardo de las contraseñas</t>
  </si>
  <si>
    <t>Simulacro sobre transferencia indebida de las contraseñas entre compañeros</t>
  </si>
  <si>
    <t xml:space="preserve">* Vencimiento de antivirus, descargas provocados por lo usuarios, USB infectadas, uso de paginas no autorizadas por la empresa. </t>
  </si>
  <si>
    <t xml:space="preserve">*Usuarios de Computo y/o responsable del proceso de Gestión Tecnología e Informática. 
* Usuario externo
</t>
  </si>
  <si>
    <t xml:space="preserve"> * Bajo rendimiento de los equipos.
* Perdida de información. </t>
  </si>
  <si>
    <t>* Dispositivo de seguridad informática Fortigate 60D.
* Antivirus (protección local en estaciones de trabajo), firewall local, políticas y estándares de seguridad informáticas, administración total de la red.</t>
  </si>
  <si>
    <t xml:space="preserve">
* Instalación de antivirus licenciado.
*Actualizar el software del dispositivo de seguridad 
</t>
  </si>
  <si>
    <t xml:space="preserve">Software informático de seguridad </t>
  </si>
  <si>
    <t>*Usuario externo que mediante internet vulnera la seguridad informática de la empresa.</t>
  </si>
  <si>
    <t xml:space="preserve">Según aplique </t>
  </si>
  <si>
    <t xml:space="preserve">Software (Sistema operativo y características de seguridad) </t>
  </si>
  <si>
    <t>Plataforma con ultima actualización  aplicada</t>
  </si>
  <si>
    <t>*Interrupción de Operación de la empresa.</t>
  </si>
  <si>
    <t xml:space="preserve">*Caída de internet (masiva externa).
* Errores de conexión.
</t>
  </si>
  <si>
    <t>*Empresa con quien se contrata el servicio.
* Proceso Gestión Tecnología e Informática.</t>
  </si>
  <si>
    <t>*Mantenimiento de las redes informáticas de la empresa. 
* Plan de contingencia de las dos redes cableadas con diferente prestador de servicio, Red inalámbrica, módem USB.</t>
  </si>
  <si>
    <t>revisión periódica de los puntos de red.</t>
  </si>
  <si>
    <t>solicitudes de soporte referente al riesgo analizado</t>
  </si>
  <si>
    <t>Proceso Gestión Tecnología e Informática</t>
  </si>
  <si>
    <t xml:space="preserve">Conexión a internet de alta velocidad </t>
  </si>
  <si>
    <t xml:space="preserve">Configuración de redes y datos </t>
  </si>
  <si>
    <t>Navegación y flujo de adecuados</t>
  </si>
  <si>
    <t xml:space="preserve">                           *Vida útil vencida, fallas eléctricas y otros.     
* Virus informático.
                                         </t>
  </si>
  <si>
    <t>*Por fallas, desconfiguración o daño en los equipos, las cuales impiden su adecuado uso. 
Mal uso de los mismos.
* Incumplimiento con el mantenimiento preventivo</t>
  </si>
  <si>
    <t xml:space="preserve">Ejecutar adecuadamente cronograma de mantenimientos preventivos y actualización de software del sistema operativo </t>
  </si>
  <si>
    <t>Sistema Operativo actualizado con la ultima versión disponible enviada por Microsoft</t>
  </si>
  <si>
    <t>Con un estudio de seguridad al personal</t>
  </si>
  <si>
    <t>Personal contratado</t>
  </si>
  <si>
    <t>En caso de tener un reporte negativo la persona no sera contratada</t>
  </si>
  <si>
    <t>*Personal interno o externo de la organización.
*Configuración del sistema de gestión documental SADOC</t>
  </si>
  <si>
    <t>Marzo Mayo</t>
  </si>
  <si>
    <t>Se evidencia planificación y cumplimiento del comité de Gerencia hasta el mes de Mayo</t>
  </si>
  <si>
    <t xml:space="preserve">Se verifica plan anual de formación correspondiente al año 2019, como también los diferentes comités que se realizan al interior de la compañía (Comité de Cartera). </t>
  </si>
  <si>
    <t>Mayo de 2019</t>
  </si>
  <si>
    <t>05 de Junio del 2019</t>
  </si>
  <si>
    <t xml:space="preserve">* Antes de calificarse y Anualmente (Agosto)
* Previo a la calificación del usuario </t>
  </si>
  <si>
    <t>Esta actividad se lleva cada vez que un usuario presente la solicitud de calificación, Hasta la fecha no se evidencia registro de calificaciones irregulares, ya que se cuenta con controles pertinentes  para evaluar los posibles nuevos usuarios. Se encuentra en proceso de calificación un nuevo usuarios, al momento se encuentra en emisión de observacines de la cartilla por parte del comité de calificación.</t>
  </si>
  <si>
    <t>05/06/2019</t>
  </si>
  <si>
    <t>Verificación lista de chequeo completa de los documentos de contratación.
De acuerdo al perfil la lista de documentos varia
Antes de firma de contrato  
* El personal en su totalidad debe diligenciar y entregar el certificado de paz y salvo al momento de retirarse de la compañía, se veirifca hoja de vida del Colaborador Sebastian Erazo, evidenciandose los soportes administrativos necesarios, asi como la actualización de datos vigentes segun lo establecido en el manaual de Gestión Administrativa.</t>
  </si>
  <si>
    <t>05 de Junio de 2019</t>
  </si>
  <si>
    <t>existe asignación de llave del lugar de almacenamiento de las hojas de vida, la cual solo es de manejo único de la Auxiliar Administrativa, se verifica custodia en archivador cerrado bajo llave, bajo el control de la Auxiliar Administrativa.</t>
  </si>
  <si>
    <t>Se hace retroalimentación a la persona evaluada. Se evidencia realizaación de evaluación de periodo de prueba de la Aux. SST el 25 de Abril, se relacionan comentarios por parte de la Directora de G. Administrativa.</t>
  </si>
  <si>
    <t>A la fecha las pruebas de consumo han arrojado resultados favorables. No se ha reportado caso de presunto consumo en el personal de la empresa</t>
  </si>
  <si>
    <t>Se verificará en auditoría interna SST</t>
  </si>
  <si>
    <t>Se verifica cumplimiento delos procedimientos establecidos al interior de la compañía, asi mismo se establecen observaciones para la mejra del sistema de gestión.</t>
  </si>
  <si>
    <t>Se lleva a cabo simulcro sobre transferencia de contraseñas entre colaboradores, para lo cual se evidencia según el resultado, que el personal no cuenta con manejo claro del concepto de confidencialidad en las contraseñas incluso entre compañeros de trabajo, sinedo el resultado del simulacro una trasferencia de contraseña del ordenador de los usuarios (Aux SST y Analista Ide Operaciones) hacia otro compañero.</t>
  </si>
  <si>
    <t>*Se realiza capacitación presencial en el mes de marzo sobre seguridad informática para todo el personal administrativo, relacionando las diferentes modalidades delictivas informáticas.
* Durante el mes de abril se realiza sensibilización vía correo sobre contraseñas seguras para todo el personal para lo cual se planea un simulacro el cual se realizará en el mes de Mayo.
* Se debe tener en cuenta la retroalimentación de personal en cuanto al resguardo de las contraseñas, incluso entre compañeros.</t>
  </si>
  <si>
    <t>Se verifica en la auditoria interna revisión de listado maestro de registros en el cual se establece el resguardo de los registros desde cada uno de los procesos, asi mismo se evidencia uso en los diferentes procesos de todos los documentos desde SADOC, cumplinedo con e objetivo de la actividad.</t>
  </si>
  <si>
    <t>Se verifica registro de correspondencia recibida, el cual se encuentra bajo la administración de la practicante administrativa, evidenciando control de esta documentación, cumpliendo con el objetivo propuesto para esta actividad.</t>
  </si>
  <si>
    <t>Se verifica de acuerdo a la revisión de la hoja de vida del colaborador Sebastian Erazo, la existencia de acuerdo de confidencialidad, expedido en el mometo de la contratación, cumpliendo con el objetivo de la acatividad.</t>
  </si>
  <si>
    <t>Se verifica durante la auditoria el cumplimiento en el cronograma de mantenimiento preventivo de los equipos por parte del Procesos de TI, así mismo se verifica la practica de las copias de seguridad por parted e los colaboradores de los procesos responsables de hacerla.</t>
  </si>
  <si>
    <t>Se verifica plano de areas criticas y restricción a personal no autorizado, delimitación del area contable con manejo de llave a cargo de la Analista contable, cumpliendo con lo establcido en la política de llaves.</t>
  </si>
  <si>
    <t>Se verifica cambio de contraseñas liderado por el area de TI.</t>
  </si>
  <si>
    <t>Se verifica la existencia del procedimiento de compras y su alicación en los diferentes procesos de la organización, asi como la exixtencia de evaluación y selección de proveedores.</t>
  </si>
  <si>
    <t>Se verifica cumplimineto del cronograma de mantenimiento preventivo por parte del area de TI, cumpliendo con el objetivo. Queda pendiente los resultados del diagnostico SAM</t>
  </si>
  <si>
    <t>Se verifica instalación del aviso de confidencialidad en la firma de correo electrónico del director Técnico.</t>
  </si>
  <si>
    <t>Se verifica la realización de un simulacro de intrusión de peronal ajeno a la organización dentro de un vehiculo el dia 03 de mayo, el cual resulto en buena respuesta por parte del personal de seguridad, asi mismo el dia 08 de Mayo se efectua e simulacro de intrusión por el perimetro de caimalito el cual fue detectado por el personal de minitoreo y seguridad.</t>
  </si>
  <si>
    <t>se verifica la existencia de procedimiento de ingresos y maejo de tarjetas de proximidad, el cua es de conocimiento general a los colaboradores y demas partes interesadas.</t>
  </si>
  <si>
    <t>El plan de trabajo cuntinua de manera permanente, 
Se realizó contrato para mantenimiento del cerramiento de etapa 1 y etapa 2, el cual permitió subsanar las novedades presentadas anteriormente</t>
  </si>
  <si>
    <t>* Capacitaciòn al personal de control de ingresos, vigilancia.
* Simulacros con acopañamiento de las autoridades competentes</t>
  </si>
  <si>
    <t xml:space="preserve">Se verifica cumplimiento al procedimiento de asociados de negocio de manera parcial, ya que algunos registros de verificación en cuanto a los documentos de la muestra elegida proveedor gestión tecnoogistica, no contaba con la documentación requerida completa, tal como lo establece el procedimiento. </t>
  </si>
  <si>
    <t>Se verificará eficacia de acuerdo a los resultados de la auditoria Interna y/o en el mes de agosto.</t>
  </si>
  <si>
    <t xml:space="preserve">* Se presentó la cartilla de calificación de la empresa Wenco, a los procesos encagados de su revisión, los cuales emitieron sus observaciones, con el fin de que el procesos comercial las compilara y enviara al representante legal de Wenco. Subsanadas dichas observaciones se entregó la cartilla nuevamente a los procesos evaluadores para que dieran su visto bueno. Finalmente el Representante legal entregó esta cartilla en forma física para que reposara en los archivos de la ZFIP y así poder emitir el acto de calificación.
* Se tuvo reunión on line, donde se socializaron los beneficios que tiene una empresa al pertenecer a una ZF PERMANENTE, ZF ESPECIAL y el TAN. Adicional se tiene pendiente una reunión en Perú, con el fin de mostrar nuevamente la propuesta comercial a sus directivos. </t>
  </si>
  <si>
    <t>Con el fin de que los colaboradores conozcan el uso correcto del logo y la imagen de la ZFIP, se decide actualizar el manual de marca, con ayuda de la agencia de publicidad Quijote y se encuentra a la espera de su entrega para su posterior socialización.</t>
  </si>
  <si>
    <t>El mantenimiento de equipos y herramientas, en el mes de abril se ejecuto en un 100%, sin novedades correctivas conforme a los mantenimientos preventivos y pruebas programadas.
El mantenimiento de Infraestructura se ejecuta en un 100%, conforme a las actividades programadas</t>
  </si>
  <si>
    <t>El presupuesto del proceso de gestión técnica en el mes de Abril de 2019 se sobre ejecuta un 23,11%  del proyectado para dicho mes.
El rubro de adecuaciones oficina DIAN, se ha ejecutado en un 92.42%, faltando la instalación del equipo de aire acondicionado, el cual está en proceso de cotización.
El rubro de instalación de Baranda escalera acceso edificio Usuario Operador se ha ejecutara en un 80.26% del valor proyectado, este avance incluye el costo de mano obra  el cual fue ya acordado con el contratista, por solicitud de socios. -  faltan algunas compras menores</t>
  </si>
  <si>
    <t xml:space="preserve">Debido a la cuota extraordinaria de $11’025,000 aprobada por asamblea de copropietarios;  este rubro se vera reflejado hasta el mes de Agosto de 2019 (cinco cuotas).  También se cobra excedente por retroactivo en canon de administración.   
</t>
  </si>
  <si>
    <t xml:space="preserve">Para el mes de mayo se finaliza la estrucutración completa del indicador de solicitudes gestión técnica. </t>
  </si>
  <si>
    <t>Se verifica en el comité de Junio cumplimiento del indicador en un 91.67%, por lo cual se verifica cumpimiento en las resoluciones en las solicitudes presentadas por las partes interesadas en los tiempos establecidos según su criticidad o prioridad.</t>
  </si>
  <si>
    <t>Se evidencia que con relacion al ultimo mes Abril 2019.
Bascula de ingreso cumple al 100% -  No se presentan novedades con el funcionamiento.
Bascula de salida cumple al 100% – No se presentan novedades con el funcionamiento</t>
  </si>
  <si>
    <t>Los equipos de pesaje en los mantenimientos preventivos y calibracion han sido certificados por la empresa certificadora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</si>
</sst>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 #,##0_-;_-* &quot;-&quot;_-;_-@_-"/>
    <numFmt numFmtId="164" formatCode="_-&quot;$&quot;* #,##0_-;\-&quot;$&quot;* #,##0_-;_-&quot;$&quot;* &quot;-&quot;_-;_-@_-"/>
    <numFmt numFmtId="165" formatCode="_ * #,##0.00_ ;_ * \-#,##0.00_ ;_ * &quot;-&quot;??_ ;_ @_ "/>
    <numFmt numFmtId="166" formatCode="0.0"/>
    <numFmt numFmtId="167" formatCode="_ [$€-2]\ * #,##0.00_ ;_ [$€-2]\ * \-#,##0.00_ ;_ [$€-2]\ * &quot;-&quot;??_ "/>
    <numFmt numFmtId="168" formatCode="dd/mm/yy;@"/>
  </numFmts>
  <fonts count="23" x14ac:knownFonts="1">
    <font>
      <sz val="10"/>
      <name val="Arial"/>
    </font>
    <font>
      <sz val="10"/>
      <name val="Arial"/>
      <family val="2"/>
    </font>
    <font>
      <sz val="10"/>
      <name val="Tahoma"/>
      <family val="2"/>
    </font>
    <font>
      <b/>
      <sz val="10"/>
      <name val="Tahoma"/>
      <family val="2"/>
    </font>
    <font>
      <i/>
      <sz val="10"/>
      <name val="Arial"/>
      <family val="2"/>
    </font>
    <font>
      <sz val="8"/>
      <name val="Verdana"/>
      <family val="2"/>
    </font>
    <font>
      <u/>
      <sz val="10"/>
      <color theme="10"/>
      <name val="Arial"/>
      <family val="2"/>
    </font>
    <font>
      <u/>
      <sz val="10"/>
      <color theme="11"/>
      <name val="Arial"/>
      <family val="2"/>
    </font>
    <font>
      <sz val="12"/>
      <name val="Arial"/>
      <family val="2"/>
    </font>
    <font>
      <sz val="10"/>
      <name val="Verdana"/>
      <family val="2"/>
    </font>
    <font>
      <b/>
      <sz val="12"/>
      <name val="Arial"/>
      <family val="2"/>
    </font>
    <font>
      <sz val="18"/>
      <name val="Arial"/>
      <family val="2"/>
    </font>
    <font>
      <b/>
      <sz val="18"/>
      <name val="Arial"/>
      <family val="2"/>
    </font>
    <font>
      <b/>
      <sz val="18"/>
      <color rgb="FFFF0000"/>
      <name val="Arial"/>
      <family val="2"/>
    </font>
    <font>
      <b/>
      <sz val="24"/>
      <name val="Arial"/>
      <family val="2"/>
    </font>
    <font>
      <b/>
      <sz val="26"/>
      <name val="Arial"/>
      <family val="2"/>
    </font>
    <font>
      <sz val="24"/>
      <name val="Arial"/>
      <family val="2"/>
    </font>
    <font>
      <sz val="16"/>
      <name val="Arial"/>
      <family val="2"/>
    </font>
    <font>
      <sz val="14"/>
      <name val="Arial"/>
      <family val="2"/>
    </font>
    <font>
      <sz val="17.5"/>
      <name val="Arial"/>
      <family val="2"/>
    </font>
    <font>
      <b/>
      <sz val="17.5"/>
      <name val="Arial"/>
      <family val="2"/>
    </font>
    <font>
      <sz val="18"/>
      <color rgb="FFFF0000"/>
      <name val="Arial"/>
      <family val="2"/>
    </font>
    <font>
      <sz val="18"/>
      <color theme="1"/>
      <name val="Arial"/>
      <family val="2"/>
    </font>
  </fonts>
  <fills count="27">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57"/>
        <bgColor indexed="64"/>
      </patternFill>
    </fill>
    <fill>
      <patternFill patternType="solid">
        <fgColor indexed="10"/>
        <bgColor indexed="64"/>
      </patternFill>
    </fill>
    <fill>
      <patternFill patternType="solid">
        <fgColor theme="0"/>
        <bgColor indexed="64"/>
      </patternFill>
    </fill>
    <fill>
      <patternFill patternType="solid">
        <fgColor theme="4"/>
        <bgColor indexed="64"/>
      </patternFill>
    </fill>
    <fill>
      <patternFill patternType="solid">
        <fgColor indexed="9"/>
        <bgColor indexed="64"/>
      </patternFill>
    </fill>
    <fill>
      <patternFill patternType="solid">
        <fgColor indexed="53"/>
        <bgColor indexed="64"/>
      </patternFill>
    </fill>
    <fill>
      <patternFill patternType="solid">
        <fgColor indexed="13"/>
        <bgColor indexed="64"/>
      </patternFill>
    </fill>
    <fill>
      <patternFill patternType="solid">
        <fgColor rgb="FFBF61D6"/>
        <bgColor indexed="64"/>
      </patternFill>
    </fill>
    <fill>
      <patternFill patternType="solid">
        <fgColor rgb="FFFF6600"/>
        <bgColor indexed="64"/>
      </patternFill>
    </fill>
    <fill>
      <patternFill patternType="solid">
        <fgColor theme="7" tint="-0.249977111117893"/>
        <bgColor indexed="64"/>
      </patternFill>
    </fill>
    <fill>
      <patternFill patternType="solid">
        <fgColor theme="5"/>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9"/>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45BFFF"/>
        <bgColor indexed="64"/>
      </patternFill>
    </fill>
    <fill>
      <patternFill patternType="solid">
        <fgColor rgb="FF00B0F0"/>
        <bgColor indexed="64"/>
      </patternFill>
    </fill>
    <fill>
      <patternFill patternType="solid">
        <fgColor theme="6" tint="0.39997558519241921"/>
        <bgColor indexed="64"/>
      </patternFill>
    </fill>
    <fill>
      <patternFill patternType="solid">
        <fgColor theme="7" tint="0.39997558519241921"/>
        <bgColor indexed="64"/>
      </patternFill>
    </fill>
  </fills>
  <borders count="7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diagonal/>
    </border>
    <border>
      <left/>
      <right style="thin">
        <color auto="1"/>
      </right>
      <top style="medium">
        <color auto="1"/>
      </top>
      <bottom style="medium">
        <color auto="1"/>
      </bottom>
      <diagonal/>
    </border>
    <border>
      <left style="medium">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style="medium">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diagonal/>
    </border>
    <border>
      <left style="thin">
        <color auto="1"/>
      </left>
      <right style="medium">
        <color auto="1"/>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style="medium">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medium">
        <color auto="1"/>
      </top>
      <bottom style="medium">
        <color auto="1"/>
      </bottom>
      <diagonal/>
    </border>
    <border>
      <left/>
      <right/>
      <top/>
      <bottom style="thin">
        <color auto="1"/>
      </bottom>
      <diagonal/>
    </border>
    <border>
      <left/>
      <right style="thin">
        <color auto="1"/>
      </right>
      <top style="medium">
        <color auto="1"/>
      </top>
      <bottom/>
      <diagonal/>
    </border>
    <border>
      <left/>
      <right style="medium">
        <color auto="1"/>
      </right>
      <top style="thin">
        <color auto="1"/>
      </top>
      <bottom/>
      <diagonal/>
    </border>
    <border>
      <left/>
      <right style="thin">
        <color auto="1"/>
      </right>
      <top/>
      <bottom/>
      <diagonal/>
    </border>
    <border>
      <left style="medium">
        <color auto="1"/>
      </left>
      <right/>
      <top/>
      <bottom style="thin">
        <color auto="1"/>
      </bottom>
      <diagonal/>
    </border>
    <border>
      <left/>
      <right/>
      <top style="thin">
        <color auto="1"/>
      </top>
      <bottom/>
      <diagonal/>
    </border>
    <border>
      <left style="medium">
        <color auto="1"/>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style="medium">
        <color auto="1"/>
      </right>
      <top/>
      <bottom style="medium">
        <color auto="1"/>
      </bottom>
      <diagonal/>
    </border>
    <border>
      <left/>
      <right style="medium">
        <color auto="1"/>
      </right>
      <top/>
      <bottom style="thin">
        <color auto="1"/>
      </bottom>
      <diagonal/>
    </border>
    <border>
      <left style="medium">
        <color indexed="64"/>
      </left>
      <right/>
      <top/>
      <bottom style="medium">
        <color indexed="64"/>
      </bottom>
      <diagonal/>
    </border>
  </borders>
  <cellStyleXfs count="224">
    <xf numFmtId="0" fontId="0" fillId="0" borderId="0"/>
    <xf numFmtId="167"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41"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9"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23">
    <xf numFmtId="0" fontId="0" fillId="0" borderId="0" xfId="0"/>
    <xf numFmtId="0" fontId="2" fillId="0" borderId="0" xfId="0" applyFont="1"/>
    <xf numFmtId="0" fontId="3" fillId="0" borderId="0" xfId="0" applyFont="1" applyFill="1" applyBorder="1" applyAlignment="1">
      <alignment vertical="center"/>
    </xf>
    <xf numFmtId="0" fontId="4" fillId="0" borderId="0" xfId="0" applyFont="1" applyBorder="1" applyAlignment="1">
      <alignment horizontal="center" vertical="top" wrapText="1"/>
    </xf>
    <xf numFmtId="0" fontId="9" fillId="0" borderId="0" xfId="17"/>
    <xf numFmtId="0" fontId="8" fillId="0" borderId="0" xfId="17" applyFont="1"/>
    <xf numFmtId="0" fontId="10" fillId="0" borderId="17" xfId="17" applyFont="1" applyBorder="1" applyAlignment="1">
      <alignment horizontal="center" vertical="center" wrapText="1"/>
    </xf>
    <xf numFmtId="0" fontId="10" fillId="0" borderId="16" xfId="17" applyFont="1" applyBorder="1" applyAlignment="1">
      <alignment horizontal="center" vertical="center" wrapText="1"/>
    </xf>
    <xf numFmtId="0" fontId="10" fillId="0" borderId="29" xfId="17" applyFont="1" applyBorder="1" applyAlignment="1">
      <alignment horizontal="center" vertical="center" wrapText="1"/>
    </xf>
    <xf numFmtId="0" fontId="10" fillId="0" borderId="0" xfId="17" applyFont="1" applyBorder="1" applyAlignment="1">
      <alignment horizontal="center" vertical="center" wrapText="1"/>
    </xf>
    <xf numFmtId="0" fontId="10" fillId="0" borderId="17" xfId="17" applyFont="1" applyFill="1" applyBorder="1" applyAlignment="1">
      <alignment horizontal="center" vertical="center" wrapText="1"/>
    </xf>
    <xf numFmtId="0" fontId="10" fillId="0" borderId="16" xfId="17" applyFont="1" applyFill="1" applyBorder="1" applyAlignment="1">
      <alignment horizontal="center" vertical="center" wrapText="1"/>
    </xf>
    <xf numFmtId="0" fontId="10" fillId="0" borderId="15" xfId="17" applyFont="1" applyBorder="1" applyAlignment="1">
      <alignment horizontal="center" vertical="center" wrapText="1"/>
    </xf>
    <xf numFmtId="0" fontId="10" fillId="0" borderId="6" xfId="17" applyFont="1" applyBorder="1" applyAlignment="1">
      <alignment horizontal="center" vertical="center" wrapText="1"/>
    </xf>
    <xf numFmtId="0" fontId="10" fillId="10" borderId="3" xfId="17" applyFont="1" applyFill="1" applyBorder="1" applyAlignment="1">
      <alignment horizontal="center" vertical="center" wrapText="1"/>
    </xf>
    <xf numFmtId="0" fontId="10" fillId="11" borderId="9" xfId="17" applyFont="1" applyFill="1" applyBorder="1" applyAlignment="1">
      <alignment horizontal="center" vertical="center" wrapText="1"/>
    </xf>
    <xf numFmtId="0" fontId="10" fillId="0" borderId="30" xfId="17" applyFont="1" applyBorder="1" applyAlignment="1">
      <alignment horizontal="center" vertical="center" wrapText="1"/>
    </xf>
    <xf numFmtId="0" fontId="10" fillId="0" borderId="31" xfId="17" applyFont="1" applyBorder="1" applyAlignment="1">
      <alignment horizontal="center" vertical="center" wrapText="1"/>
    </xf>
    <xf numFmtId="0" fontId="10" fillId="6" borderId="10" xfId="17" applyFont="1" applyFill="1" applyBorder="1" applyAlignment="1">
      <alignment horizontal="center" vertical="center" wrapText="1"/>
    </xf>
    <xf numFmtId="0" fontId="10" fillId="10" borderId="1" xfId="17" applyFont="1" applyFill="1" applyBorder="1" applyAlignment="1">
      <alignment horizontal="center" vertical="center" wrapText="1"/>
    </xf>
    <xf numFmtId="0" fontId="10" fillId="10" borderId="8" xfId="17" applyFont="1" applyFill="1" applyBorder="1" applyAlignment="1">
      <alignment horizontal="center" vertical="center" wrapText="1"/>
    </xf>
    <xf numFmtId="0" fontId="10" fillId="0" borderId="32" xfId="17" applyFont="1" applyBorder="1" applyAlignment="1">
      <alignment horizontal="center" vertical="center" wrapText="1"/>
    </xf>
    <xf numFmtId="0" fontId="10" fillId="0" borderId="33" xfId="17" applyFont="1" applyBorder="1" applyAlignment="1">
      <alignment horizontal="center" vertical="center" wrapText="1"/>
    </xf>
    <xf numFmtId="0" fontId="10" fillId="6" borderId="26" xfId="17" applyFont="1" applyFill="1" applyBorder="1" applyAlignment="1">
      <alignment horizontal="center" vertical="center" wrapText="1"/>
    </xf>
    <xf numFmtId="0" fontId="10" fillId="6" borderId="24" xfId="17" applyFont="1" applyFill="1" applyBorder="1" applyAlignment="1">
      <alignment horizontal="center" vertical="center" wrapText="1"/>
    </xf>
    <xf numFmtId="0" fontId="10" fillId="10" borderId="34" xfId="17" applyFont="1" applyFill="1" applyBorder="1" applyAlignment="1">
      <alignment horizontal="center" vertical="center" wrapText="1"/>
    </xf>
    <xf numFmtId="0" fontId="10" fillId="0" borderId="35" xfId="17" applyFont="1" applyBorder="1" applyAlignment="1">
      <alignment horizontal="center" vertical="center" wrapText="1"/>
    </xf>
    <xf numFmtId="0" fontId="10" fillId="0" borderId="36" xfId="17" applyFont="1" applyBorder="1" applyAlignment="1">
      <alignment horizontal="center" vertical="center" wrapText="1"/>
    </xf>
    <xf numFmtId="0" fontId="10" fillId="0" borderId="0" xfId="17" applyFont="1" applyAlignment="1">
      <alignment horizontal="center" vertical="center" wrapText="1"/>
    </xf>
    <xf numFmtId="0" fontId="10" fillId="0" borderId="7" xfId="17" applyFont="1" applyBorder="1" applyAlignment="1">
      <alignment horizontal="center" vertical="center" wrapText="1"/>
    </xf>
    <xf numFmtId="0" fontId="10" fillId="0" borderId="0" xfId="17" applyFont="1"/>
    <xf numFmtId="0" fontId="10" fillId="12" borderId="5" xfId="17" applyFont="1" applyFill="1" applyBorder="1" applyAlignment="1">
      <alignment horizontal="center" vertical="center" wrapText="1"/>
    </xf>
    <xf numFmtId="0" fontId="10" fillId="18" borderId="14" xfId="17"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2" fillId="4" borderId="3" xfId="0" applyNumberFormat="1" applyFont="1" applyFill="1" applyBorder="1" applyAlignment="1">
      <alignment horizontal="center" vertical="center" wrapText="1"/>
    </xf>
    <xf numFmtId="164" fontId="12" fillId="14" borderId="3" xfId="0" applyNumberFormat="1" applyFont="1" applyFill="1" applyBorder="1" applyAlignment="1">
      <alignment horizontal="center" vertical="center" textRotation="90" wrapText="1"/>
    </xf>
    <xf numFmtId="0" fontId="11" fillId="9" borderId="24" xfId="0" applyFont="1" applyFill="1" applyBorder="1" applyAlignment="1">
      <alignment horizontal="left" vertical="center" wrapText="1"/>
    </xf>
    <xf numFmtId="0" fontId="11" fillId="0" borderId="12" xfId="0" applyFont="1" applyBorder="1" applyAlignment="1">
      <alignment horizontal="left" vertical="center" wrapText="1"/>
    </xf>
    <xf numFmtId="0" fontId="11" fillId="9" borderId="12" xfId="0" applyFont="1" applyFill="1" applyBorder="1" applyAlignment="1">
      <alignment horizontal="left" vertical="center" wrapText="1"/>
    </xf>
    <xf numFmtId="166" fontId="11" fillId="0" borderId="12" xfId="3" applyNumberFormat="1" applyFont="1" applyFill="1" applyBorder="1" applyAlignment="1">
      <alignment horizontal="center" vertical="center" wrapText="1"/>
    </xf>
    <xf numFmtId="0" fontId="11" fillId="0" borderId="12" xfId="0" applyFont="1" applyBorder="1" applyAlignment="1">
      <alignment vertical="center" wrapText="1"/>
    </xf>
    <xf numFmtId="0" fontId="11" fillId="0" borderId="0" xfId="0" applyFont="1" applyAlignment="1">
      <alignment vertical="center"/>
    </xf>
    <xf numFmtId="0" fontId="11" fillId="0" borderId="1" xfId="0" applyFont="1" applyBorder="1" applyAlignment="1">
      <alignment vertical="center" wrapText="1"/>
    </xf>
    <xf numFmtId="9" fontId="12" fillId="0" borderId="34" xfId="0" applyNumberFormat="1" applyFont="1" applyBorder="1" applyAlignment="1">
      <alignment horizontal="left" vertical="center"/>
    </xf>
    <xf numFmtId="0" fontId="12" fillId="0" borderId="24" xfId="0" applyFont="1" applyBorder="1" applyAlignment="1">
      <alignment horizontal="center" vertical="center"/>
    </xf>
    <xf numFmtId="9" fontId="12" fillId="0" borderId="26" xfId="0" applyNumberFormat="1" applyFont="1" applyBorder="1" applyAlignment="1">
      <alignment horizontal="center" vertical="center"/>
    </xf>
    <xf numFmtId="9" fontId="12" fillId="0" borderId="8" xfId="0" applyNumberFormat="1" applyFont="1" applyBorder="1" applyAlignment="1">
      <alignment horizontal="left" vertical="center"/>
    </xf>
    <xf numFmtId="0" fontId="12" fillId="0" borderId="1" xfId="0" applyFont="1" applyBorder="1" applyAlignment="1">
      <alignment horizontal="center" vertical="center"/>
    </xf>
    <xf numFmtId="9" fontId="12" fillId="0" borderId="10" xfId="0" applyNumberFormat="1" applyFont="1" applyBorder="1" applyAlignment="1">
      <alignment horizontal="center" vertical="center"/>
    </xf>
    <xf numFmtId="9" fontId="12" fillId="0" borderId="9" xfId="0" applyNumberFormat="1" applyFont="1" applyBorder="1" applyAlignment="1">
      <alignment horizontal="left" vertical="center"/>
    </xf>
    <xf numFmtId="0" fontId="12" fillId="0" borderId="3" xfId="0" applyFont="1" applyBorder="1" applyAlignment="1">
      <alignment horizontal="center" vertical="center"/>
    </xf>
    <xf numFmtId="9" fontId="12" fillId="0" borderId="14" xfId="0" applyNumberFormat="1" applyFont="1" applyBorder="1" applyAlignment="1">
      <alignment horizontal="center" vertical="center"/>
    </xf>
    <xf numFmtId="0" fontId="12" fillId="22" borderId="15" xfId="0" applyFont="1" applyFill="1" applyBorder="1" applyAlignment="1">
      <alignment horizontal="center" vertical="center"/>
    </xf>
    <xf numFmtId="0" fontId="12" fillId="22" borderId="16" xfId="0" applyFont="1" applyFill="1" applyBorder="1" applyAlignment="1">
      <alignment horizontal="center" vertical="center"/>
    </xf>
    <xf numFmtId="9" fontId="12" fillId="22" borderId="17" xfId="0" applyNumberFormat="1" applyFont="1" applyFill="1" applyBorder="1" applyAlignment="1">
      <alignment horizontal="center" vertical="center"/>
    </xf>
    <xf numFmtId="0" fontId="11" fillId="7" borderId="0" xfId="0" applyFont="1" applyFill="1" applyAlignment="1">
      <alignment vertical="center" wrapText="1"/>
    </xf>
    <xf numFmtId="0" fontId="11" fillId="0" borderId="0" xfId="0" applyFont="1" applyAlignment="1">
      <alignment vertical="center" wrapText="1"/>
    </xf>
    <xf numFmtId="0" fontId="11" fillId="0" borderId="1" xfId="0" applyFont="1" applyBorder="1" applyAlignment="1">
      <alignment horizontal="center" vertical="center"/>
    </xf>
    <xf numFmtId="0" fontId="13" fillId="0" borderId="0" xfId="0" applyFont="1" applyFill="1" applyAlignment="1">
      <alignment vertical="center" wrapText="1"/>
    </xf>
    <xf numFmtId="0" fontId="12" fillId="7"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12" fillId="23" borderId="12" xfId="0" applyFont="1" applyFill="1" applyBorder="1" applyAlignment="1">
      <alignment vertical="center" wrapText="1"/>
    </xf>
    <xf numFmtId="0" fontId="11" fillId="0" borderId="8" xfId="0" applyFont="1" applyBorder="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0" fontId="1" fillId="0" borderId="24"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9" fontId="1" fillId="0" borderId="34" xfId="0" applyNumberFormat="1" applyFont="1" applyBorder="1" applyAlignment="1">
      <alignment horizontal="center"/>
    </xf>
    <xf numFmtId="9" fontId="1" fillId="0" borderId="8" xfId="0" applyNumberFormat="1" applyFont="1" applyBorder="1" applyAlignment="1">
      <alignment horizontal="center"/>
    </xf>
    <xf numFmtId="9" fontId="1" fillId="0" borderId="9" xfId="0" applyNumberFormat="1" applyFont="1" applyBorder="1" applyAlignment="1">
      <alignment horizontal="center"/>
    </xf>
    <xf numFmtId="0" fontId="1" fillId="0" borderId="26" xfId="0" applyFont="1" applyBorder="1" applyAlignment="1">
      <alignment horizontal="center"/>
    </xf>
    <xf numFmtId="0" fontId="1" fillId="0" borderId="10" xfId="0" applyFont="1" applyBorder="1" applyAlignment="1">
      <alignment horizontal="center"/>
    </xf>
    <xf numFmtId="0" fontId="1" fillId="0" borderId="14" xfId="0" applyFont="1" applyBorder="1" applyAlignment="1">
      <alignment horizontal="center"/>
    </xf>
    <xf numFmtId="9" fontId="1" fillId="0" borderId="15" xfId="0" applyNumberFormat="1"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1" fillId="7" borderId="8"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0" borderId="1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2" fillId="3" borderId="3" xfId="0" applyNumberFormat="1" applyFont="1" applyFill="1" applyBorder="1" applyAlignment="1">
      <alignment horizontal="center" vertical="center" textRotation="90" wrapText="1"/>
    </xf>
    <xf numFmtId="1" fontId="11" fillId="18" borderId="2" xfId="3" applyNumberFormat="1" applyFont="1" applyFill="1" applyBorder="1" applyAlignment="1">
      <alignment horizontal="center" vertical="center" wrapText="1"/>
    </xf>
    <xf numFmtId="1" fontId="11" fillId="17" borderId="2" xfId="3" applyNumberFormat="1" applyFont="1" applyFill="1" applyBorder="1" applyAlignment="1">
      <alignment horizontal="center" vertical="center" wrapText="1"/>
    </xf>
    <xf numFmtId="0" fontId="11" fillId="0" borderId="12" xfId="2" applyNumberFormat="1" applyFont="1" applyBorder="1" applyAlignment="1">
      <alignment horizontal="center" vertical="center" wrapText="1"/>
    </xf>
    <xf numFmtId="1" fontId="11" fillId="17" borderId="27" xfId="3" applyNumberFormat="1" applyFont="1" applyFill="1" applyBorder="1" applyAlignment="1">
      <alignment horizontal="center" vertical="center" wrapText="1"/>
    </xf>
    <xf numFmtId="1" fontId="11" fillId="19" borderId="57" xfId="3" applyNumberFormat="1" applyFont="1" applyFill="1" applyBorder="1" applyAlignment="1">
      <alignment horizontal="center" vertical="center" wrapText="1"/>
    </xf>
    <xf numFmtId="1" fontId="11" fillId="19" borderId="12" xfId="3" applyNumberFormat="1" applyFont="1" applyFill="1" applyBorder="1" applyAlignment="1">
      <alignment horizontal="center" vertical="center" wrapText="1"/>
    </xf>
    <xf numFmtId="1" fontId="11" fillId="13" borderId="1" xfId="3" applyNumberFormat="1" applyFont="1" applyFill="1" applyBorder="1" applyAlignment="1">
      <alignment horizontal="center" vertical="center" wrapText="1"/>
    </xf>
    <xf numFmtId="0" fontId="11" fillId="0" borderId="24" xfId="0" applyFont="1" applyBorder="1" applyAlignment="1">
      <alignment vertical="center" wrapText="1"/>
    </xf>
    <xf numFmtId="0" fontId="11" fillId="0" borderId="3" xfId="0" applyFont="1" applyBorder="1" applyAlignment="1">
      <alignment vertical="center" wrapText="1"/>
    </xf>
    <xf numFmtId="166" fontId="11" fillId="0" borderId="3" xfId="3" applyNumberFormat="1" applyFont="1" applyFill="1" applyBorder="1" applyAlignment="1">
      <alignment horizontal="center" vertical="center" wrapText="1"/>
    </xf>
    <xf numFmtId="0" fontId="11" fillId="7" borderId="12" xfId="2" applyNumberFormat="1" applyFont="1" applyFill="1" applyBorder="1" applyAlignment="1">
      <alignment horizontal="center" vertical="center" wrapText="1"/>
    </xf>
    <xf numFmtId="0" fontId="11" fillId="0" borderId="23" xfId="2" applyNumberFormat="1" applyFont="1" applyBorder="1" applyAlignment="1">
      <alignment horizontal="center" vertical="center" wrapText="1"/>
    </xf>
    <xf numFmtId="0" fontId="11" fillId="0" borderId="44" xfId="2" applyNumberFormat="1" applyFont="1" applyBorder="1" applyAlignment="1">
      <alignment horizontal="center" vertical="center" wrapText="1"/>
    </xf>
    <xf numFmtId="0" fontId="11" fillId="7" borderId="24" xfId="0" applyFont="1" applyFill="1" applyBorder="1" applyAlignment="1">
      <alignment horizontal="left" vertical="center" wrapText="1"/>
    </xf>
    <xf numFmtId="0" fontId="11" fillId="0" borderId="24" xfId="0" applyFont="1" applyBorder="1" applyAlignment="1">
      <alignment horizontal="justify" vertical="center" wrapText="1"/>
    </xf>
    <xf numFmtId="0" fontId="11" fillId="0" borderId="12" xfId="0" applyFont="1" applyBorder="1" applyAlignment="1">
      <alignment horizontal="justify" vertical="center" wrapText="1"/>
    </xf>
    <xf numFmtId="0" fontId="11" fillId="7" borderId="12" xfId="0" applyFont="1" applyFill="1" applyBorder="1" applyAlignment="1">
      <alignment horizontal="justify" vertical="center" wrapText="1"/>
    </xf>
    <xf numFmtId="0" fontId="12" fillId="23" borderId="8" xfId="0" applyFont="1" applyFill="1" applyBorder="1" applyAlignment="1">
      <alignment vertical="center" wrapText="1"/>
    </xf>
    <xf numFmtId="0" fontId="11" fillId="19" borderId="56" xfId="0" applyFont="1" applyFill="1" applyBorder="1" applyAlignment="1">
      <alignment horizontal="center" vertical="center" wrapText="1"/>
    </xf>
    <xf numFmtId="0" fontId="11" fillId="19" borderId="1" xfId="0" applyFont="1" applyFill="1" applyBorder="1" applyAlignment="1">
      <alignment horizontal="center" vertical="center" wrapText="1"/>
    </xf>
    <xf numFmtId="0" fontId="11" fillId="19" borderId="10" xfId="0" applyFont="1" applyFill="1" applyBorder="1" applyAlignment="1">
      <alignment horizontal="center" vertical="center" wrapText="1"/>
    </xf>
    <xf numFmtId="0" fontId="11" fillId="0" borderId="50" xfId="0" applyFont="1" applyBorder="1" applyAlignment="1">
      <alignment horizontal="center" vertical="center" wrapText="1"/>
    </xf>
    <xf numFmtId="0" fontId="12" fillId="23" borderId="11" xfId="0" applyFont="1" applyFill="1" applyBorder="1" applyAlignment="1">
      <alignment vertical="center" wrapText="1"/>
    </xf>
    <xf numFmtId="0" fontId="11" fillId="0" borderId="13" xfId="0" applyFont="1" applyBorder="1" applyAlignment="1">
      <alignment horizontal="justify"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19" borderId="57" xfId="0" applyFont="1" applyFill="1" applyBorder="1" applyAlignment="1">
      <alignment horizontal="center" vertical="center" wrapText="1"/>
    </xf>
    <xf numFmtId="0" fontId="11" fillId="19" borderId="12" xfId="0" applyFont="1" applyFill="1" applyBorder="1" applyAlignment="1">
      <alignment horizontal="center" vertical="center" wrapText="1"/>
    </xf>
    <xf numFmtId="0" fontId="11" fillId="19" borderId="13" xfId="0" applyFont="1" applyFill="1" applyBorder="1" applyAlignment="1">
      <alignment horizontal="center" vertical="center" wrapText="1"/>
    </xf>
    <xf numFmtId="166" fontId="11" fillId="0" borderId="51" xfId="3" applyNumberFormat="1" applyFont="1" applyFill="1" applyBorder="1" applyAlignment="1">
      <alignment horizontal="center" vertical="center" wrapText="1"/>
    </xf>
    <xf numFmtId="0" fontId="12" fillId="23" borderId="24" xfId="0" applyFont="1" applyFill="1" applyBorder="1" applyAlignment="1">
      <alignment horizontal="left" vertical="center" wrapText="1"/>
    </xf>
    <xf numFmtId="0" fontId="11" fillId="17" borderId="25" xfId="0" applyFont="1" applyFill="1" applyBorder="1" applyAlignment="1">
      <alignment horizontal="center" vertical="center" wrapText="1"/>
    </xf>
    <xf numFmtId="0" fontId="11" fillId="19" borderId="47" xfId="0" applyFont="1" applyFill="1" applyBorder="1" applyAlignment="1">
      <alignment horizontal="center" vertical="center" wrapText="1"/>
    </xf>
    <xf numFmtId="0" fontId="11" fillId="19" borderId="24" xfId="0" applyFont="1" applyFill="1" applyBorder="1" applyAlignment="1">
      <alignment horizontal="center" vertical="center" wrapText="1"/>
    </xf>
    <xf numFmtId="0" fontId="12" fillId="23" borderId="1" xfId="0" applyFont="1" applyFill="1" applyBorder="1" applyAlignment="1">
      <alignment horizontal="left" vertical="center" wrapText="1"/>
    </xf>
    <xf numFmtId="0" fontId="11" fillId="17" borderId="2" xfId="0" applyFont="1" applyFill="1" applyBorder="1" applyAlignment="1">
      <alignment horizontal="center" vertical="center" wrapText="1"/>
    </xf>
    <xf numFmtId="0" fontId="11" fillId="19" borderId="55" xfId="0" applyFont="1" applyFill="1" applyBorder="1" applyAlignment="1">
      <alignment horizontal="center" vertical="center" wrapText="1"/>
    </xf>
    <xf numFmtId="0" fontId="11" fillId="19" borderId="3" xfId="0" applyFont="1" applyFill="1" applyBorder="1" applyAlignment="1">
      <alignment horizontal="center" vertical="center" wrapText="1"/>
    </xf>
    <xf numFmtId="0" fontId="12" fillId="23" borderId="12" xfId="0" applyFont="1" applyFill="1" applyBorder="1" applyAlignment="1">
      <alignment horizontal="left" vertical="center" wrapText="1"/>
    </xf>
    <xf numFmtId="0" fontId="11" fillId="7" borderId="12" xfId="0" applyFont="1" applyFill="1" applyBorder="1" applyAlignment="1">
      <alignment horizontal="left" vertical="center" wrapText="1"/>
    </xf>
    <xf numFmtId="0" fontId="11" fillId="17" borderId="27" xfId="0" applyFont="1" applyFill="1" applyBorder="1" applyAlignment="1">
      <alignment horizontal="center" vertical="center" wrapText="1"/>
    </xf>
    <xf numFmtId="0" fontId="12" fillId="23" borderId="44" xfId="0" applyFont="1" applyFill="1" applyBorder="1" applyAlignment="1">
      <alignment horizontal="left" vertical="center" wrapText="1"/>
    </xf>
    <xf numFmtId="166" fontId="11" fillId="0" borderId="1" xfId="3" applyNumberFormat="1" applyFont="1" applyFill="1" applyBorder="1" applyAlignment="1">
      <alignment horizontal="left" vertical="center" wrapText="1"/>
    </xf>
    <xf numFmtId="0" fontId="11" fillId="7" borderId="12" xfId="0" applyFont="1" applyFill="1" applyBorder="1" applyAlignment="1">
      <alignment vertical="center" wrapText="1"/>
    </xf>
    <xf numFmtId="166" fontId="11" fillId="7" borderId="12" xfId="3" applyNumberFormat="1" applyFont="1" applyFill="1" applyBorder="1" applyAlignment="1">
      <alignment horizontal="center" vertical="center" wrapText="1"/>
    </xf>
    <xf numFmtId="0" fontId="12" fillId="24" borderId="12" xfId="0" applyFont="1" applyFill="1" applyBorder="1" applyAlignment="1">
      <alignment vertical="center" wrapText="1"/>
    </xf>
    <xf numFmtId="166" fontId="11" fillId="0" borderId="27" xfId="3" applyNumberFormat="1" applyFont="1" applyFill="1" applyBorder="1" applyAlignment="1">
      <alignment horizontal="center" vertical="center" wrapText="1"/>
    </xf>
    <xf numFmtId="0" fontId="11" fillId="0" borderId="2" xfId="0" applyFont="1" applyBorder="1" applyAlignment="1">
      <alignment vertical="center" wrapText="1"/>
    </xf>
    <xf numFmtId="166" fontId="11" fillId="0" borderId="43" xfId="3" applyNumberFormat="1" applyFont="1" applyFill="1" applyBorder="1" applyAlignment="1">
      <alignment horizontal="center" vertical="center" wrapText="1"/>
    </xf>
    <xf numFmtId="0" fontId="11" fillId="0" borderId="25" xfId="0" applyFont="1" applyBorder="1" applyAlignment="1">
      <alignment horizontal="left" vertical="center" wrapText="1"/>
    </xf>
    <xf numFmtId="0" fontId="11" fillId="0" borderId="2" xfId="0" applyFont="1" applyBorder="1" applyAlignment="1">
      <alignment horizontal="left" vertical="center" wrapText="1"/>
    </xf>
    <xf numFmtId="0" fontId="11" fillId="0" borderId="43" xfId="0" applyFont="1" applyBorder="1" applyAlignment="1">
      <alignment horizontal="left" vertical="center" wrapText="1"/>
    </xf>
    <xf numFmtId="0" fontId="11" fillId="0" borderId="27" xfId="0" applyFont="1" applyBorder="1" applyAlignment="1">
      <alignment horizontal="left" vertical="center" wrapText="1"/>
    </xf>
    <xf numFmtId="166" fontId="11" fillId="7" borderId="27" xfId="3" applyNumberFormat="1" applyFont="1" applyFill="1" applyBorder="1" applyAlignment="1">
      <alignment horizontal="center" vertical="center" wrapText="1"/>
    </xf>
    <xf numFmtId="0" fontId="11" fillId="0" borderId="1" xfId="0" applyFont="1" applyBorder="1" applyAlignment="1">
      <alignment vertical="center"/>
    </xf>
    <xf numFmtId="0" fontId="11" fillId="0" borderId="0" xfId="0" applyFont="1" applyBorder="1" applyAlignment="1">
      <alignment vertical="center"/>
    </xf>
    <xf numFmtId="1" fontId="11" fillId="18" borderId="59" xfId="3" applyNumberFormat="1"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0" xfId="0" applyFont="1" applyBorder="1" applyAlignment="1">
      <alignment horizontal="center" vertical="center" wrapText="1"/>
    </xf>
    <xf numFmtId="0" fontId="12" fillId="2" borderId="45" xfId="0" applyFont="1" applyFill="1" applyBorder="1" applyAlignment="1">
      <alignment horizontal="center" vertical="center" wrapText="1"/>
    </xf>
    <xf numFmtId="0" fontId="12" fillId="2" borderId="44" xfId="0" applyFont="1" applyFill="1" applyBorder="1" applyAlignment="1">
      <alignment horizontal="center" vertical="center" wrapText="1"/>
    </xf>
    <xf numFmtId="0" fontId="12" fillId="8" borderId="44" xfId="0" applyFont="1" applyFill="1" applyBorder="1" applyAlignment="1">
      <alignment horizontal="center" vertical="center" wrapText="1"/>
    </xf>
    <xf numFmtId="166" fontId="11" fillId="0" borderId="24"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166" fontId="11" fillId="0" borderId="25" xfId="3" applyNumberFormat="1" applyFont="1" applyFill="1" applyBorder="1" applyAlignment="1">
      <alignment horizontal="center" vertical="center" wrapText="1"/>
    </xf>
    <xf numFmtId="166" fontId="11" fillId="0" borderId="2" xfId="3" applyNumberFormat="1" applyFont="1" applyFill="1" applyBorder="1" applyAlignment="1">
      <alignment horizontal="center" vertical="center" wrapText="1"/>
    </xf>
    <xf numFmtId="1" fontId="11" fillId="19" borderId="24" xfId="3" applyNumberFormat="1" applyFont="1" applyFill="1" applyBorder="1" applyAlignment="1">
      <alignment horizontal="center" vertical="center" wrapText="1"/>
    </xf>
    <xf numFmtId="1" fontId="11" fillId="19" borderId="1" xfId="3" applyNumberFormat="1" applyFont="1" applyFill="1" applyBorder="1" applyAlignment="1">
      <alignment horizontal="center" vertical="center" wrapText="1"/>
    </xf>
    <xf numFmtId="1" fontId="11" fillId="19" borderId="47" xfId="3" applyNumberFormat="1" applyFont="1" applyFill="1" applyBorder="1" applyAlignment="1">
      <alignment horizontal="center" vertical="center" wrapText="1"/>
    </xf>
    <xf numFmtId="1" fontId="11" fillId="19" borderId="56" xfId="3" applyNumberFormat="1" applyFont="1" applyFill="1" applyBorder="1" applyAlignment="1">
      <alignment horizontal="center" vertical="center" wrapText="1"/>
    </xf>
    <xf numFmtId="0" fontId="11" fillId="7" borderId="1" xfId="0" applyFont="1" applyFill="1" applyBorder="1" applyAlignment="1">
      <alignment horizontal="left" vertical="center" wrapText="1"/>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1" fillId="0" borderId="24" xfId="0" applyFont="1" applyBorder="1" applyAlignment="1">
      <alignment horizontal="center" vertical="center" wrapText="1"/>
    </xf>
    <xf numFmtId="0" fontId="11" fillId="0" borderId="24" xfId="2" applyNumberFormat="1" applyFont="1" applyBorder="1" applyAlignment="1">
      <alignment horizontal="center" vertical="center" wrapText="1"/>
    </xf>
    <xf numFmtId="0" fontId="11" fillId="0" borderId="1" xfId="2" applyNumberFormat="1" applyFont="1" applyBorder="1" applyAlignment="1">
      <alignment horizontal="center" vertical="center" wrapText="1"/>
    </xf>
    <xf numFmtId="0" fontId="11" fillId="0" borderId="10" xfId="0" applyFont="1" applyBorder="1" applyAlignment="1">
      <alignment horizontal="center" vertical="center" wrapText="1"/>
    </xf>
    <xf numFmtId="0" fontId="11" fillId="0" borderId="24" xfId="0" applyFont="1" applyBorder="1" applyAlignment="1">
      <alignment horizontal="left" vertical="center" wrapText="1"/>
    </xf>
    <xf numFmtId="0" fontId="11" fillId="0" borderId="8" xfId="0" applyFont="1" applyBorder="1" applyAlignment="1">
      <alignment horizontal="center" vertical="center" wrapText="1"/>
    </xf>
    <xf numFmtId="0" fontId="11" fillId="0" borderId="25" xfId="0" applyFont="1" applyBorder="1" applyAlignment="1">
      <alignment horizontal="center" vertical="center" wrapText="1"/>
    </xf>
    <xf numFmtId="0" fontId="11" fillId="0" borderId="2" xfId="0" applyFont="1" applyBorder="1" applyAlignment="1">
      <alignment horizontal="center" vertical="center" wrapText="1"/>
    </xf>
    <xf numFmtId="0" fontId="12" fillId="23" borderId="1" xfId="0" applyFont="1" applyFill="1" applyBorder="1" applyAlignment="1">
      <alignment vertical="center" wrapText="1"/>
    </xf>
    <xf numFmtId="0" fontId="12" fillId="23" borderId="24" xfId="0" applyFont="1" applyFill="1" applyBorder="1" applyAlignment="1">
      <alignment vertical="center" wrapText="1"/>
    </xf>
    <xf numFmtId="0" fontId="11" fillId="0" borderId="59" xfId="0" applyFont="1" applyBorder="1" applyAlignment="1">
      <alignment horizontal="left" vertical="center" wrapText="1"/>
    </xf>
    <xf numFmtId="0" fontId="11" fillId="7" borderId="27" xfId="0" applyFont="1" applyFill="1" applyBorder="1" applyAlignment="1">
      <alignment vertical="center" wrapText="1"/>
    </xf>
    <xf numFmtId="164" fontId="12" fillId="14" borderId="43" xfId="0" applyNumberFormat="1" applyFont="1" applyFill="1" applyBorder="1" applyAlignment="1">
      <alignment horizontal="center" vertical="center" textRotation="90" wrapText="1"/>
    </xf>
    <xf numFmtId="166" fontId="12" fillId="21" borderId="22" xfId="3" applyNumberFormat="1" applyFont="1" applyFill="1" applyBorder="1" applyAlignment="1">
      <alignment horizontal="center" vertical="center" wrapText="1"/>
    </xf>
    <xf numFmtId="166" fontId="12" fillId="21" borderId="23" xfId="3" applyNumberFormat="1" applyFont="1" applyFill="1" applyBorder="1" applyAlignment="1">
      <alignment horizontal="center" vertical="center" wrapText="1"/>
    </xf>
    <xf numFmtId="166" fontId="12" fillId="21" borderId="48" xfId="3" applyNumberFormat="1" applyFont="1" applyFill="1" applyBorder="1" applyAlignment="1">
      <alignment horizontal="center" vertical="center" wrapText="1"/>
    </xf>
    <xf numFmtId="166" fontId="12" fillId="21" borderId="28" xfId="3" applyNumberFormat="1" applyFont="1" applyFill="1" applyBorder="1" applyAlignment="1">
      <alignment horizontal="center" vertical="center" wrapText="1"/>
    </xf>
    <xf numFmtId="166" fontId="12" fillId="21" borderId="6" xfId="3" applyNumberFormat="1" applyFont="1" applyFill="1" applyBorder="1" applyAlignment="1">
      <alignment horizontal="center" vertical="center" wrapText="1"/>
    </xf>
    <xf numFmtId="1" fontId="11" fillId="13" borderId="48" xfId="3" applyNumberFormat="1"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166" fontId="11" fillId="0" borderId="1" xfId="3" applyNumberFormat="1" applyFont="1" applyFill="1" applyBorder="1" applyAlignment="1">
      <alignment horizontal="center" vertical="center" wrapText="1"/>
    </xf>
    <xf numFmtId="0" fontId="11" fillId="0" borderId="1" xfId="0" applyFont="1" applyBorder="1" applyAlignment="1">
      <alignment horizontal="left" vertical="center" wrapText="1"/>
    </xf>
    <xf numFmtId="166" fontId="11" fillId="0" borderId="2" xfId="3" applyNumberFormat="1" applyFont="1" applyFill="1" applyBorder="1" applyAlignment="1">
      <alignment horizontal="center" vertical="center" wrapText="1"/>
    </xf>
    <xf numFmtId="0" fontId="11" fillId="0" borderId="44" xfId="0" applyFont="1" applyBorder="1" applyAlignment="1">
      <alignment horizontal="center" vertical="center" wrapText="1"/>
    </xf>
    <xf numFmtId="49" fontId="11" fillId="0" borderId="25" xfId="3" applyNumberFormat="1" applyFont="1" applyFill="1" applyBorder="1" applyAlignment="1">
      <alignment horizontal="center" vertical="center" wrapText="1"/>
    </xf>
    <xf numFmtId="49" fontId="11" fillId="0" borderId="2" xfId="3" applyNumberFormat="1" applyFont="1" applyFill="1" applyBorder="1" applyAlignment="1">
      <alignment horizontal="left" vertical="center" wrapText="1"/>
    </xf>
    <xf numFmtId="49" fontId="11" fillId="0" borderId="43" xfId="3" applyNumberFormat="1" applyFont="1" applyFill="1" applyBorder="1" applyAlignment="1">
      <alignment horizontal="center" vertical="center" wrapText="1"/>
    </xf>
    <xf numFmtId="49" fontId="11" fillId="0" borderId="43" xfId="3" applyNumberFormat="1" applyFont="1" applyFill="1" applyBorder="1" applyAlignment="1">
      <alignment horizontal="left" vertical="center" wrapText="1"/>
    </xf>
    <xf numFmtId="49" fontId="11" fillId="0" borderId="27" xfId="3" applyNumberFormat="1" applyFont="1" applyFill="1" applyBorder="1" applyAlignment="1">
      <alignment horizontal="center" vertical="center" wrapText="1"/>
    </xf>
    <xf numFmtId="0" fontId="11" fillId="0" borderId="44" xfId="0" applyFont="1" applyBorder="1" applyAlignment="1">
      <alignment horizontal="left" vertical="center" wrapText="1"/>
    </xf>
    <xf numFmtId="0" fontId="11" fillId="0" borderId="44" xfId="0" applyFont="1" applyBorder="1" applyAlignment="1">
      <alignment horizontal="justify" vertical="center" wrapText="1"/>
    </xf>
    <xf numFmtId="166" fontId="11" fillId="0" borderId="44" xfId="3" applyNumberFormat="1" applyFont="1" applyFill="1" applyBorder="1" applyAlignment="1">
      <alignment horizontal="center" vertical="center" wrapText="1"/>
    </xf>
    <xf numFmtId="166" fontId="11" fillId="0" borderId="59" xfId="3" applyNumberFormat="1" applyFont="1" applyFill="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3" xfId="0" applyFont="1" applyBorder="1" applyAlignment="1">
      <alignment horizontal="center" vertical="center" wrapText="1"/>
    </xf>
    <xf numFmtId="49" fontId="11" fillId="0" borderId="1" xfId="0" applyNumberFormat="1" applyFont="1" applyBorder="1" applyAlignment="1">
      <alignment horizontal="left" vertical="center" wrapText="1"/>
    </xf>
    <xf numFmtId="0" fontId="11" fillId="0" borderId="44"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45" xfId="0" applyFont="1" applyBorder="1" applyAlignment="1">
      <alignment horizontal="center" vertical="center" wrapText="1"/>
    </xf>
    <xf numFmtId="0" fontId="12" fillId="23" borderId="9" xfId="0" applyFont="1" applyFill="1" applyBorder="1" applyAlignment="1">
      <alignment horizontal="left" vertical="center" wrapText="1"/>
    </xf>
    <xf numFmtId="0" fontId="11" fillId="0" borderId="14" xfId="0" applyFont="1" applyBorder="1" applyAlignment="1">
      <alignment horizontal="center" vertical="center" wrapText="1"/>
    </xf>
    <xf numFmtId="0" fontId="11" fillId="0" borderId="9" xfId="0" applyFont="1" applyBorder="1" applyAlignment="1">
      <alignment horizontal="center" vertical="center" wrapText="1"/>
    </xf>
    <xf numFmtId="0" fontId="11" fillId="19" borderId="14" xfId="0" applyFont="1" applyFill="1" applyBorder="1" applyAlignment="1">
      <alignment horizontal="center" vertical="center" wrapText="1"/>
    </xf>
    <xf numFmtId="0" fontId="12" fillId="23" borderId="9" xfId="0" applyFont="1" applyFill="1" applyBorder="1" applyAlignment="1">
      <alignment horizontal="center" vertical="center" wrapText="1"/>
    </xf>
    <xf numFmtId="0" fontId="11" fillId="0" borderId="66" xfId="0" applyFont="1" applyBorder="1" applyAlignment="1">
      <alignment horizontal="center" vertical="center" wrapText="1"/>
    </xf>
    <xf numFmtId="166" fontId="11" fillId="0" borderId="1" xfId="3" applyNumberFormat="1" applyFont="1" applyFill="1" applyBorder="1" applyAlignment="1">
      <alignment horizontal="left" vertical="top" wrapText="1"/>
    </xf>
    <xf numFmtId="166" fontId="12" fillId="19" borderId="6" xfId="3" applyNumberFormat="1" applyFont="1" applyFill="1" applyBorder="1" applyAlignment="1">
      <alignment horizontal="center" vertical="center" wrapText="1"/>
    </xf>
    <xf numFmtId="166" fontId="12" fillId="19" borderId="48" xfId="3" applyNumberFormat="1" applyFont="1" applyFill="1" applyBorder="1" applyAlignment="1">
      <alignment horizontal="center" vertical="center" wrapText="1"/>
    </xf>
    <xf numFmtId="166" fontId="12" fillId="19" borderId="28" xfId="3" applyNumberFormat="1" applyFont="1" applyFill="1" applyBorder="1" applyAlignment="1">
      <alignment horizontal="center" vertical="center" wrapText="1"/>
    </xf>
    <xf numFmtId="166" fontId="12" fillId="21" borderId="54" xfId="3" applyNumberFormat="1" applyFont="1" applyFill="1" applyBorder="1" applyAlignment="1">
      <alignment horizontal="center" vertical="center" wrapText="1"/>
    </xf>
    <xf numFmtId="49" fontId="11" fillId="0" borderId="2" xfId="3" applyNumberFormat="1" applyFont="1" applyFill="1" applyBorder="1" applyAlignment="1">
      <alignment horizontal="center" vertical="center" wrapText="1"/>
    </xf>
    <xf numFmtId="0" fontId="12" fillId="26" borderId="4" xfId="0" applyNumberFormat="1"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1" fontId="11" fillId="19" borderId="56" xfId="3" applyNumberFormat="1" applyFont="1" applyFill="1" applyBorder="1" applyAlignment="1">
      <alignment horizontal="center" vertical="center" wrapText="1"/>
    </xf>
    <xf numFmtId="49" fontId="11" fillId="0" borderId="0" xfId="3" applyNumberFormat="1"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2" applyNumberFormat="1" applyFont="1" applyBorder="1" applyAlignment="1">
      <alignment horizontal="center" vertical="center" wrapText="1"/>
    </xf>
    <xf numFmtId="1" fontId="11" fillId="19" borderId="1"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0" fontId="11" fillId="16" borderId="0" xfId="0" applyFont="1" applyFill="1" applyAlignment="1">
      <alignment vertical="center" wrapText="1"/>
    </xf>
    <xf numFmtId="166" fontId="12" fillId="21" borderId="3" xfId="3" applyNumberFormat="1" applyFont="1" applyFill="1" applyBorder="1" applyAlignment="1">
      <alignment horizontal="center" vertical="center" wrapText="1"/>
    </xf>
    <xf numFmtId="49" fontId="11" fillId="0" borderId="1" xfId="3" applyNumberFormat="1" applyFont="1" applyFill="1" applyBorder="1" applyAlignment="1">
      <alignment horizontal="center" vertical="center" wrapText="1"/>
    </xf>
    <xf numFmtId="49" fontId="11" fillId="0" borderId="1" xfId="3" applyNumberFormat="1" applyFont="1" applyFill="1" applyBorder="1" applyAlignment="1">
      <alignment horizontal="left" vertical="center" wrapText="1"/>
    </xf>
    <xf numFmtId="49" fontId="11" fillId="7" borderId="1" xfId="3" applyNumberFormat="1" applyFont="1" applyFill="1" applyBorder="1" applyAlignment="1">
      <alignment horizontal="left" vertical="center" wrapText="1"/>
    </xf>
    <xf numFmtId="0" fontId="11" fillId="7" borderId="19" xfId="0" applyFont="1" applyFill="1" applyBorder="1" applyAlignment="1">
      <alignment horizontal="left" vertical="center" wrapText="1"/>
    </xf>
    <xf numFmtId="49" fontId="11" fillId="0" borderId="59" xfId="0" applyNumberFormat="1" applyFont="1" applyBorder="1" applyAlignment="1">
      <alignment horizontal="left" vertical="center" wrapText="1"/>
    </xf>
    <xf numFmtId="0" fontId="11" fillId="18" borderId="44" xfId="0" applyFont="1" applyFill="1" applyBorder="1" applyAlignment="1">
      <alignment horizontal="center" vertical="center" wrapText="1"/>
    </xf>
    <xf numFmtId="0" fontId="11" fillId="18" borderId="1" xfId="0" applyFont="1" applyFill="1" applyBorder="1" applyAlignment="1">
      <alignment horizontal="center" vertical="center" wrapText="1"/>
    </xf>
    <xf numFmtId="0" fontId="11" fillId="18" borderId="12" xfId="0" applyFont="1" applyFill="1" applyBorder="1" applyAlignment="1">
      <alignment horizontal="center" vertical="center" wrapText="1"/>
    </xf>
    <xf numFmtId="17" fontId="11" fillId="0" borderId="0" xfId="0" applyNumberFormat="1" applyFont="1" applyBorder="1" applyAlignment="1">
      <alignment horizontal="center" vertical="center" wrapText="1"/>
    </xf>
    <xf numFmtId="0" fontId="11" fillId="0" borderId="0" xfId="0" applyFont="1" applyBorder="1" applyAlignment="1">
      <alignment vertical="center" wrapText="1"/>
    </xf>
    <xf numFmtId="0" fontId="11" fillId="2" borderId="1" xfId="0" applyFont="1" applyFill="1" applyBorder="1" applyAlignment="1">
      <alignment horizontal="center" vertical="center" wrapText="1"/>
    </xf>
    <xf numFmtId="0" fontId="12" fillId="3" borderId="1" xfId="0" applyNumberFormat="1" applyFont="1" applyFill="1" applyBorder="1" applyAlignment="1">
      <alignment horizontal="center" vertical="center" textRotation="90" wrapText="1"/>
    </xf>
    <xf numFmtId="0" fontId="12" fillId="4" borderId="1" xfId="0" applyNumberFormat="1" applyFont="1" applyFill="1" applyBorder="1" applyAlignment="1">
      <alignment horizontal="center" vertical="center" wrapText="1"/>
    </xf>
    <xf numFmtId="164" fontId="12" fillId="14" borderId="1" xfId="0" applyNumberFormat="1" applyFont="1" applyFill="1" applyBorder="1" applyAlignment="1">
      <alignment horizontal="center" vertical="center" textRotation="90" wrapText="1"/>
    </xf>
    <xf numFmtId="166" fontId="12" fillId="21" borderId="1" xfId="3" applyNumberFormat="1" applyFont="1" applyFill="1" applyBorder="1" applyAlignment="1">
      <alignment horizontal="center" vertical="center" wrapText="1"/>
    </xf>
    <xf numFmtId="1" fontId="11" fillId="18" borderId="1" xfId="3" applyNumberFormat="1" applyFont="1" applyFill="1" applyBorder="1" applyAlignment="1">
      <alignment horizontal="center" vertical="center" wrapText="1"/>
    </xf>
    <xf numFmtId="49" fontId="11" fillId="0" borderId="1" xfId="0" applyNumberFormat="1" applyFont="1" applyBorder="1" applyAlignment="1">
      <alignment vertical="center" wrapText="1"/>
    </xf>
    <xf numFmtId="0" fontId="12" fillId="2"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1" fontId="11" fillId="17" borderId="12" xfId="3" applyNumberFormat="1" applyFont="1" applyFill="1" applyBorder="1" applyAlignment="1">
      <alignment horizontal="center" vertical="center" wrapText="1"/>
    </xf>
    <xf numFmtId="49" fontId="11" fillId="7" borderId="12" xfId="3" applyNumberFormat="1" applyFont="1" applyFill="1" applyBorder="1" applyAlignment="1">
      <alignment horizontal="left" vertical="center" wrapText="1"/>
    </xf>
    <xf numFmtId="166" fontId="12" fillId="21" borderId="5" xfId="3" applyNumberFormat="1" applyFont="1" applyFill="1" applyBorder="1" applyAlignment="1">
      <alignment horizontal="center" vertical="center" wrapText="1"/>
    </xf>
    <xf numFmtId="49" fontId="11" fillId="7" borderId="0" xfId="3" applyNumberFormat="1" applyFont="1" applyFill="1" applyBorder="1" applyAlignment="1">
      <alignment horizontal="left" vertical="center" wrapText="1"/>
    </xf>
    <xf numFmtId="49" fontId="11" fillId="7" borderId="0" xfId="3" applyNumberFormat="1" applyFont="1" applyFill="1" applyBorder="1" applyAlignment="1">
      <alignment horizontal="center" vertical="center" wrapText="1"/>
    </xf>
    <xf numFmtId="49" fontId="11" fillId="0" borderId="27" xfId="3" applyNumberFormat="1" applyFont="1" applyFill="1" applyBorder="1" applyAlignment="1">
      <alignment horizontal="left" vertical="center" wrapText="1"/>
    </xf>
    <xf numFmtId="49" fontId="11" fillId="0" borderId="2" xfId="0" applyNumberFormat="1" applyFont="1" applyBorder="1" applyAlignment="1">
      <alignment horizontal="left" vertical="center" wrapText="1"/>
    </xf>
    <xf numFmtId="0" fontId="11" fillId="7" borderId="12"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3" xfId="2" applyNumberFormat="1" applyFont="1" applyBorder="1" applyAlignment="1">
      <alignment horizontal="center" vertical="center" wrapText="1"/>
    </xf>
    <xf numFmtId="1" fontId="11" fillId="19" borderId="55" xfId="3" applyNumberFormat="1" applyFont="1" applyFill="1" applyBorder="1" applyAlignment="1">
      <alignment horizontal="center" vertical="center" wrapText="1"/>
    </xf>
    <xf numFmtId="1" fontId="11" fillId="19" borderId="3" xfId="3" applyNumberFormat="1" applyFont="1" applyFill="1" applyBorder="1" applyAlignment="1">
      <alignment horizontal="center" vertical="center" wrapText="1"/>
    </xf>
    <xf numFmtId="0" fontId="11" fillId="0" borderId="1" xfId="0" applyFont="1" applyBorder="1" applyAlignment="1">
      <alignment horizontal="left" vertical="center" wrapText="1"/>
    </xf>
    <xf numFmtId="166" fontId="11" fillId="0" borderId="2"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166" fontId="11" fillId="0" borderId="44" xfId="3" applyNumberFormat="1" applyFont="1" applyFill="1" applyBorder="1" applyAlignment="1">
      <alignment horizontal="center" vertical="center" wrapText="1"/>
    </xf>
    <xf numFmtId="166" fontId="11" fillId="0" borderId="3" xfId="3" applyNumberFormat="1" applyFont="1" applyFill="1" applyBorder="1" applyAlignment="1">
      <alignment horizontal="center" vertical="center" wrapText="1"/>
    </xf>
    <xf numFmtId="0" fontId="11" fillId="7" borderId="3" xfId="2" applyNumberFormat="1" applyFont="1" applyFill="1" applyBorder="1" applyAlignment="1">
      <alignment horizontal="center" vertical="center" wrapText="1"/>
    </xf>
    <xf numFmtId="1" fontId="11" fillId="13" borderId="43" xfId="3" applyNumberFormat="1" applyFont="1" applyFill="1" applyBorder="1" applyAlignment="1">
      <alignment horizontal="center" vertical="center" wrapText="1"/>
    </xf>
    <xf numFmtId="0" fontId="11" fillId="0" borderId="3" xfId="0" applyFont="1" applyBorder="1" applyAlignment="1">
      <alignment horizontal="left" vertical="center" wrapText="1"/>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1" fontId="11" fillId="19" borderId="55" xfId="3" applyNumberFormat="1" applyFont="1" applyFill="1" applyBorder="1" applyAlignment="1">
      <alignment horizontal="center" vertical="center" wrapText="1"/>
    </xf>
    <xf numFmtId="1" fontId="11" fillId="19" borderId="3" xfId="3" applyNumberFormat="1" applyFont="1" applyFill="1" applyBorder="1" applyAlignment="1">
      <alignment horizontal="center" vertical="center" wrapText="1"/>
    </xf>
    <xf numFmtId="1" fontId="11" fillId="13" borderId="43" xfId="3" applyNumberFormat="1" applyFont="1" applyFill="1" applyBorder="1" applyAlignment="1">
      <alignment horizontal="center" vertical="center" wrapText="1"/>
    </xf>
    <xf numFmtId="0" fontId="12" fillId="7" borderId="0" xfId="0" applyFont="1" applyFill="1" applyBorder="1" applyAlignment="1">
      <alignment horizontal="center" vertical="center" textRotation="90" wrapText="1"/>
    </xf>
    <xf numFmtId="0" fontId="12" fillId="23" borderId="55" xfId="0" applyFont="1" applyFill="1" applyBorder="1" applyAlignment="1">
      <alignment vertical="center" wrapText="1"/>
    </xf>
    <xf numFmtId="0" fontId="11" fillId="7" borderId="0" xfId="0" applyFont="1" applyFill="1" applyBorder="1" applyAlignment="1">
      <alignment horizontal="center" vertical="center" wrapText="1"/>
    </xf>
    <xf numFmtId="0" fontId="11" fillId="7" borderId="0" xfId="0" applyFont="1" applyFill="1" applyBorder="1" applyAlignment="1">
      <alignment horizontal="left" vertical="center" wrapText="1"/>
    </xf>
    <xf numFmtId="166" fontId="11" fillId="7" borderId="0" xfId="3" applyNumberFormat="1" applyFont="1" applyFill="1" applyBorder="1" applyAlignment="1">
      <alignment horizontal="left" vertical="center" wrapText="1"/>
    </xf>
    <xf numFmtId="0" fontId="12" fillId="7" borderId="0" xfId="0" applyFont="1" applyFill="1" applyBorder="1" applyAlignment="1">
      <alignment horizontal="left" vertical="center" wrapText="1"/>
    </xf>
    <xf numFmtId="17" fontId="11" fillId="7" borderId="0" xfId="0" applyNumberFormat="1" applyFont="1" applyFill="1" applyBorder="1" applyAlignment="1">
      <alignment horizontal="center" vertical="center" wrapText="1"/>
    </xf>
    <xf numFmtId="0" fontId="11" fillId="16" borderId="9" xfId="0" applyFont="1" applyFill="1" applyBorder="1" applyAlignment="1">
      <alignment horizontal="center" vertical="center" wrapText="1"/>
    </xf>
    <xf numFmtId="0" fontId="11" fillId="16" borderId="3" xfId="0" applyFont="1" applyFill="1" applyBorder="1" applyAlignment="1">
      <alignment horizontal="center" vertical="center" wrapText="1"/>
    </xf>
    <xf numFmtId="0" fontId="11" fillId="16" borderId="14" xfId="0" applyFont="1" applyFill="1" applyBorder="1" applyAlignment="1">
      <alignment horizontal="center" vertical="center" wrapText="1"/>
    </xf>
    <xf numFmtId="0" fontId="11" fillId="7" borderId="0" xfId="0" applyFont="1" applyFill="1" applyBorder="1" applyAlignment="1">
      <alignment vertical="center" wrapText="1"/>
    </xf>
    <xf numFmtId="17" fontId="11" fillId="16" borderId="55" xfId="0" applyNumberFormat="1" applyFont="1" applyFill="1" applyBorder="1" applyAlignment="1">
      <alignment horizontal="center" vertical="center" wrapText="1"/>
    </xf>
    <xf numFmtId="0" fontId="12" fillId="24" borderId="11" xfId="0" applyFont="1" applyFill="1" applyBorder="1" applyAlignment="1">
      <alignment horizontal="left" vertical="center" wrapText="1"/>
    </xf>
    <xf numFmtId="166" fontId="11" fillId="7" borderId="12" xfId="3" applyNumberFormat="1" applyFont="1" applyFill="1" applyBorder="1" applyAlignment="1">
      <alignment horizontal="left"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44" xfId="0" applyFont="1" applyBorder="1" applyAlignment="1">
      <alignment horizontal="center" vertical="center" wrapText="1"/>
    </xf>
    <xf numFmtId="166" fontId="11" fillId="0" borderId="2"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0" fontId="11" fillId="0" borderId="45"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0" xfId="0" applyFont="1" applyBorder="1" applyAlignment="1">
      <alignment horizontal="center" vertical="center" wrapText="1"/>
    </xf>
    <xf numFmtId="0" fontId="12" fillId="8" borderId="44" xfId="0"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7" borderId="1"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24" xfId="0" applyFont="1" applyBorder="1" applyAlignment="1">
      <alignment horizontal="left" vertical="center" wrapText="1"/>
    </xf>
    <xf numFmtId="0" fontId="11" fillId="0" borderId="1" xfId="0" applyFont="1" applyBorder="1" applyAlignment="1">
      <alignment horizontal="left" vertical="center" wrapText="1"/>
    </xf>
    <xf numFmtId="166" fontId="11" fillId="0" borderId="2"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0" fontId="11" fillId="0" borderId="49" xfId="0" applyFont="1" applyBorder="1" applyAlignment="1">
      <alignment horizontal="center" vertical="center" wrapText="1"/>
    </xf>
    <xf numFmtId="0" fontId="11" fillId="0" borderId="45" xfId="0" applyFont="1" applyBorder="1" applyAlignment="1">
      <alignment horizontal="center" vertical="center" wrapText="1"/>
    </xf>
    <xf numFmtId="1" fontId="11" fillId="18" borderId="25" xfId="3" applyNumberFormat="1" applyFont="1" applyFill="1" applyBorder="1" applyAlignment="1">
      <alignment horizontal="center" vertical="center" wrapText="1"/>
    </xf>
    <xf numFmtId="17" fontId="11" fillId="0" borderId="13"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8" xfId="0" applyFont="1" applyBorder="1" applyAlignment="1">
      <alignment horizontal="center" vertical="center" wrapText="1"/>
    </xf>
    <xf numFmtId="0" fontId="12" fillId="8" borderId="44"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0" fontId="11" fillId="7" borderId="27" xfId="0" applyFont="1" applyFill="1" applyBorder="1" applyAlignment="1">
      <alignment horizontal="left" vertical="center" wrapText="1"/>
    </xf>
    <xf numFmtId="0" fontId="11" fillId="0" borderId="1" xfId="0" applyFont="1" applyBorder="1" applyAlignment="1">
      <alignment horizontal="center" vertical="center" wrapText="1"/>
    </xf>
    <xf numFmtId="0" fontId="11" fillId="7" borderId="19"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11" fillId="0" borderId="44" xfId="0" applyFont="1" applyBorder="1" applyAlignment="1">
      <alignment horizontal="center" vertical="center" wrapText="1"/>
    </xf>
    <xf numFmtId="49" fontId="11" fillId="0" borderId="44" xfId="3" applyNumberFormat="1" applyFont="1" applyFill="1" applyBorder="1" applyAlignment="1">
      <alignment horizontal="center" vertical="center" wrapText="1"/>
    </xf>
    <xf numFmtId="0" fontId="11" fillId="7" borderId="24" xfId="0" applyFont="1" applyFill="1" applyBorder="1" applyAlignment="1">
      <alignment horizontal="center" vertical="center" wrapText="1"/>
    </xf>
    <xf numFmtId="0" fontId="11" fillId="0" borderId="24" xfId="0" applyFont="1" applyBorder="1" applyAlignment="1">
      <alignment horizontal="left" vertical="center" wrapText="1"/>
    </xf>
    <xf numFmtId="0" fontId="11" fillId="0" borderId="1" xfId="0" applyFont="1" applyBorder="1" applyAlignment="1">
      <alignment horizontal="left" vertical="center" wrapText="1"/>
    </xf>
    <xf numFmtId="166" fontId="11" fillId="0" borderId="2"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166" fontId="11" fillId="0" borderId="19" xfId="3" applyNumberFormat="1" applyFont="1" applyFill="1" applyBorder="1" applyAlignment="1">
      <alignment horizontal="center" vertical="center" wrapText="1"/>
    </xf>
    <xf numFmtId="166" fontId="11" fillId="0" borderId="44" xfId="3" applyNumberFormat="1" applyFont="1" applyFill="1" applyBorder="1" applyAlignment="1">
      <alignment horizontal="center" vertical="center" wrapText="1"/>
    </xf>
    <xf numFmtId="166" fontId="11" fillId="0" borderId="3" xfId="3" applyNumberFormat="1" applyFont="1" applyFill="1" applyBorder="1" applyAlignment="1">
      <alignment horizontal="center" vertical="center" wrapText="1"/>
    </xf>
    <xf numFmtId="0" fontId="11" fillId="0" borderId="3" xfId="0" applyFont="1" applyBorder="1" applyAlignment="1">
      <alignment horizontal="left" vertical="center" wrapText="1"/>
    </xf>
    <xf numFmtId="0" fontId="11" fillId="0" borderId="44" xfId="0" applyFont="1" applyBorder="1" applyAlignment="1">
      <alignment horizontal="left" vertical="center" wrapText="1"/>
    </xf>
    <xf numFmtId="0" fontId="11" fillId="7" borderId="44" xfId="0" applyFont="1" applyFill="1" applyBorder="1" applyAlignment="1">
      <alignment horizontal="center" vertical="center" wrapText="1"/>
    </xf>
    <xf numFmtId="166" fontId="11" fillId="0" borderId="53" xfId="3" applyNumberFormat="1" applyFont="1" applyFill="1" applyBorder="1" applyAlignment="1">
      <alignment horizontal="center" vertical="center" wrapText="1"/>
    </xf>
    <xf numFmtId="0" fontId="11" fillId="0" borderId="25" xfId="0" applyFont="1" applyBorder="1" applyAlignment="1">
      <alignment horizontal="center" vertical="center" wrapText="1"/>
    </xf>
    <xf numFmtId="0" fontId="11" fillId="19" borderId="58" xfId="0" applyFont="1" applyFill="1" applyBorder="1" applyAlignment="1">
      <alignment horizontal="center" vertical="center" wrapText="1"/>
    </xf>
    <xf numFmtId="0" fontId="11" fillId="19" borderId="44" xfId="0" applyFont="1" applyFill="1" applyBorder="1" applyAlignment="1">
      <alignment horizontal="center" vertical="center" wrapText="1"/>
    </xf>
    <xf numFmtId="0" fontId="11" fillId="7" borderId="3" xfId="0" applyFont="1" applyFill="1" applyBorder="1" applyAlignment="1">
      <alignment horizontal="left" vertical="center" wrapText="1"/>
    </xf>
    <xf numFmtId="0" fontId="11" fillId="7" borderId="44" xfId="0" applyFont="1" applyFill="1" applyBorder="1" applyAlignment="1">
      <alignment horizontal="left" vertical="center" wrapText="1"/>
    </xf>
    <xf numFmtId="0" fontId="11" fillId="19" borderId="1" xfId="0" applyFont="1" applyFill="1" applyBorder="1" applyAlignment="1">
      <alignment horizontal="center" vertical="center" wrapText="1"/>
    </xf>
    <xf numFmtId="0" fontId="11" fillId="16" borderId="1" xfId="0" applyFont="1" applyFill="1" applyBorder="1" applyAlignment="1">
      <alignment horizontal="center" vertical="center" wrapText="1"/>
    </xf>
    <xf numFmtId="0" fontId="11" fillId="0" borderId="56" xfId="0" applyFont="1" applyBorder="1" applyAlignment="1">
      <alignment horizontal="center" vertical="center" wrapText="1"/>
    </xf>
    <xf numFmtId="49" fontId="11" fillId="7" borderId="43" xfId="3"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166" fontId="12" fillId="21" borderId="15" xfId="3" applyNumberFormat="1" applyFont="1" applyFill="1" applyBorder="1" applyAlignment="1">
      <alignment horizontal="center" vertical="center" wrapText="1"/>
    </xf>
    <xf numFmtId="166" fontId="12" fillId="21" borderId="16" xfId="3" applyNumberFormat="1" applyFont="1" applyFill="1" applyBorder="1" applyAlignment="1">
      <alignment horizontal="center" vertical="center" wrapText="1"/>
    </xf>
    <xf numFmtId="166" fontId="12" fillId="21" borderId="60" xfId="3" applyNumberFormat="1" applyFont="1" applyFill="1" applyBorder="1" applyAlignment="1">
      <alignment horizontal="center" vertical="center" wrapText="1"/>
    </xf>
    <xf numFmtId="166" fontId="12" fillId="21" borderId="17" xfId="3" applyNumberFormat="1" applyFont="1" applyFill="1" applyBorder="1" applyAlignment="1">
      <alignment horizontal="center" vertical="center" wrapText="1"/>
    </xf>
    <xf numFmtId="166" fontId="12" fillId="21" borderId="12" xfId="3" applyNumberFormat="1" applyFont="1" applyFill="1" applyBorder="1" applyAlignment="1">
      <alignment horizontal="center" vertical="center" wrapText="1"/>
    </xf>
    <xf numFmtId="166" fontId="11" fillId="0" borderId="24" xfId="3" applyNumberFormat="1" applyFont="1" applyFill="1" applyBorder="1" applyAlignment="1">
      <alignment vertical="center" wrapText="1"/>
    </xf>
    <xf numFmtId="166" fontId="11" fillId="0" borderId="1" xfId="3" applyNumberFormat="1" applyFont="1" applyFill="1" applyBorder="1" applyAlignment="1">
      <alignment vertical="center" wrapText="1"/>
    </xf>
    <xf numFmtId="0" fontId="11" fillId="17" borderId="9" xfId="0" applyFont="1" applyFill="1" applyBorder="1" applyAlignment="1">
      <alignment horizontal="center" vertical="center" wrapText="1"/>
    </xf>
    <xf numFmtId="0" fontId="11" fillId="20" borderId="8" xfId="0" applyFont="1" applyFill="1" applyBorder="1" applyAlignment="1">
      <alignment horizontal="center" vertical="center" wrapText="1"/>
    </xf>
    <xf numFmtId="0" fontId="11" fillId="20" borderId="11" xfId="0" applyFont="1" applyFill="1" applyBorder="1" applyAlignment="1">
      <alignment horizontal="center" vertical="center" wrapText="1"/>
    </xf>
    <xf numFmtId="49" fontId="11" fillId="0" borderId="2" xfId="0" applyNumberFormat="1" applyFont="1" applyBorder="1" applyAlignment="1">
      <alignment horizontal="center" vertical="center" wrapText="1"/>
    </xf>
    <xf numFmtId="49" fontId="11" fillId="0" borderId="12" xfId="0" applyNumberFormat="1" applyFont="1" applyBorder="1" applyAlignment="1">
      <alignment horizontal="left" vertical="center" wrapText="1"/>
    </xf>
    <xf numFmtId="0" fontId="18" fillId="0" borderId="59" xfId="0" applyFont="1" applyBorder="1" applyAlignment="1">
      <alignment horizontal="left" vertical="center" wrapText="1"/>
    </xf>
    <xf numFmtId="0" fontId="11" fillId="0" borderId="37" xfId="0" applyFont="1" applyBorder="1" applyAlignment="1">
      <alignment horizontal="center" vertical="center" wrapText="1"/>
    </xf>
    <xf numFmtId="0" fontId="11" fillId="0" borderId="6" xfId="0" applyFont="1" applyBorder="1" applyAlignment="1">
      <alignment vertical="center" wrapText="1"/>
    </xf>
    <xf numFmtId="166" fontId="11" fillId="0" borderId="24" xfId="3" applyNumberFormat="1" applyFont="1" applyFill="1" applyBorder="1" applyAlignment="1">
      <alignment horizontal="left" vertical="center" wrapText="1"/>
    </xf>
    <xf numFmtId="49" fontId="11" fillId="0" borderId="24" xfId="3" applyNumberFormat="1" applyFont="1" applyFill="1" applyBorder="1" applyAlignment="1">
      <alignment horizontal="center" vertical="center" wrapText="1"/>
    </xf>
    <xf numFmtId="0" fontId="11" fillId="0" borderId="67" xfId="0" applyFont="1" applyBorder="1" applyAlignment="1">
      <alignment vertical="center" wrapText="1"/>
    </xf>
    <xf numFmtId="0" fontId="11" fillId="0" borderId="73" xfId="0" applyFont="1" applyBorder="1" applyAlignment="1">
      <alignment vertical="center" wrapText="1"/>
    </xf>
    <xf numFmtId="49" fontId="11" fillId="7" borderId="27" xfId="3" applyNumberFormat="1" applyFont="1" applyFill="1" applyBorder="1" applyAlignment="1">
      <alignment horizontal="center" vertical="center" wrapText="1"/>
    </xf>
    <xf numFmtId="166" fontId="17" fillId="0" borderId="25" xfId="3" applyNumberFormat="1" applyFont="1" applyFill="1" applyBorder="1" applyAlignment="1">
      <alignment horizontal="center" vertical="center" wrapText="1"/>
    </xf>
    <xf numFmtId="49" fontId="11" fillId="0" borderId="24" xfId="3" applyNumberFormat="1" applyFont="1" applyFill="1" applyBorder="1" applyAlignment="1">
      <alignment horizontal="left" vertical="center" wrapText="1"/>
    </xf>
    <xf numFmtId="0" fontId="18" fillId="0" borderId="50" xfId="0" applyFont="1" applyBorder="1" applyAlignment="1">
      <alignment vertical="center" wrapText="1"/>
    </xf>
    <xf numFmtId="49" fontId="11" fillId="0" borderId="25" xfId="0" applyNumberFormat="1" applyFont="1" applyBorder="1" applyAlignment="1">
      <alignment horizontal="center" vertical="center" wrapText="1"/>
    </xf>
    <xf numFmtId="0" fontId="11" fillId="0" borderId="44"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7" borderId="1"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24" xfId="0" applyFont="1" applyBorder="1" applyAlignment="1">
      <alignment horizontal="left" vertical="center" wrapText="1"/>
    </xf>
    <xf numFmtId="0" fontId="11" fillId="0" borderId="1" xfId="0" applyFont="1" applyBorder="1" applyAlignment="1">
      <alignment horizontal="left" vertical="center" wrapText="1"/>
    </xf>
    <xf numFmtId="166" fontId="11" fillId="0" borderId="25" xfId="3" applyNumberFormat="1" applyFont="1" applyFill="1" applyBorder="1" applyAlignment="1">
      <alignment horizontal="center" vertical="center" wrapText="1"/>
    </xf>
    <xf numFmtId="166" fontId="11" fillId="0" borderId="2" xfId="3" applyNumberFormat="1" applyFont="1" applyFill="1" applyBorder="1" applyAlignment="1">
      <alignment horizontal="center" vertical="center" wrapText="1"/>
    </xf>
    <xf numFmtId="166" fontId="11" fillId="0" borderId="24"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0" fontId="11" fillId="0" borderId="3" xfId="0" applyFont="1" applyBorder="1" applyAlignment="1">
      <alignment horizontal="left" vertical="center" wrapText="1"/>
    </xf>
    <xf numFmtId="0" fontId="11" fillId="0" borderId="44" xfId="0" applyFont="1" applyBorder="1" applyAlignment="1">
      <alignment horizontal="left" vertical="center" wrapText="1"/>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3" xfId="0" applyFont="1" applyBorder="1" applyAlignment="1">
      <alignment horizontal="left" vertical="center" wrapText="1"/>
    </xf>
    <xf numFmtId="0" fontId="11" fillId="0" borderId="1" xfId="0" applyFont="1" applyBorder="1" applyAlignment="1">
      <alignment horizontal="left" vertical="center" wrapText="1"/>
    </xf>
    <xf numFmtId="0" fontId="11" fillId="0" borderId="25"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59" xfId="0" applyFont="1" applyBorder="1" applyAlignment="1">
      <alignment horizontal="center" vertical="center" wrapText="1"/>
    </xf>
    <xf numFmtId="1" fontId="11" fillId="16" borderId="1" xfId="3" applyNumberFormat="1" applyFont="1" applyFill="1" applyBorder="1" applyAlignment="1">
      <alignment horizontal="center" vertical="center" wrapText="1"/>
    </xf>
    <xf numFmtId="0" fontId="11" fillId="7" borderId="1" xfId="2" applyNumberFormat="1" applyFont="1" applyFill="1" applyBorder="1" applyAlignment="1">
      <alignment horizontal="center" vertical="center" wrapText="1"/>
    </xf>
    <xf numFmtId="166" fontId="11" fillId="7" borderId="1" xfId="3" applyNumberFormat="1" applyFont="1" applyFill="1" applyBorder="1" applyAlignment="1">
      <alignment horizontal="left" vertical="center" wrapText="1"/>
    </xf>
    <xf numFmtId="0" fontId="11" fillId="7" borderId="1" xfId="0" applyFont="1" applyFill="1" applyBorder="1" applyAlignment="1">
      <alignment vertical="center" wrapText="1"/>
    </xf>
    <xf numFmtId="1" fontId="11" fillId="16" borderId="24" xfId="3" applyNumberFormat="1" applyFont="1" applyFill="1" applyBorder="1" applyAlignment="1">
      <alignment horizontal="center" vertical="center" wrapText="1"/>
    </xf>
    <xf numFmtId="0" fontId="11" fillId="0" borderId="12" xfId="0" applyFont="1" applyBorder="1" applyAlignment="1">
      <alignment horizontal="left" vertical="center" wrapText="1"/>
    </xf>
    <xf numFmtId="49" fontId="11" fillId="0" borderId="12" xfId="3" applyNumberFormat="1" applyFont="1" applyFill="1" applyBorder="1" applyAlignment="1">
      <alignment horizontal="center" vertical="center" wrapText="1"/>
    </xf>
    <xf numFmtId="17" fontId="11" fillId="0" borderId="12" xfId="3" applyNumberFormat="1" applyFont="1" applyFill="1" applyBorder="1" applyAlignment="1">
      <alignment horizontal="center" vertical="center" wrapText="1"/>
    </xf>
    <xf numFmtId="0" fontId="11" fillId="0" borderId="61" xfId="0" applyFont="1" applyBorder="1" applyAlignment="1">
      <alignment horizontal="left" vertical="center" wrapText="1"/>
    </xf>
    <xf numFmtId="49" fontId="11" fillId="0" borderId="59" xfId="0" applyNumberFormat="1" applyFont="1" applyBorder="1" applyAlignment="1">
      <alignment horizontal="center" vertical="center" wrapText="1"/>
    </xf>
    <xf numFmtId="0" fontId="11" fillId="0" borderId="46" xfId="0" applyFont="1" applyBorder="1" applyAlignment="1">
      <alignment horizontal="left" vertical="top" wrapText="1"/>
    </xf>
    <xf numFmtId="17" fontId="11" fillId="0" borderId="1" xfId="0" applyNumberFormat="1" applyFont="1" applyBorder="1" applyAlignment="1">
      <alignment horizontal="left" vertical="center" wrapText="1"/>
    </xf>
    <xf numFmtId="0" fontId="11" fillId="0" borderId="50" xfId="0" applyFont="1" applyBorder="1" applyAlignment="1">
      <alignment horizontal="left" vertical="center" wrapText="1"/>
    </xf>
    <xf numFmtId="0" fontId="11" fillId="0" borderId="14" xfId="0" applyFont="1" applyBorder="1" applyAlignment="1">
      <alignment horizontal="left"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166" fontId="11" fillId="0" borderId="3" xfId="3" applyNumberFormat="1" applyFont="1" applyFill="1" applyBorder="1" applyAlignment="1">
      <alignment horizontal="center" vertical="center" wrapText="1"/>
    </xf>
    <xf numFmtId="166" fontId="11" fillId="0" borderId="44" xfId="3" applyNumberFormat="1" applyFont="1" applyFill="1" applyBorder="1" applyAlignment="1">
      <alignment horizontal="left" vertical="center" wrapText="1"/>
    </xf>
    <xf numFmtId="166" fontId="11" fillId="0" borderId="25" xfId="3" applyNumberFormat="1" applyFont="1" applyFill="1" applyBorder="1" applyAlignment="1">
      <alignment horizontal="left" vertical="center" wrapText="1"/>
    </xf>
    <xf numFmtId="49" fontId="11" fillId="0" borderId="24" xfId="3" applyNumberFormat="1" applyFont="1" applyFill="1" applyBorder="1" applyAlignment="1">
      <alignment vertical="center" wrapText="1"/>
    </xf>
    <xf numFmtId="49" fontId="11" fillId="0" borderId="1" xfId="3" applyNumberFormat="1" applyFont="1" applyFill="1" applyBorder="1" applyAlignment="1">
      <alignment vertical="center" wrapText="1"/>
    </xf>
    <xf numFmtId="166" fontId="11" fillId="0" borderId="2" xfId="3" applyNumberFormat="1" applyFont="1" applyFill="1" applyBorder="1" applyAlignment="1">
      <alignment horizontal="left" vertical="center" wrapText="1"/>
    </xf>
    <xf numFmtId="166" fontId="11" fillId="0" borderId="59" xfId="3" applyNumberFormat="1" applyFont="1" applyFill="1" applyBorder="1" applyAlignment="1">
      <alignment horizontal="left" vertical="center" wrapText="1"/>
    </xf>
    <xf numFmtId="166" fontId="11" fillId="0" borderId="27" xfId="3" applyNumberFormat="1" applyFont="1" applyFill="1" applyBorder="1" applyAlignment="1">
      <alignment horizontal="left" vertical="center" wrapText="1"/>
    </xf>
    <xf numFmtId="166" fontId="11" fillId="0" borderId="27" xfId="3" applyNumberFormat="1" applyFont="1" applyFill="1" applyBorder="1" applyAlignment="1">
      <alignment horizontal="left" vertical="top" wrapText="1"/>
    </xf>
    <xf numFmtId="166" fontId="11" fillId="0" borderId="51" xfId="3" applyNumberFormat="1" applyFont="1" applyFill="1" applyBorder="1" applyAlignment="1">
      <alignment horizontal="left" vertical="center" wrapText="1"/>
    </xf>
    <xf numFmtId="14" fontId="11" fillId="0" borderId="2" xfId="0" applyNumberFormat="1" applyFont="1" applyBorder="1" applyAlignment="1">
      <alignment horizontal="left" vertical="center" wrapText="1"/>
    </xf>
    <xf numFmtId="14" fontId="11" fillId="0" borderId="1" xfId="0" applyNumberFormat="1" applyFont="1" applyBorder="1" applyAlignment="1">
      <alignment horizontal="left" vertical="center" wrapText="1"/>
    </xf>
    <xf numFmtId="14" fontId="11" fillId="0" borderId="43" xfId="0" applyNumberFormat="1" applyFont="1" applyBorder="1" applyAlignment="1">
      <alignment horizontal="left" vertical="center" wrapText="1"/>
    </xf>
    <xf numFmtId="17" fontId="11" fillId="0" borderId="3" xfId="0" applyNumberFormat="1" applyFont="1" applyBorder="1" applyAlignment="1">
      <alignment horizontal="left" vertical="center" wrapText="1"/>
    </xf>
    <xf numFmtId="14" fontId="11" fillId="0" borderId="27" xfId="0" applyNumberFormat="1" applyFont="1" applyBorder="1" applyAlignment="1">
      <alignment horizontal="left" vertical="center" wrapText="1"/>
    </xf>
    <xf numFmtId="0" fontId="11" fillId="0" borderId="1" xfId="0" applyFont="1" applyBorder="1" applyAlignment="1">
      <alignment horizontal="left" vertical="center" wrapText="1"/>
    </xf>
    <xf numFmtId="166" fontId="11" fillId="0" borderId="3" xfId="3" applyNumberFormat="1" applyFont="1" applyFill="1" applyBorder="1" applyAlignment="1">
      <alignment horizontal="left" vertical="center" wrapText="1"/>
    </xf>
    <xf numFmtId="0" fontId="19" fillId="0" borderId="1" xfId="0" applyFont="1" applyBorder="1" applyAlignment="1">
      <alignment vertical="center" wrapText="1"/>
    </xf>
    <xf numFmtId="14" fontId="11" fillId="0" borderId="1" xfId="0" applyNumberFormat="1" applyFont="1" applyBorder="1" applyAlignment="1">
      <alignment horizontal="center" vertical="center" wrapText="1"/>
    </xf>
    <xf numFmtId="166" fontId="11" fillId="0" borderId="12" xfId="3" applyNumberFormat="1" applyFont="1" applyFill="1" applyBorder="1" applyAlignment="1">
      <alignment horizontal="left" vertical="center" wrapText="1"/>
    </xf>
    <xf numFmtId="0" fontId="22" fillId="0" borderId="1" xfId="0" applyFont="1" applyBorder="1" applyAlignment="1">
      <alignment horizontal="left" vertical="center" wrapText="1"/>
    </xf>
    <xf numFmtId="49" fontId="22" fillId="0" borderId="1" xfId="3" applyNumberFormat="1" applyFont="1" applyFill="1" applyBorder="1" applyAlignment="1">
      <alignment horizontal="left" vertical="center" wrapText="1"/>
    </xf>
    <xf numFmtId="49" fontId="22" fillId="0" borderId="1" xfId="3" applyNumberFormat="1" applyFont="1" applyFill="1" applyBorder="1" applyAlignment="1">
      <alignment horizontal="center" vertical="center" wrapText="1"/>
    </xf>
    <xf numFmtId="14" fontId="22" fillId="0" borderId="1" xfId="0" applyNumberFormat="1" applyFont="1" applyBorder="1" applyAlignment="1">
      <alignment horizontal="left" vertical="center" wrapText="1"/>
    </xf>
    <xf numFmtId="49" fontId="22" fillId="0" borderId="1" xfId="0" applyNumberFormat="1" applyFont="1" applyBorder="1" applyAlignment="1">
      <alignment horizontal="left" vertical="center" wrapText="1"/>
    </xf>
    <xf numFmtId="0" fontId="22" fillId="0" borderId="1" xfId="0" applyFont="1" applyBorder="1" applyAlignment="1">
      <alignment vertical="center" wrapText="1"/>
    </xf>
    <xf numFmtId="166" fontId="21" fillId="0" borderId="1" xfId="3" applyNumberFormat="1" applyFont="1" applyFill="1" applyBorder="1" applyAlignment="1">
      <alignment horizontal="left" vertical="center" wrapText="1"/>
    </xf>
    <xf numFmtId="14" fontId="21" fillId="0" borderId="1" xfId="3" applyNumberFormat="1" applyFont="1" applyFill="1" applyBorder="1" applyAlignment="1">
      <alignment horizontal="left" vertical="center" wrapText="1"/>
    </xf>
    <xf numFmtId="166" fontId="21" fillId="0" borderId="3" xfId="3" applyNumberFormat="1" applyFont="1" applyFill="1" applyBorder="1" applyAlignment="1">
      <alignment horizontal="left" vertical="center" wrapText="1"/>
    </xf>
    <xf numFmtId="14" fontId="21" fillId="0" borderId="3" xfId="3" applyNumberFormat="1" applyFont="1" applyFill="1" applyBorder="1" applyAlignment="1">
      <alignment horizontal="left" vertical="center" wrapText="1"/>
    </xf>
    <xf numFmtId="166" fontId="22" fillId="0" borderId="12" xfId="3" applyNumberFormat="1" applyFont="1" applyFill="1" applyBorder="1" applyAlignment="1">
      <alignment horizontal="left" vertical="center" wrapText="1"/>
    </xf>
    <xf numFmtId="17" fontId="22" fillId="0" borderId="12" xfId="3" applyNumberFormat="1" applyFont="1" applyFill="1" applyBorder="1" applyAlignment="1">
      <alignment horizontal="left" vertical="center" wrapText="1"/>
    </xf>
    <xf numFmtId="49" fontId="22" fillId="7" borderId="12" xfId="3" applyNumberFormat="1" applyFont="1" applyFill="1" applyBorder="1" applyAlignment="1">
      <alignment horizontal="left" vertical="center" wrapText="1"/>
    </xf>
    <xf numFmtId="0" fontId="22" fillId="0" borderId="1" xfId="0" applyFont="1" applyBorder="1" applyAlignment="1">
      <alignment horizontal="left" vertical="top" wrapText="1"/>
    </xf>
    <xf numFmtId="0" fontId="11" fillId="7" borderId="19" xfId="0" applyFont="1" applyFill="1" applyBorder="1" applyAlignment="1">
      <alignment horizontal="center" vertical="center" wrapText="1"/>
    </xf>
    <xf numFmtId="0" fontId="11" fillId="0" borderId="1" xfId="0" applyFont="1" applyBorder="1" applyAlignment="1">
      <alignment horizontal="left" vertical="center" wrapText="1"/>
    </xf>
    <xf numFmtId="0" fontId="11" fillId="0" borderId="1" xfId="2" applyNumberFormat="1" applyFont="1" applyBorder="1" applyAlignment="1">
      <alignment horizontal="center" vertical="center" wrapText="1"/>
    </xf>
    <xf numFmtId="49" fontId="11" fillId="0" borderId="1" xfId="3" applyNumberFormat="1" applyFont="1" applyFill="1" applyBorder="1" applyAlignment="1">
      <alignment horizontal="center" vertical="center" wrapText="1"/>
    </xf>
    <xf numFmtId="1" fontId="11" fillId="17" borderId="1" xfId="3" applyNumberFormat="1" applyFont="1" applyFill="1" applyBorder="1" applyAlignment="1">
      <alignment horizontal="center" vertical="center" wrapText="1"/>
    </xf>
    <xf numFmtId="1" fontId="11" fillId="19" borderId="1" xfId="3" applyNumberFormat="1" applyFont="1" applyFill="1" applyBorder="1" applyAlignment="1">
      <alignment horizontal="center" vertical="center" wrapText="1"/>
    </xf>
    <xf numFmtId="0" fontId="11" fillId="0" borderId="19" xfId="0" applyFont="1" applyBorder="1" applyAlignment="1">
      <alignment horizontal="left" vertical="center" wrapText="1"/>
    </xf>
    <xf numFmtId="166" fontId="11" fillId="0" borderId="19"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1" fontId="11" fillId="19" borderId="19" xfId="3" applyNumberFormat="1" applyFont="1" applyFill="1" applyBorder="1" applyAlignment="1">
      <alignment horizontal="center" vertical="center" wrapText="1"/>
    </xf>
    <xf numFmtId="0" fontId="11" fillId="0" borderId="19" xfId="2" applyNumberFormat="1" applyFont="1" applyBorder="1" applyAlignment="1">
      <alignment horizontal="center" vertical="center" wrapText="1"/>
    </xf>
    <xf numFmtId="1" fontId="11" fillId="19" borderId="64" xfId="3" applyNumberFormat="1" applyFont="1" applyFill="1" applyBorder="1" applyAlignment="1">
      <alignment horizontal="center" vertical="center" wrapText="1"/>
    </xf>
    <xf numFmtId="0" fontId="11" fillId="0" borderId="44" xfId="0" applyFont="1" applyBorder="1" applyAlignment="1">
      <alignment horizontal="center" vertical="center" wrapText="1"/>
    </xf>
    <xf numFmtId="166" fontId="11" fillId="0" borderId="3" xfId="3" applyNumberFormat="1" applyFont="1" applyFill="1" applyBorder="1" applyAlignment="1">
      <alignment vertical="top" wrapText="1"/>
    </xf>
    <xf numFmtId="166" fontId="11" fillId="0" borderId="43" xfId="3" applyNumberFormat="1" applyFont="1" applyFill="1" applyBorder="1" applyAlignment="1">
      <alignment horizontal="left" vertical="center" wrapText="1"/>
    </xf>
    <xf numFmtId="0" fontId="11" fillId="0" borderId="1" xfId="3" applyNumberFormat="1" applyFont="1" applyFill="1" applyBorder="1" applyAlignment="1">
      <alignment horizontal="left" vertical="center" wrapText="1"/>
    </xf>
    <xf numFmtId="17" fontId="11" fillId="0" borderId="1" xfId="3" applyNumberFormat="1" applyFont="1" applyFill="1" applyBorder="1" applyAlignment="1">
      <alignment horizontal="left" vertical="center" wrapText="1"/>
    </xf>
    <xf numFmtId="14" fontId="11" fillId="0" borderId="1" xfId="3" applyNumberFormat="1" applyFont="1" applyFill="1" applyBorder="1" applyAlignment="1">
      <alignment horizontal="left" vertical="center" wrapText="1"/>
    </xf>
    <xf numFmtId="17" fontId="11" fillId="0" borderId="44" xfId="0" applyNumberFormat="1" applyFont="1" applyBorder="1" applyAlignment="1">
      <alignment horizontal="left" vertical="center" wrapText="1"/>
    </xf>
    <xf numFmtId="1" fontId="11" fillId="7" borderId="1" xfId="3" applyNumberFormat="1" applyFont="1" applyFill="1" applyBorder="1" applyAlignment="1">
      <alignment horizontal="left" vertical="center" wrapText="1"/>
    </xf>
    <xf numFmtId="0" fontId="12" fillId="23" borderId="19" xfId="0" applyFont="1" applyFill="1" applyBorder="1" applyAlignment="1">
      <alignment vertical="center" wrapText="1"/>
    </xf>
    <xf numFmtId="0" fontId="11" fillId="0" borderId="19" xfId="0" applyFont="1" applyBorder="1" applyAlignment="1">
      <alignment vertical="center" wrapText="1"/>
    </xf>
    <xf numFmtId="1" fontId="11" fillId="17" borderId="4" xfId="3" applyNumberFormat="1" applyFont="1" applyFill="1" applyBorder="1" applyAlignment="1">
      <alignment horizontal="center" vertical="center" wrapText="1"/>
    </xf>
    <xf numFmtId="1" fontId="11" fillId="7" borderId="19" xfId="3" applyNumberFormat="1" applyFont="1" applyFill="1" applyBorder="1" applyAlignment="1">
      <alignment horizontal="left" vertical="center" wrapText="1"/>
    </xf>
    <xf numFmtId="166" fontId="11" fillId="0" borderId="4" xfId="3" applyNumberFormat="1" applyFont="1" applyFill="1" applyBorder="1" applyAlignment="1">
      <alignment horizontal="center" vertical="center" wrapText="1"/>
    </xf>
    <xf numFmtId="17" fontId="11" fillId="0" borderId="4" xfId="0" applyNumberFormat="1" applyFont="1" applyBorder="1" applyAlignment="1">
      <alignment horizontal="center" vertical="center" wrapText="1"/>
    </xf>
    <xf numFmtId="0" fontId="11" fillId="0" borderId="44" xfId="0" applyFont="1" applyBorder="1" applyAlignment="1">
      <alignment vertical="center" wrapText="1"/>
    </xf>
    <xf numFmtId="49" fontId="11" fillId="0" borderId="44" xfId="0" applyNumberFormat="1" applyFont="1" applyBorder="1" applyAlignment="1">
      <alignment horizontal="center" vertical="center" wrapText="1"/>
    </xf>
    <xf numFmtId="17" fontId="11" fillId="0" borderId="1" xfId="3" applyNumberFormat="1" applyFont="1" applyFill="1" applyBorder="1" applyAlignment="1">
      <alignment horizontal="center" vertical="center" wrapText="1"/>
    </xf>
    <xf numFmtId="49" fontId="11" fillId="7" borderId="1" xfId="3" applyNumberFormat="1" applyFont="1" applyFill="1" applyBorder="1" applyAlignment="1">
      <alignment horizontal="center" vertical="center" wrapText="1"/>
    </xf>
    <xf numFmtId="0" fontId="11" fillId="0" borderId="1" xfId="0" applyFont="1" applyBorder="1" applyAlignment="1">
      <alignment horizontal="left" vertical="top" wrapText="1"/>
    </xf>
    <xf numFmtId="49" fontId="11" fillId="0" borderId="25" xfId="3" applyNumberFormat="1" applyFont="1" applyFill="1" applyBorder="1" applyAlignment="1">
      <alignment horizontal="left" vertical="center" wrapText="1"/>
    </xf>
    <xf numFmtId="166" fontId="11" fillId="0" borderId="1" xfId="3" applyNumberFormat="1" applyFont="1" applyFill="1" applyBorder="1" applyAlignment="1">
      <alignment horizontal="center" vertical="center" wrapText="1"/>
    </xf>
    <xf numFmtId="166" fontId="11" fillId="0" borderId="3" xfId="3" applyNumberFormat="1" applyFont="1" applyFill="1" applyBorder="1" applyAlignment="1">
      <alignment vertical="center" wrapText="1"/>
    </xf>
    <xf numFmtId="166" fontId="11" fillId="0" borderId="3" xfId="3" applyNumberFormat="1" applyFont="1" applyFill="1" applyBorder="1" applyAlignment="1">
      <alignment horizontal="left" vertical="center" wrapText="1"/>
    </xf>
    <xf numFmtId="0" fontId="11" fillId="0" borderId="25" xfId="0" applyFont="1" applyBorder="1" applyAlignment="1">
      <alignment horizontal="center" vertical="center" wrapText="1"/>
    </xf>
    <xf numFmtId="14" fontId="11" fillId="0" borderId="12" xfId="3" applyNumberFormat="1" applyFont="1" applyFill="1" applyBorder="1" applyAlignment="1">
      <alignment horizontal="center" vertical="center" wrapText="1"/>
    </xf>
    <xf numFmtId="0" fontId="11" fillId="0" borderId="43" xfId="0" applyFont="1" applyBorder="1" applyAlignment="1">
      <alignment horizontal="left" vertical="center" wrapText="1"/>
    </xf>
    <xf numFmtId="0" fontId="12" fillId="0" borderId="40" xfId="0" applyFont="1" applyBorder="1" applyAlignment="1">
      <alignment horizontal="left" vertical="center" wrapText="1"/>
    </xf>
    <xf numFmtId="0" fontId="12" fillId="0" borderId="21" xfId="0" applyFont="1" applyBorder="1" applyAlignment="1">
      <alignment horizontal="left" vertical="center" wrapText="1"/>
    </xf>
    <xf numFmtId="0" fontId="15" fillId="7" borderId="15" xfId="0" applyFont="1" applyFill="1" applyBorder="1" applyAlignment="1">
      <alignment horizontal="center" vertical="center" wrapText="1"/>
    </xf>
    <xf numFmtId="0" fontId="15" fillId="7" borderId="16" xfId="0" applyFont="1" applyFill="1" applyBorder="1" applyAlignment="1">
      <alignment horizontal="center" vertical="center" wrapText="1"/>
    </xf>
    <xf numFmtId="0" fontId="15" fillId="7" borderId="60" xfId="0" applyFont="1" applyFill="1" applyBorder="1" applyAlignment="1">
      <alignment horizontal="center" vertical="center" wrapText="1"/>
    </xf>
    <xf numFmtId="0" fontId="15" fillId="7" borderId="17" xfId="0" applyFont="1" applyFill="1" applyBorder="1" applyAlignment="1">
      <alignment horizontal="center" vertical="center" wrapText="1"/>
    </xf>
    <xf numFmtId="0" fontId="14" fillId="0" borderId="15"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40"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41" xfId="0" applyFont="1" applyBorder="1" applyAlignment="1">
      <alignment horizontal="center" vertical="center" wrapText="1"/>
    </xf>
    <xf numFmtId="0" fontId="14" fillId="0" borderId="67" xfId="0" applyFont="1" applyBorder="1" applyAlignment="1">
      <alignment horizontal="center" vertical="center" wrapText="1"/>
    </xf>
    <xf numFmtId="0" fontId="14" fillId="0" borderId="0"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60" xfId="0" applyFont="1" applyBorder="1" applyAlignment="1">
      <alignment horizontal="center" vertical="center" wrapText="1"/>
    </xf>
    <xf numFmtId="168" fontId="16" fillId="0" borderId="15" xfId="0" applyNumberFormat="1" applyFont="1" applyBorder="1" applyAlignment="1">
      <alignment horizontal="center" vertical="center" wrapText="1"/>
    </xf>
    <xf numFmtId="168" fontId="16" fillId="0" borderId="16" xfId="0" applyNumberFormat="1" applyFont="1" applyBorder="1" applyAlignment="1">
      <alignment horizontal="center" vertical="center" wrapText="1"/>
    </xf>
    <xf numFmtId="168" fontId="16" fillId="0" borderId="17" xfId="0" applyNumberFormat="1" applyFont="1" applyBorder="1" applyAlignment="1">
      <alignment horizontal="center" vertical="center" wrapText="1"/>
    </xf>
    <xf numFmtId="168" fontId="16" fillId="0" borderId="29" xfId="0" applyNumberFormat="1" applyFont="1" applyBorder="1" applyAlignment="1">
      <alignment horizontal="center" vertical="center" wrapText="1"/>
    </xf>
    <xf numFmtId="168" fontId="16" fillId="0" borderId="60" xfId="0" applyNumberFormat="1" applyFont="1" applyBorder="1" applyAlignment="1">
      <alignment horizontal="center" vertical="center" wrapText="1"/>
    </xf>
    <xf numFmtId="0" fontId="16" fillId="0" borderId="40"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41" xfId="0" applyFont="1" applyBorder="1" applyAlignment="1">
      <alignment horizontal="center" vertical="center" wrapText="1"/>
    </xf>
    <xf numFmtId="2" fontId="12" fillId="6" borderId="34" xfId="0" applyNumberFormat="1" applyFont="1" applyFill="1" applyBorder="1" applyAlignment="1">
      <alignment horizontal="center" vertical="center"/>
    </xf>
    <xf numFmtId="2" fontId="12" fillId="6" borderId="24" xfId="0" applyNumberFormat="1" applyFont="1" applyFill="1" applyBorder="1" applyAlignment="1">
      <alignment horizontal="center" vertical="center"/>
    </xf>
    <xf numFmtId="2" fontId="12" fillId="6" borderId="26" xfId="0" applyNumberFormat="1" applyFont="1" applyFill="1" applyBorder="1" applyAlignment="1">
      <alignment horizontal="center" vertical="center"/>
    </xf>
    <xf numFmtId="0" fontId="12" fillId="15" borderId="15"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2" fillId="15" borderId="60" xfId="0" applyFont="1" applyFill="1" applyBorder="1" applyAlignment="1">
      <alignment horizontal="center" vertical="center" wrapText="1"/>
    </xf>
    <xf numFmtId="0" fontId="12" fillId="5" borderId="40" xfId="0" applyFont="1" applyFill="1" applyBorder="1" applyAlignment="1">
      <alignment horizontal="center" vertical="center" wrapText="1"/>
    </xf>
    <xf numFmtId="0" fontId="12" fillId="5" borderId="21" xfId="0" applyFont="1" applyFill="1" applyBorder="1" applyAlignment="1">
      <alignment horizontal="center" vertical="center" wrapText="1"/>
    </xf>
    <xf numFmtId="0" fontId="12" fillId="5" borderId="41" xfId="0" applyFont="1" applyFill="1" applyBorder="1" applyAlignment="1">
      <alignment horizontal="center" vertical="center" wrapText="1"/>
    </xf>
    <xf numFmtId="0" fontId="12" fillId="25" borderId="40" xfId="0" applyFont="1" applyFill="1" applyBorder="1" applyAlignment="1">
      <alignment horizontal="center" vertical="center" wrapText="1"/>
    </xf>
    <xf numFmtId="0" fontId="12" fillId="25" borderId="21" xfId="0" applyFont="1" applyFill="1" applyBorder="1" applyAlignment="1">
      <alignment horizontal="center" vertical="center" wrapText="1"/>
    </xf>
    <xf numFmtId="0" fontId="12" fillId="25" borderId="41" xfId="0" applyFont="1" applyFill="1" applyBorder="1" applyAlignment="1">
      <alignment horizontal="center" vertical="center" wrapText="1"/>
    </xf>
    <xf numFmtId="0" fontId="12" fillId="2" borderId="18" xfId="0" applyFont="1" applyFill="1" applyBorder="1" applyAlignment="1">
      <alignment horizontal="center" vertical="center" textRotation="90" wrapText="1"/>
    </xf>
    <xf numFmtId="0" fontId="12" fillId="2" borderId="4" xfId="0" applyFont="1" applyFill="1" applyBorder="1" applyAlignment="1">
      <alignment horizontal="center" vertical="center" textRotation="90" wrapText="1"/>
    </xf>
    <xf numFmtId="0" fontId="12" fillId="8" borderId="44" xfId="0" applyFont="1" applyFill="1" applyBorder="1" applyAlignment="1">
      <alignment horizontal="center" vertical="center" wrapText="1"/>
    </xf>
    <xf numFmtId="0" fontId="12" fillId="8" borderId="59" xfId="0" applyFont="1" applyFill="1" applyBorder="1" applyAlignment="1">
      <alignment horizontal="center" vertical="center" wrapText="1"/>
    </xf>
    <xf numFmtId="0" fontId="12" fillId="8" borderId="61" xfId="0" applyFont="1" applyFill="1" applyBorder="1" applyAlignment="1">
      <alignment horizontal="center" vertical="center" wrapText="1"/>
    </xf>
    <xf numFmtId="0" fontId="12" fillId="26" borderId="22" xfId="0" applyNumberFormat="1" applyFont="1" applyFill="1" applyBorder="1" applyAlignment="1">
      <alignment horizontal="center" vertical="center" wrapText="1"/>
    </xf>
    <xf numFmtId="0" fontId="12" fillId="26" borderId="23" xfId="0" applyNumberFormat="1" applyFont="1" applyFill="1" applyBorder="1" applyAlignment="1">
      <alignment horizontal="center" vertical="center" wrapText="1"/>
    </xf>
    <xf numFmtId="0" fontId="12" fillId="26" borderId="48" xfId="0" applyNumberFormat="1" applyFont="1" applyFill="1" applyBorder="1" applyAlignment="1">
      <alignment horizontal="center" vertical="center" wrapText="1"/>
    </xf>
    <xf numFmtId="0" fontId="12" fillId="26" borderId="25" xfId="0" applyNumberFormat="1" applyFont="1" applyFill="1" applyBorder="1" applyAlignment="1">
      <alignment horizontal="center" vertical="center" wrapText="1"/>
    </xf>
    <xf numFmtId="0" fontId="12" fillId="26" borderId="46" xfId="0" applyNumberFormat="1" applyFont="1" applyFill="1" applyBorder="1" applyAlignment="1">
      <alignment horizontal="center" vertical="center" wrapText="1"/>
    </xf>
    <xf numFmtId="0" fontId="12" fillId="26" borderId="47" xfId="0" applyNumberFormat="1" applyFont="1" applyFill="1" applyBorder="1" applyAlignment="1">
      <alignment horizontal="center" vertical="center" wrapText="1"/>
    </xf>
    <xf numFmtId="0" fontId="12" fillId="20" borderId="26" xfId="0" applyNumberFormat="1" applyFont="1" applyFill="1" applyBorder="1" applyAlignment="1">
      <alignment horizontal="center" vertical="center" wrapText="1"/>
    </xf>
    <xf numFmtId="0" fontId="12" fillId="20" borderId="13" xfId="0" applyNumberFormat="1" applyFont="1" applyFill="1" applyBorder="1" applyAlignment="1">
      <alignment horizontal="center" vertical="center" wrapText="1"/>
    </xf>
    <xf numFmtId="0" fontId="11" fillId="0" borderId="0" xfId="0" applyFont="1" applyBorder="1" applyAlignment="1">
      <alignment horizontal="center" vertical="center" wrapText="1"/>
    </xf>
    <xf numFmtId="0" fontId="12" fillId="7" borderId="22" xfId="0" applyFont="1" applyFill="1" applyBorder="1" applyAlignment="1">
      <alignment horizontal="center" vertical="center" textRotation="90" wrapText="1"/>
    </xf>
    <xf numFmtId="0" fontId="12" fillId="7" borderId="18" xfId="0" applyFont="1" applyFill="1" applyBorder="1" applyAlignment="1">
      <alignment horizontal="center" vertical="center" textRotation="90" wrapText="1"/>
    </xf>
    <xf numFmtId="0" fontId="12" fillId="7" borderId="52" xfId="0" applyFont="1" applyFill="1" applyBorder="1" applyAlignment="1">
      <alignment horizontal="center" vertical="center" textRotation="90" wrapText="1"/>
    </xf>
    <xf numFmtId="0" fontId="11" fillId="7" borderId="23" xfId="0" applyFont="1" applyFill="1" applyBorder="1" applyAlignment="1">
      <alignment horizontal="center" vertical="center" wrapText="1"/>
    </xf>
    <xf numFmtId="0" fontId="11" fillId="7" borderId="19" xfId="0" applyFont="1" applyFill="1" applyBorder="1" applyAlignment="1">
      <alignment horizontal="center" vertical="center" wrapText="1"/>
    </xf>
    <xf numFmtId="0" fontId="11" fillId="7" borderId="53" xfId="0" applyFont="1" applyFill="1" applyBorder="1" applyAlignment="1">
      <alignment horizontal="center" vertical="center" wrapText="1"/>
    </xf>
    <xf numFmtId="0" fontId="12" fillId="22" borderId="22" xfId="0" applyFont="1" applyFill="1" applyBorder="1" applyAlignment="1">
      <alignment horizontal="center" vertical="center" wrapText="1"/>
    </xf>
    <xf numFmtId="0" fontId="12" fillId="22" borderId="23" xfId="0" applyFont="1" applyFill="1" applyBorder="1" applyAlignment="1">
      <alignment horizontal="center" vertical="center" wrapText="1"/>
    </xf>
    <xf numFmtId="0" fontId="12" fillId="22" borderId="28" xfId="0" applyFont="1" applyFill="1" applyBorder="1" applyAlignment="1">
      <alignment horizontal="center" vertical="center" wrapText="1"/>
    </xf>
    <xf numFmtId="0" fontId="11" fillId="0" borderId="15" xfId="0" applyFont="1" applyBorder="1" applyAlignment="1">
      <alignment horizontal="justify" vertical="center"/>
    </xf>
    <xf numFmtId="0" fontId="11" fillId="0" borderId="16" xfId="0" applyFont="1" applyBorder="1" applyAlignment="1">
      <alignment horizontal="justify" vertical="center"/>
    </xf>
    <xf numFmtId="0" fontId="11" fillId="0" borderId="17" xfId="0" applyFont="1" applyBorder="1" applyAlignment="1">
      <alignment horizontal="justify" vertical="center"/>
    </xf>
    <xf numFmtId="17" fontId="11" fillId="0" borderId="19" xfId="0" applyNumberFormat="1" applyFont="1" applyBorder="1" applyAlignment="1">
      <alignment horizontal="center" vertical="center" wrapText="1"/>
    </xf>
    <xf numFmtId="17" fontId="11" fillId="0" borderId="44" xfId="0" applyNumberFormat="1" applyFont="1" applyBorder="1" applyAlignment="1">
      <alignment horizontal="center" vertical="center" wrapText="1"/>
    </xf>
    <xf numFmtId="17" fontId="11" fillId="0" borderId="20" xfId="0" applyNumberFormat="1" applyFont="1" applyBorder="1" applyAlignment="1">
      <alignment horizontal="center" vertical="center" wrapText="1"/>
    </xf>
    <xf numFmtId="17" fontId="11" fillId="0" borderId="49"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2" fontId="12" fillId="10" borderId="8" xfId="0" applyNumberFormat="1" applyFont="1" applyFill="1" applyBorder="1" applyAlignment="1">
      <alignment horizontal="center" vertical="center"/>
    </xf>
    <xf numFmtId="2" fontId="12" fillId="10" borderId="1" xfId="0" applyNumberFormat="1" applyFont="1" applyFill="1" applyBorder="1" applyAlignment="1">
      <alignment horizontal="center" vertical="center"/>
    </xf>
    <xf numFmtId="2" fontId="12" fillId="10" borderId="10" xfId="0" applyNumberFormat="1" applyFont="1" applyFill="1" applyBorder="1" applyAlignment="1">
      <alignment horizontal="center" vertical="center"/>
    </xf>
    <xf numFmtId="2" fontId="12" fillId="11" borderId="11" xfId="0" applyNumberFormat="1" applyFont="1" applyFill="1" applyBorder="1" applyAlignment="1">
      <alignment horizontal="center" vertical="center"/>
    </xf>
    <xf numFmtId="2" fontId="12" fillId="11" borderId="12" xfId="0" applyNumberFormat="1" applyFont="1" applyFill="1" applyBorder="1" applyAlignment="1">
      <alignment horizontal="center" vertical="center"/>
    </xf>
    <xf numFmtId="2" fontId="12" fillId="11" borderId="13" xfId="0" applyNumberFormat="1" applyFont="1" applyFill="1" applyBorder="1" applyAlignment="1">
      <alignment horizontal="center" vertical="center"/>
    </xf>
    <xf numFmtId="0" fontId="11" fillId="0" borderId="8" xfId="0" applyFont="1" applyBorder="1" applyAlignment="1">
      <alignment horizontal="center" vertical="center" wrapText="1"/>
    </xf>
    <xf numFmtId="0" fontId="12" fillId="7" borderId="8" xfId="0" applyFont="1" applyFill="1" applyBorder="1" applyAlignment="1">
      <alignment horizontal="center" vertical="center" textRotation="90" wrapText="1"/>
    </xf>
    <xf numFmtId="0" fontId="12" fillId="7" borderId="9" xfId="0" applyFont="1" applyFill="1" applyBorder="1" applyAlignment="1">
      <alignment horizontal="center" vertical="center" textRotation="90" wrapText="1"/>
    </xf>
    <xf numFmtId="0" fontId="12" fillId="7" borderId="11" xfId="0" applyFont="1" applyFill="1" applyBorder="1" applyAlignment="1">
      <alignment horizontal="center" vertical="center" textRotation="90" wrapText="1"/>
    </xf>
    <xf numFmtId="0" fontId="11" fillId="7" borderId="1" xfId="0" applyFont="1" applyFill="1" applyBorder="1" applyAlignment="1">
      <alignment horizontal="center" vertical="center" wrapText="1"/>
    </xf>
    <xf numFmtId="0" fontId="11" fillId="7" borderId="3" xfId="0" applyFont="1" applyFill="1" applyBorder="1" applyAlignment="1">
      <alignment horizontal="center" vertical="center" wrapText="1"/>
    </xf>
    <xf numFmtId="0" fontId="11" fillId="7" borderId="12" xfId="0" applyFont="1" applyFill="1" applyBorder="1" applyAlignment="1">
      <alignment horizontal="center" vertical="center" wrapText="1"/>
    </xf>
    <xf numFmtId="17" fontId="11" fillId="0" borderId="14" xfId="0" applyNumberFormat="1" applyFont="1" applyBorder="1" applyAlignment="1">
      <alignment horizontal="center" vertical="center" wrapText="1"/>
    </xf>
    <xf numFmtId="17" fontId="11" fillId="0" borderId="71" xfId="0" applyNumberFormat="1" applyFont="1" applyBorder="1" applyAlignment="1">
      <alignment horizontal="center" vertical="center" wrapText="1"/>
    </xf>
    <xf numFmtId="0" fontId="12" fillId="23" borderId="3" xfId="0" applyFont="1" applyFill="1" applyBorder="1" applyAlignment="1">
      <alignment horizontal="center" vertical="center" wrapText="1"/>
    </xf>
    <xf numFmtId="0" fontId="12" fillId="23" borderId="44" xfId="0" applyFont="1" applyFill="1" applyBorder="1" applyAlignment="1">
      <alignment horizontal="center" vertical="center" wrapText="1"/>
    </xf>
    <xf numFmtId="0" fontId="11" fillId="0" borderId="3" xfId="0" applyFont="1" applyBorder="1" applyAlignment="1">
      <alignment horizontal="left" vertical="center" wrapText="1"/>
    </xf>
    <xf numFmtId="0" fontId="11" fillId="0" borderId="44" xfId="0" applyFont="1" applyBorder="1" applyAlignment="1">
      <alignment horizontal="left" vertical="center" wrapText="1"/>
    </xf>
    <xf numFmtId="0" fontId="12" fillId="15" borderId="22" xfId="0" applyFont="1" applyFill="1" applyBorder="1" applyAlignment="1">
      <alignment horizontal="center" vertical="center" wrapText="1"/>
    </xf>
    <xf numFmtId="0" fontId="12" fillId="15" borderId="23" xfId="0" applyFont="1" applyFill="1" applyBorder="1" applyAlignment="1">
      <alignment horizontal="center" vertical="center" wrapText="1"/>
    </xf>
    <xf numFmtId="0" fontId="12" fillId="15" borderId="48" xfId="0" applyFont="1" applyFill="1" applyBorder="1" applyAlignment="1">
      <alignment horizontal="center" vertical="center" wrapText="1"/>
    </xf>
    <xf numFmtId="0" fontId="12" fillId="5" borderId="6" xfId="0" applyFont="1" applyFill="1" applyBorder="1" applyAlignment="1">
      <alignment horizontal="center" vertical="center" wrapText="1"/>
    </xf>
    <xf numFmtId="0" fontId="12" fillId="5" borderId="54"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25" borderId="6" xfId="0" applyFont="1" applyFill="1" applyBorder="1" applyAlignment="1">
      <alignment horizontal="center" vertical="center" wrapText="1"/>
    </xf>
    <xf numFmtId="0" fontId="12" fillId="25" borderId="54" xfId="0" applyFont="1" applyFill="1" applyBorder="1" applyAlignment="1">
      <alignment horizontal="center" vertical="center" wrapText="1"/>
    </xf>
    <xf numFmtId="0" fontId="12" fillId="25" borderId="7" xfId="0" applyFont="1" applyFill="1" applyBorder="1" applyAlignment="1">
      <alignment horizontal="center" vertical="center" wrapText="1"/>
    </xf>
    <xf numFmtId="0" fontId="12" fillId="2" borderId="34" xfId="0" applyFont="1" applyFill="1" applyBorder="1" applyAlignment="1">
      <alignment horizontal="center" vertical="center" textRotation="90" wrapText="1"/>
    </xf>
    <xf numFmtId="0" fontId="12" fillId="2" borderId="8" xfId="0" applyFont="1" applyFill="1" applyBorder="1" applyAlignment="1">
      <alignment horizontal="center" vertical="center" textRotation="90" wrapText="1"/>
    </xf>
    <xf numFmtId="0" fontId="12" fillId="2" borderId="24" xfId="0" applyFont="1" applyFill="1" applyBorder="1" applyAlignment="1">
      <alignment horizontal="center" vertical="center" textRotation="90" wrapText="1"/>
    </xf>
    <xf numFmtId="0" fontId="12" fillId="2" borderId="1" xfId="0" applyFont="1" applyFill="1" applyBorder="1" applyAlignment="1">
      <alignment horizontal="center" vertical="center" textRotation="90" wrapText="1"/>
    </xf>
    <xf numFmtId="0" fontId="12" fillId="8" borderId="24" xfId="0" applyFont="1" applyFill="1" applyBorder="1" applyAlignment="1">
      <alignment horizontal="center" vertical="center" wrapText="1"/>
    </xf>
    <xf numFmtId="0" fontId="12" fillId="26" borderId="24" xfId="0" applyNumberFormat="1" applyFont="1" applyFill="1" applyBorder="1" applyAlignment="1">
      <alignment horizontal="center" vertical="center" wrapText="1"/>
    </xf>
    <xf numFmtId="0" fontId="12" fillId="20" borderId="10" xfId="0" applyNumberFormat="1" applyFont="1" applyFill="1" applyBorder="1" applyAlignment="1">
      <alignment horizontal="center" vertical="center" wrapText="1"/>
    </xf>
    <xf numFmtId="0" fontId="12" fillId="0" borderId="6" xfId="0" applyFont="1" applyBorder="1" applyAlignment="1">
      <alignment horizontal="left" vertical="center" wrapText="1"/>
    </xf>
    <xf numFmtId="0" fontId="12" fillId="0" borderId="54" xfId="0" applyFont="1" applyBorder="1" applyAlignment="1">
      <alignment horizontal="left" vertical="center" wrapText="1"/>
    </xf>
    <xf numFmtId="0" fontId="12" fillId="0" borderId="7" xfId="0" applyFont="1" applyBorder="1" applyAlignment="1">
      <alignment horizontal="left" vertical="center" wrapText="1"/>
    </xf>
    <xf numFmtId="1" fontId="11" fillId="17" borderId="3" xfId="3" applyNumberFormat="1" applyFont="1" applyFill="1" applyBorder="1" applyAlignment="1">
      <alignment horizontal="center" vertical="center" wrapText="1"/>
    </xf>
    <xf numFmtId="1" fontId="11" fillId="17" borderId="44" xfId="3" applyNumberFormat="1" applyFont="1" applyFill="1" applyBorder="1" applyAlignment="1">
      <alignment horizontal="center" vertical="center" wrapText="1"/>
    </xf>
    <xf numFmtId="1" fontId="11" fillId="19" borderId="3" xfId="3" applyNumberFormat="1" applyFont="1" applyFill="1" applyBorder="1" applyAlignment="1">
      <alignment horizontal="center" vertical="center" wrapText="1"/>
    </xf>
    <xf numFmtId="1" fontId="11" fillId="19" borderId="44" xfId="3" applyNumberFormat="1" applyFont="1" applyFill="1" applyBorder="1" applyAlignment="1">
      <alignment horizontal="center" vertical="center" wrapText="1"/>
    </xf>
    <xf numFmtId="0" fontId="11" fillId="0" borderId="3" xfId="2" applyNumberFormat="1" applyFont="1" applyBorder="1" applyAlignment="1">
      <alignment horizontal="center" vertical="center" wrapText="1"/>
    </xf>
    <xf numFmtId="0" fontId="11" fillId="0" borderId="44" xfId="2" applyNumberFormat="1" applyFont="1" applyBorder="1" applyAlignment="1">
      <alignment horizontal="center" vertical="center" wrapText="1"/>
    </xf>
    <xf numFmtId="0" fontId="22" fillId="0" borderId="3" xfId="0" applyFont="1" applyBorder="1" applyAlignment="1">
      <alignment horizontal="center" vertical="center" wrapText="1"/>
    </xf>
    <xf numFmtId="0" fontId="22" fillId="0" borderId="44" xfId="0" applyFont="1" applyBorder="1" applyAlignment="1">
      <alignment horizontal="center" vertical="center" wrapText="1"/>
    </xf>
    <xf numFmtId="166" fontId="11" fillId="0" borderId="3" xfId="3" applyNumberFormat="1" applyFont="1" applyFill="1" applyBorder="1" applyAlignment="1">
      <alignment horizontal="left" vertical="center" wrapText="1"/>
    </xf>
    <xf numFmtId="166" fontId="11" fillId="0" borderId="44" xfId="3" applyNumberFormat="1" applyFont="1" applyFill="1" applyBorder="1" applyAlignment="1">
      <alignment horizontal="left" vertical="center" wrapText="1"/>
    </xf>
    <xf numFmtId="49" fontId="11" fillId="0" borderId="3" xfId="3" applyNumberFormat="1" applyFont="1" applyFill="1" applyBorder="1" applyAlignment="1">
      <alignment horizontal="center" vertical="center" wrapText="1"/>
    </xf>
    <xf numFmtId="49" fontId="11" fillId="0" borderId="44" xfId="3" applyNumberFormat="1" applyFont="1" applyFill="1" applyBorder="1" applyAlignment="1">
      <alignment horizontal="center" vertical="center" wrapText="1"/>
    </xf>
    <xf numFmtId="0" fontId="11" fillId="0" borderId="1" xfId="2" applyNumberFormat="1" applyFont="1" applyBorder="1" applyAlignment="1">
      <alignment horizontal="center" vertical="center" wrapText="1"/>
    </xf>
    <xf numFmtId="0" fontId="11" fillId="0" borderId="12" xfId="2" applyNumberFormat="1" applyFont="1" applyBorder="1" applyAlignment="1">
      <alignment horizontal="center" vertical="center" wrapText="1"/>
    </xf>
    <xf numFmtId="0" fontId="12" fillId="8" borderId="58" xfId="0" applyFont="1" applyFill="1" applyBorder="1" applyAlignment="1">
      <alignment horizontal="center" vertical="center" wrapText="1"/>
    </xf>
    <xf numFmtId="0" fontId="12" fillId="26" borderId="54" xfId="0" applyNumberFormat="1" applyFont="1" applyFill="1" applyBorder="1" applyAlignment="1">
      <alignment horizontal="center" vertical="center" wrapText="1"/>
    </xf>
    <xf numFmtId="0" fontId="12" fillId="26" borderId="62" xfId="0" applyNumberFormat="1" applyFont="1" applyFill="1" applyBorder="1" applyAlignment="1">
      <alignment horizontal="center" vertical="center" wrapText="1"/>
    </xf>
    <xf numFmtId="0" fontId="12" fillId="20" borderId="49" xfId="0" applyNumberFormat="1" applyFont="1" applyFill="1" applyBorder="1" applyAlignment="1">
      <alignment horizontal="center" vertical="center" wrapText="1"/>
    </xf>
    <xf numFmtId="0" fontId="12" fillId="20" borderId="63" xfId="0" applyNumberFormat="1" applyFont="1" applyFill="1" applyBorder="1" applyAlignment="1">
      <alignment horizontal="center" vertical="center" wrapText="1"/>
    </xf>
    <xf numFmtId="17" fontId="11" fillId="0" borderId="28" xfId="0" applyNumberFormat="1" applyFont="1" applyBorder="1" applyAlignment="1">
      <alignment horizontal="center" vertical="center" wrapText="1"/>
    </xf>
    <xf numFmtId="166" fontId="11" fillId="0" borderId="3" xfId="3" applyNumberFormat="1" applyFont="1" applyFill="1" applyBorder="1" applyAlignment="1">
      <alignment horizontal="center" vertical="center" wrapText="1"/>
    </xf>
    <xf numFmtId="166" fontId="11" fillId="0" borderId="53" xfId="3" applyNumberFormat="1" applyFont="1" applyFill="1" applyBorder="1" applyAlignment="1">
      <alignment horizontal="center" vertical="center" wrapText="1"/>
    </xf>
    <xf numFmtId="0" fontId="12" fillId="26" borderId="60" xfId="0" applyNumberFormat="1" applyFont="1" applyFill="1" applyBorder="1" applyAlignment="1">
      <alignment horizontal="center" vertical="center" wrapText="1"/>
    </xf>
    <xf numFmtId="0" fontId="12" fillId="26" borderId="21" xfId="0" applyNumberFormat="1" applyFont="1" applyFill="1" applyBorder="1" applyAlignment="1">
      <alignment horizontal="center" vertical="center" wrapText="1"/>
    </xf>
    <xf numFmtId="0" fontId="12" fillId="26" borderId="29" xfId="0" applyNumberFormat="1" applyFont="1" applyFill="1" applyBorder="1" applyAlignment="1">
      <alignment horizontal="center" vertical="center" wrapText="1"/>
    </xf>
    <xf numFmtId="49" fontId="11" fillId="0" borderId="1" xfId="3" applyNumberFormat="1" applyFont="1" applyFill="1" applyBorder="1" applyAlignment="1">
      <alignment horizontal="center" vertical="center" wrapText="1"/>
    </xf>
    <xf numFmtId="1" fontId="11" fillId="17" borderId="1" xfId="3" applyNumberFormat="1" applyFont="1" applyFill="1" applyBorder="1" applyAlignment="1">
      <alignment horizontal="center" vertical="center" wrapText="1"/>
    </xf>
    <xf numFmtId="1" fontId="11" fillId="19" borderId="1" xfId="3" applyNumberFormat="1" applyFont="1" applyFill="1" applyBorder="1" applyAlignment="1">
      <alignment horizontal="center" vertical="center" wrapText="1"/>
    </xf>
    <xf numFmtId="1" fontId="11" fillId="17" borderId="12" xfId="3" applyNumberFormat="1" applyFont="1" applyFill="1" applyBorder="1" applyAlignment="1">
      <alignment horizontal="center" vertical="center" wrapText="1"/>
    </xf>
    <xf numFmtId="1" fontId="11" fillId="19" borderId="12" xfId="3" applyNumberFormat="1" applyFont="1" applyFill="1" applyBorder="1" applyAlignment="1">
      <alignment horizontal="center" vertical="center" wrapText="1"/>
    </xf>
    <xf numFmtId="0" fontId="12" fillId="7" borderId="34" xfId="0" applyFont="1" applyFill="1" applyBorder="1" applyAlignment="1">
      <alignment horizontal="center" vertical="center" textRotation="90" wrapText="1"/>
    </xf>
    <xf numFmtId="0" fontId="11" fillId="7" borderId="24" xfId="0" applyFont="1" applyFill="1" applyBorder="1" applyAlignment="1">
      <alignment horizontal="center" vertical="center" wrapText="1"/>
    </xf>
    <xf numFmtId="0" fontId="12" fillId="23" borderId="1" xfId="0" applyFont="1" applyFill="1" applyBorder="1" applyAlignment="1">
      <alignment horizontal="center" vertical="center" wrapText="1"/>
    </xf>
    <xf numFmtId="0" fontId="12" fillId="23" borderId="12" xfId="0" applyFont="1" applyFill="1" applyBorder="1" applyAlignment="1">
      <alignment horizontal="center" vertical="center" wrapText="1"/>
    </xf>
    <xf numFmtId="0" fontId="11" fillId="0" borderId="1" xfId="0" applyFont="1" applyBorder="1" applyAlignment="1">
      <alignment horizontal="left" vertical="center" wrapText="1"/>
    </xf>
    <xf numFmtId="0" fontId="11" fillId="0" borderId="12" xfId="0" applyFont="1" applyBorder="1" applyAlignment="1">
      <alignment horizontal="left" vertical="center" wrapText="1"/>
    </xf>
    <xf numFmtId="0" fontId="11" fillId="0" borderId="3" xfId="0" applyFont="1" applyBorder="1" applyAlignment="1">
      <alignment horizontal="center" vertical="center" wrapText="1"/>
    </xf>
    <xf numFmtId="0" fontId="11" fillId="0" borderId="44" xfId="0" applyFont="1" applyBorder="1" applyAlignment="1">
      <alignment horizontal="center" vertical="center" wrapText="1"/>
    </xf>
    <xf numFmtId="0" fontId="12" fillId="22" borderId="15" xfId="0" applyFont="1" applyFill="1" applyBorder="1" applyAlignment="1">
      <alignment horizontal="center" vertical="center" wrapText="1"/>
    </xf>
    <xf numFmtId="0" fontId="12" fillId="22" borderId="16" xfId="0" applyFont="1" applyFill="1" applyBorder="1" applyAlignment="1">
      <alignment horizontal="center" vertical="center" wrapText="1"/>
    </xf>
    <xf numFmtId="0" fontId="12" fillId="22" borderId="17" xfId="0" applyFont="1" applyFill="1" applyBorder="1" applyAlignment="1">
      <alignment horizontal="center" vertical="center" wrapText="1"/>
    </xf>
    <xf numFmtId="0" fontId="11" fillId="0" borderId="23"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23" xfId="0" applyFont="1" applyBorder="1" applyAlignment="1">
      <alignment horizontal="left" vertical="center" wrapText="1"/>
    </xf>
    <xf numFmtId="0" fontId="11" fillId="0" borderId="19" xfId="0" applyFont="1" applyBorder="1" applyAlignment="1">
      <alignment horizontal="left" vertical="center" wrapText="1"/>
    </xf>
    <xf numFmtId="0" fontId="11" fillId="0" borderId="23" xfId="2" applyNumberFormat="1" applyFont="1" applyBorder="1" applyAlignment="1">
      <alignment horizontal="center" vertical="center" wrapText="1"/>
    </xf>
    <xf numFmtId="0" fontId="11" fillId="0" borderId="19" xfId="2" applyNumberFormat="1" applyFont="1" applyBorder="1" applyAlignment="1">
      <alignment horizontal="center" vertical="center" wrapText="1"/>
    </xf>
    <xf numFmtId="0" fontId="11" fillId="7" borderId="3" xfId="2" applyNumberFormat="1" applyFont="1" applyFill="1" applyBorder="1" applyAlignment="1">
      <alignment horizontal="center" vertical="center" wrapText="1"/>
    </xf>
    <xf numFmtId="0" fontId="11" fillId="7" borderId="44" xfId="2" applyNumberFormat="1" applyFont="1" applyFill="1" applyBorder="1" applyAlignment="1">
      <alignment horizontal="center" vertical="center" wrapText="1"/>
    </xf>
    <xf numFmtId="1" fontId="11" fillId="13" borderId="43" xfId="3" applyNumberFormat="1" applyFont="1" applyFill="1" applyBorder="1" applyAlignment="1">
      <alignment horizontal="center" vertical="center" wrapText="1"/>
    </xf>
    <xf numFmtId="1" fontId="11" fillId="13" borderId="59" xfId="3" applyNumberFormat="1" applyFont="1" applyFill="1" applyBorder="1" applyAlignment="1">
      <alignment horizontal="center" vertical="center" wrapText="1"/>
    </xf>
    <xf numFmtId="1" fontId="11" fillId="19" borderId="55" xfId="3" applyNumberFormat="1" applyFont="1" applyFill="1" applyBorder="1" applyAlignment="1">
      <alignment horizontal="center" vertical="center" wrapText="1"/>
    </xf>
    <xf numFmtId="1" fontId="11" fillId="19" borderId="58" xfId="3" applyNumberFormat="1" applyFont="1" applyFill="1" applyBorder="1" applyAlignment="1">
      <alignment horizontal="center" vertical="center" wrapText="1"/>
    </xf>
    <xf numFmtId="0" fontId="11" fillId="0" borderId="24" xfId="0" applyFont="1" applyBorder="1" applyAlignment="1">
      <alignment horizontal="left" vertical="center" wrapText="1"/>
    </xf>
    <xf numFmtId="166" fontId="11" fillId="0" borderId="25" xfId="3" applyNumberFormat="1" applyFont="1" applyFill="1" applyBorder="1" applyAlignment="1">
      <alignment horizontal="center" vertical="center" wrapText="1"/>
    </xf>
    <xf numFmtId="166" fontId="11" fillId="0" borderId="2" xfId="3" applyNumberFormat="1" applyFont="1" applyFill="1" applyBorder="1" applyAlignment="1">
      <alignment horizontal="center" vertical="center" wrapText="1"/>
    </xf>
    <xf numFmtId="166" fontId="11" fillId="0" borderId="24" xfId="3" applyNumberFormat="1" applyFont="1" applyFill="1" applyBorder="1" applyAlignment="1">
      <alignment horizontal="center" vertical="center" wrapText="1"/>
    </xf>
    <xf numFmtId="166" fontId="11" fillId="0" borderId="1" xfId="3" applyNumberFormat="1" applyFont="1" applyFill="1" applyBorder="1" applyAlignment="1">
      <alignment horizontal="center" vertical="center" wrapText="1"/>
    </xf>
    <xf numFmtId="166" fontId="11" fillId="0" borderId="23" xfId="3" applyNumberFormat="1" applyFont="1" applyFill="1" applyBorder="1" applyAlignment="1">
      <alignment horizontal="center" vertical="center" wrapText="1"/>
    </xf>
    <xf numFmtId="166" fontId="11" fillId="0" borderId="19" xfId="3" applyNumberFormat="1" applyFont="1" applyFill="1" applyBorder="1" applyAlignment="1">
      <alignment horizontal="center" vertical="center" wrapText="1"/>
    </xf>
    <xf numFmtId="166" fontId="11" fillId="0" borderId="44" xfId="3" applyNumberFormat="1" applyFont="1" applyFill="1" applyBorder="1" applyAlignment="1">
      <alignment horizontal="center" vertical="center" wrapText="1"/>
    </xf>
    <xf numFmtId="1" fontId="11" fillId="19" borderId="23" xfId="3" applyNumberFormat="1" applyFont="1" applyFill="1" applyBorder="1" applyAlignment="1">
      <alignment horizontal="center" vertical="center" wrapText="1"/>
    </xf>
    <xf numFmtId="1" fontId="11" fillId="19" borderId="19" xfId="3" applyNumberFormat="1" applyFont="1" applyFill="1" applyBorder="1" applyAlignment="1">
      <alignment horizontal="center" vertical="center" wrapText="1"/>
    </xf>
    <xf numFmtId="0" fontId="11" fillId="7" borderId="23" xfId="2" applyNumberFormat="1" applyFont="1" applyFill="1" applyBorder="1" applyAlignment="1">
      <alignment horizontal="center" vertical="center" wrapText="1"/>
    </xf>
    <xf numFmtId="0" fontId="11" fillId="7" borderId="19" xfId="2" applyNumberFormat="1" applyFont="1" applyFill="1" applyBorder="1" applyAlignment="1">
      <alignment horizontal="center" vertical="center" wrapText="1"/>
    </xf>
    <xf numFmtId="1" fontId="11" fillId="19" borderId="62" xfId="3" applyNumberFormat="1" applyFont="1" applyFill="1" applyBorder="1" applyAlignment="1">
      <alignment horizontal="center" vertical="center" wrapText="1"/>
    </xf>
    <xf numFmtId="1" fontId="11" fillId="19" borderId="64" xfId="3" applyNumberFormat="1" applyFont="1" applyFill="1" applyBorder="1" applyAlignment="1">
      <alignment horizontal="center" vertical="center" wrapText="1"/>
    </xf>
    <xf numFmtId="1" fontId="11" fillId="13" borderId="48" xfId="3" applyNumberFormat="1" applyFont="1" applyFill="1" applyBorder="1" applyAlignment="1">
      <alignment horizontal="center" vertical="center" wrapText="1"/>
    </xf>
    <xf numFmtId="1" fontId="11" fillId="13" borderId="4" xfId="3" applyNumberFormat="1" applyFont="1" applyFill="1" applyBorder="1" applyAlignment="1">
      <alignment horizontal="center" vertical="center" wrapText="1"/>
    </xf>
    <xf numFmtId="0" fontId="12" fillId="26" borderId="19" xfId="0" applyNumberFormat="1" applyFont="1" applyFill="1" applyBorder="1" applyAlignment="1">
      <alignment horizontal="center" vertical="center" wrapText="1"/>
    </xf>
    <xf numFmtId="0" fontId="12" fillId="26" borderId="4" xfId="0" applyNumberFormat="1" applyFont="1" applyFill="1" applyBorder="1" applyAlignment="1">
      <alignment horizontal="center" vertical="center" wrapText="1"/>
    </xf>
    <xf numFmtId="0" fontId="12" fillId="7" borderId="68" xfId="0" applyFont="1" applyFill="1" applyBorder="1" applyAlignment="1">
      <alignment horizontal="center" vertical="center" textRotation="90" wrapText="1"/>
    </xf>
    <xf numFmtId="0" fontId="12" fillId="7" borderId="69" xfId="0" applyFont="1" applyFill="1" applyBorder="1" applyAlignment="1">
      <alignment horizontal="center" vertical="center" textRotation="90" wrapText="1"/>
    </xf>
    <xf numFmtId="0" fontId="12" fillId="7" borderId="70" xfId="0" applyFont="1" applyFill="1" applyBorder="1" applyAlignment="1">
      <alignment horizontal="center" vertical="center" textRotation="90" wrapText="1"/>
    </xf>
    <xf numFmtId="0" fontId="11" fillId="7" borderId="68" xfId="0" applyFont="1" applyFill="1" applyBorder="1" applyAlignment="1">
      <alignment horizontal="center" vertical="center" wrapText="1"/>
    </xf>
    <xf numFmtId="0" fontId="11" fillId="7" borderId="69" xfId="0" applyFont="1" applyFill="1" applyBorder="1" applyAlignment="1">
      <alignment horizontal="center" vertical="center" wrapText="1"/>
    </xf>
    <xf numFmtId="0" fontId="11" fillId="7" borderId="70" xfId="0" applyFont="1" applyFill="1" applyBorder="1" applyAlignment="1">
      <alignment horizontal="center" vertical="center" wrapText="1"/>
    </xf>
    <xf numFmtId="0" fontId="12" fillId="23" borderId="62" xfId="0" applyFont="1" applyFill="1" applyBorder="1" applyAlignment="1">
      <alignment horizontal="center" vertical="center" wrapText="1"/>
    </xf>
    <xf numFmtId="0" fontId="12" fillId="23" borderId="64" xfId="0" applyFont="1" applyFill="1" applyBorder="1" applyAlignment="1">
      <alignment horizontal="center" vertical="center" wrapText="1"/>
    </xf>
    <xf numFmtId="0" fontId="12" fillId="23" borderId="58" xfId="0" applyFont="1" applyFill="1" applyBorder="1" applyAlignment="1">
      <alignment horizontal="center" vertical="center" wrapText="1"/>
    </xf>
    <xf numFmtId="166" fontId="11" fillId="0" borderId="23" xfId="3" applyNumberFormat="1" applyFont="1" applyFill="1" applyBorder="1" applyAlignment="1">
      <alignment horizontal="left" vertical="center" wrapText="1"/>
    </xf>
    <xf numFmtId="166" fontId="11" fillId="0" borderId="19" xfId="3" applyNumberFormat="1" applyFont="1" applyFill="1" applyBorder="1" applyAlignment="1">
      <alignment horizontal="left" vertical="center" wrapText="1"/>
    </xf>
    <xf numFmtId="49" fontId="11" fillId="0" borderId="23" xfId="3" applyNumberFormat="1" applyFont="1" applyFill="1" applyBorder="1" applyAlignment="1">
      <alignment horizontal="center" vertical="center" wrapText="1"/>
    </xf>
    <xf numFmtId="49" fontId="11" fillId="0" borderId="19" xfId="3" applyNumberFormat="1" applyFont="1" applyFill="1" applyBorder="1" applyAlignment="1">
      <alignment horizontal="center" vertical="center" wrapText="1"/>
    </xf>
    <xf numFmtId="0" fontId="12" fillId="23" borderId="55" xfId="0" applyFont="1" applyFill="1" applyBorder="1" applyAlignment="1">
      <alignment horizontal="center" vertical="center" wrapText="1"/>
    </xf>
    <xf numFmtId="0" fontId="12" fillId="7" borderId="45" xfId="0" applyFont="1" applyFill="1" applyBorder="1" applyAlignment="1">
      <alignment horizontal="center" vertical="center" textRotation="90" wrapText="1"/>
    </xf>
    <xf numFmtId="0" fontId="11" fillId="7" borderId="44" xfId="0" applyFont="1" applyFill="1" applyBorder="1" applyAlignment="1">
      <alignment horizontal="center" vertical="center" wrapText="1"/>
    </xf>
    <xf numFmtId="1" fontId="11" fillId="16" borderId="43" xfId="3" applyNumberFormat="1" applyFont="1" applyFill="1" applyBorder="1" applyAlignment="1">
      <alignment horizontal="center" vertical="center" wrapText="1"/>
    </xf>
    <xf numFmtId="1" fontId="11" fillId="16" borderId="4" xfId="3" applyNumberFormat="1" applyFont="1" applyFill="1" applyBorder="1" applyAlignment="1">
      <alignment horizontal="center" vertical="center" wrapText="1"/>
    </xf>
    <xf numFmtId="0" fontId="12" fillId="23" borderId="19" xfId="0" applyFont="1" applyFill="1" applyBorder="1" applyAlignment="1">
      <alignment horizontal="center" vertical="center" wrapText="1"/>
    </xf>
    <xf numFmtId="1" fontId="11" fillId="16" borderId="48" xfId="3" applyNumberFormat="1" applyFont="1" applyFill="1" applyBorder="1" applyAlignment="1">
      <alignment horizontal="center" vertical="center" wrapText="1"/>
    </xf>
    <xf numFmtId="1" fontId="11" fillId="16" borderId="59" xfId="3" applyNumberFormat="1" applyFont="1" applyFill="1" applyBorder="1" applyAlignment="1">
      <alignment horizontal="center" vertical="center" wrapText="1"/>
    </xf>
    <xf numFmtId="0" fontId="12" fillId="23" borderId="23" xfId="0" applyFont="1" applyFill="1" applyBorder="1" applyAlignment="1">
      <alignment horizontal="center" vertical="center" wrapText="1"/>
    </xf>
    <xf numFmtId="0" fontId="11" fillId="19" borderId="3" xfId="0" applyFont="1" applyFill="1" applyBorder="1" applyAlignment="1">
      <alignment horizontal="center" vertical="center" wrapText="1"/>
    </xf>
    <xf numFmtId="0" fontId="11" fillId="19" borderId="19" xfId="0" applyFont="1" applyFill="1" applyBorder="1" applyAlignment="1">
      <alignment horizontal="center" vertical="center" wrapText="1"/>
    </xf>
    <xf numFmtId="0" fontId="11" fillId="19" borderId="44" xfId="0" applyFont="1" applyFill="1" applyBorder="1" applyAlignment="1">
      <alignment horizontal="center" vertical="center" wrapText="1"/>
    </xf>
    <xf numFmtId="0" fontId="11" fillId="0" borderId="14"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49" xfId="0" applyFont="1" applyBorder="1" applyAlignment="1">
      <alignment horizontal="center" vertical="center" wrapText="1"/>
    </xf>
    <xf numFmtId="0" fontId="11" fillId="19" borderId="55" xfId="0" applyFont="1" applyFill="1" applyBorder="1" applyAlignment="1">
      <alignment horizontal="center" vertical="center" wrapText="1"/>
    </xf>
    <xf numFmtId="0" fontId="11" fillId="19" borderId="64" xfId="0" applyFont="1" applyFill="1" applyBorder="1" applyAlignment="1">
      <alignment horizontal="center" vertical="center" wrapText="1"/>
    </xf>
    <xf numFmtId="0" fontId="11" fillId="19" borderId="58" xfId="0" applyFont="1" applyFill="1" applyBorder="1" applyAlignment="1">
      <alignment horizontal="center" vertical="center" wrapText="1"/>
    </xf>
    <xf numFmtId="0" fontId="11" fillId="0" borderId="28" xfId="2" applyNumberFormat="1" applyFont="1" applyBorder="1" applyAlignment="1">
      <alignment horizontal="center" vertical="center" wrapText="1"/>
    </xf>
    <xf numFmtId="0" fontId="11" fillId="0" borderId="49" xfId="2" applyNumberFormat="1" applyFont="1" applyBorder="1" applyAlignment="1">
      <alignment horizontal="center" vertical="center" wrapText="1"/>
    </xf>
    <xf numFmtId="1" fontId="11" fillId="20" borderId="22" xfId="3" applyNumberFormat="1" applyFont="1" applyFill="1" applyBorder="1" applyAlignment="1">
      <alignment horizontal="center" vertical="center" wrapText="1"/>
    </xf>
    <xf numFmtId="1" fontId="11" fillId="20" borderId="45" xfId="3" applyNumberFormat="1" applyFont="1" applyFill="1" applyBorder="1" applyAlignment="1">
      <alignment horizontal="center" vertical="center" wrapText="1"/>
    </xf>
    <xf numFmtId="1" fontId="11" fillId="19" borderId="28" xfId="3" applyNumberFormat="1" applyFont="1" applyFill="1" applyBorder="1" applyAlignment="1">
      <alignment horizontal="center" vertical="center" wrapText="1"/>
    </xf>
    <xf numFmtId="1" fontId="11" fillId="19" borderId="49" xfId="3" applyNumberFormat="1" applyFont="1" applyFill="1" applyBorder="1" applyAlignment="1">
      <alignment horizontal="center" vertical="center" wrapText="1"/>
    </xf>
    <xf numFmtId="1" fontId="12" fillId="0" borderId="34" xfId="0" applyNumberFormat="1" applyFont="1" applyBorder="1" applyAlignment="1">
      <alignment horizontal="center" vertical="center" textRotation="90" wrapText="1"/>
    </xf>
    <xf numFmtId="1" fontId="12" fillId="0" borderId="45" xfId="0" applyNumberFormat="1" applyFont="1" applyBorder="1" applyAlignment="1">
      <alignment horizontal="center" vertical="center" textRotation="90" wrapText="1"/>
    </xf>
    <xf numFmtId="1" fontId="12" fillId="0" borderId="8" xfId="0" applyNumberFormat="1" applyFont="1" applyBorder="1" applyAlignment="1">
      <alignment horizontal="center" vertical="center" textRotation="90" wrapText="1"/>
    </xf>
    <xf numFmtId="1" fontId="12" fillId="0" borderId="9" xfId="0" applyNumberFormat="1" applyFont="1" applyBorder="1" applyAlignment="1">
      <alignment horizontal="center" vertical="center" textRotation="90" wrapText="1"/>
    </xf>
    <xf numFmtId="1" fontId="12" fillId="0" borderId="11" xfId="0" applyNumberFormat="1" applyFont="1" applyBorder="1" applyAlignment="1">
      <alignment horizontal="center" vertical="center" textRotation="90" wrapText="1"/>
    </xf>
    <xf numFmtId="0" fontId="11" fillId="0" borderId="25" xfId="0" applyFont="1" applyBorder="1" applyAlignment="1">
      <alignment horizontal="center" vertical="center" wrapText="1"/>
    </xf>
    <xf numFmtId="0" fontId="11" fillId="0" borderId="59"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65" xfId="0" applyFont="1" applyBorder="1" applyAlignment="1">
      <alignment horizontal="center" vertical="center" wrapText="1"/>
    </xf>
    <xf numFmtId="0" fontId="12" fillId="23" borderId="9" xfId="0" applyFont="1" applyFill="1" applyBorder="1" applyAlignment="1">
      <alignment horizontal="center" vertical="center" wrapText="1"/>
    </xf>
    <xf numFmtId="0" fontId="12" fillId="23" borderId="18" xfId="0" applyFont="1" applyFill="1" applyBorder="1" applyAlignment="1">
      <alignment horizontal="center" vertical="center" wrapText="1"/>
    </xf>
    <xf numFmtId="0" fontId="12" fillId="23" borderId="45" xfId="0" applyFont="1" applyFill="1" applyBorder="1" applyAlignment="1">
      <alignment horizontal="center" vertical="center" wrapText="1"/>
    </xf>
    <xf numFmtId="0" fontId="11" fillId="17" borderId="9" xfId="0" applyFont="1" applyFill="1" applyBorder="1" applyAlignment="1">
      <alignment horizontal="center" vertical="center" wrapText="1"/>
    </xf>
    <xf numFmtId="0" fontId="11" fillId="17" borderId="18" xfId="0" applyFont="1" applyFill="1" applyBorder="1" applyAlignment="1">
      <alignment horizontal="center" vertical="center" wrapText="1"/>
    </xf>
    <xf numFmtId="0" fontId="11" fillId="17" borderId="45"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45" xfId="0" applyFont="1" applyBorder="1" applyAlignment="1">
      <alignment horizontal="center" vertical="center" wrapText="1"/>
    </xf>
    <xf numFmtId="0" fontId="11" fillId="19" borderId="14" xfId="0" applyFont="1" applyFill="1" applyBorder="1" applyAlignment="1">
      <alignment horizontal="center" vertical="center" wrapText="1"/>
    </xf>
    <xf numFmtId="0" fontId="11" fillId="19" borderId="20" xfId="0" applyFont="1" applyFill="1" applyBorder="1" applyAlignment="1">
      <alignment horizontal="center" vertical="center" wrapText="1"/>
    </xf>
    <xf numFmtId="0" fontId="11" fillId="19" borderId="49" xfId="0" applyFont="1" applyFill="1" applyBorder="1" applyAlignment="1">
      <alignment horizontal="center" vertical="center" wrapText="1"/>
    </xf>
    <xf numFmtId="0" fontId="12" fillId="23" borderId="22" xfId="0" applyFont="1" applyFill="1" applyBorder="1" applyAlignment="1">
      <alignment horizontal="left" vertical="center" wrapText="1"/>
    </xf>
    <xf numFmtId="0" fontId="12" fillId="23" borderId="45" xfId="0" applyFont="1" applyFill="1" applyBorder="1" applyAlignment="1">
      <alignment horizontal="left" vertical="center" wrapText="1"/>
    </xf>
    <xf numFmtId="0" fontId="11" fillId="0" borderId="28" xfId="0" applyFont="1" applyBorder="1" applyAlignment="1">
      <alignment horizontal="left" vertical="center" wrapText="1"/>
    </xf>
    <xf numFmtId="0" fontId="11" fillId="0" borderId="49" xfId="0" applyFont="1" applyBorder="1" applyAlignment="1">
      <alignment horizontal="left" vertical="center" wrapText="1"/>
    </xf>
    <xf numFmtId="0" fontId="11" fillId="0" borderId="22" xfId="2" applyNumberFormat="1" applyFont="1" applyBorder="1" applyAlignment="1">
      <alignment horizontal="center" vertical="center" wrapText="1"/>
    </xf>
    <xf numFmtId="0" fontId="11" fillId="0" borderId="45" xfId="2" applyNumberFormat="1" applyFont="1" applyBorder="1" applyAlignment="1">
      <alignment horizontal="center" vertical="center" wrapText="1"/>
    </xf>
    <xf numFmtId="0" fontId="11" fillId="16" borderId="43" xfId="0" applyFont="1" applyFill="1" applyBorder="1" applyAlignment="1">
      <alignment horizontal="center" vertical="center" wrapText="1"/>
    </xf>
    <xf numFmtId="0" fontId="11" fillId="16" borderId="4" xfId="0" applyFont="1" applyFill="1" applyBorder="1" applyAlignment="1">
      <alignment horizontal="center" vertical="center" wrapText="1"/>
    </xf>
    <xf numFmtId="0" fontId="11" fillId="16" borderId="59" xfId="0" applyFont="1" applyFill="1" applyBorder="1" applyAlignment="1">
      <alignment horizontal="center" vertical="center" wrapText="1"/>
    </xf>
    <xf numFmtId="0" fontId="12" fillId="26" borderId="15" xfId="0" applyNumberFormat="1" applyFont="1" applyFill="1" applyBorder="1" applyAlignment="1">
      <alignment horizontal="center" vertical="center" wrapText="1"/>
    </xf>
    <xf numFmtId="0" fontId="12" fillId="26" borderId="16" xfId="0" applyNumberFormat="1" applyFont="1" applyFill="1" applyBorder="1" applyAlignment="1">
      <alignment horizontal="center" vertical="center" wrapText="1"/>
    </xf>
    <xf numFmtId="0" fontId="12" fillId="26" borderId="17" xfId="0" applyNumberFormat="1" applyFont="1" applyFill="1" applyBorder="1" applyAlignment="1">
      <alignment horizontal="center" vertical="center" wrapText="1"/>
    </xf>
    <xf numFmtId="0" fontId="11" fillId="17" borderId="43" xfId="0" applyFont="1" applyFill="1" applyBorder="1" applyAlignment="1">
      <alignment horizontal="center" vertical="center" wrapText="1"/>
    </xf>
    <xf numFmtId="0" fontId="11" fillId="17" borderId="59" xfId="0" applyFont="1" applyFill="1" applyBorder="1" applyAlignment="1">
      <alignment horizontal="center" vertical="center" wrapText="1"/>
    </xf>
    <xf numFmtId="0" fontId="12" fillId="20" borderId="72" xfId="0" applyNumberFormat="1" applyFont="1" applyFill="1" applyBorder="1" applyAlignment="1">
      <alignment horizontal="center" vertical="center" wrapText="1"/>
    </xf>
    <xf numFmtId="0" fontId="12" fillId="26" borderId="40" xfId="0" applyNumberFormat="1" applyFont="1" applyFill="1" applyBorder="1" applyAlignment="1">
      <alignment horizontal="center" vertical="center" wrapText="1"/>
    </xf>
    <xf numFmtId="0" fontId="12" fillId="26" borderId="41" xfId="0" applyNumberFormat="1" applyFont="1" applyFill="1" applyBorder="1" applyAlignment="1">
      <alignment horizontal="center" vertical="center" wrapText="1"/>
    </xf>
    <xf numFmtId="0" fontId="11" fillId="0" borderId="43" xfId="0" applyFont="1" applyBorder="1" applyAlignment="1">
      <alignment horizontal="left" vertical="center" wrapText="1"/>
    </xf>
    <xf numFmtId="0" fontId="11" fillId="0" borderId="59" xfId="0" applyFont="1" applyBorder="1" applyAlignment="1">
      <alignment horizontal="left" vertical="center" wrapText="1"/>
    </xf>
    <xf numFmtId="1" fontId="12" fillId="0" borderId="22" xfId="0" applyNumberFormat="1" applyFont="1" applyBorder="1" applyAlignment="1">
      <alignment horizontal="center" vertical="center" textRotation="90" wrapText="1"/>
    </xf>
    <xf numFmtId="1" fontId="12" fillId="0" borderId="18" xfId="0" applyNumberFormat="1" applyFont="1" applyBorder="1" applyAlignment="1">
      <alignment horizontal="center" vertical="center" textRotation="90" wrapText="1"/>
    </xf>
    <xf numFmtId="1" fontId="12" fillId="0" borderId="52" xfId="0" applyNumberFormat="1" applyFont="1" applyBorder="1" applyAlignment="1">
      <alignment horizontal="center" vertical="center" textRotation="90" wrapText="1"/>
    </xf>
    <xf numFmtId="0" fontId="12" fillId="23" borderId="24" xfId="0" applyFont="1" applyFill="1" applyBorder="1" applyAlignment="1">
      <alignment horizontal="center" vertical="center" wrapText="1"/>
    </xf>
    <xf numFmtId="0" fontId="11" fillId="19" borderId="24" xfId="0" applyFont="1" applyFill="1" applyBorder="1" applyAlignment="1">
      <alignment horizontal="center" vertical="center" wrapText="1"/>
    </xf>
    <xf numFmtId="0" fontId="11" fillId="19" borderId="1" xfId="0" applyFont="1" applyFill="1" applyBorder="1" applyAlignment="1">
      <alignment horizontal="center" vertical="center" wrapText="1"/>
    </xf>
    <xf numFmtId="0" fontId="11" fillId="18" borderId="24" xfId="0" applyFont="1" applyFill="1" applyBorder="1" applyAlignment="1">
      <alignment horizontal="center" vertical="center" wrapText="1"/>
    </xf>
    <xf numFmtId="0" fontId="11" fillId="18" borderId="1" xfId="0" applyFont="1" applyFill="1" applyBorder="1" applyAlignment="1">
      <alignment horizontal="center" vertical="center" wrapText="1"/>
    </xf>
    <xf numFmtId="0" fontId="11" fillId="0" borderId="24" xfId="0" applyFont="1" applyBorder="1" applyAlignment="1">
      <alignment horizontal="center" vertical="center" wrapText="1"/>
    </xf>
    <xf numFmtId="0" fontId="11" fillId="7" borderId="24" xfId="0" applyFont="1" applyFill="1" applyBorder="1" applyAlignment="1">
      <alignment horizontal="left" vertical="center" wrapText="1"/>
    </xf>
    <xf numFmtId="0" fontId="11" fillId="7" borderId="1" xfId="0" applyFont="1" applyFill="1" applyBorder="1" applyAlignment="1">
      <alignment horizontal="left" vertical="center" wrapText="1"/>
    </xf>
    <xf numFmtId="0" fontId="11" fillId="7" borderId="3" xfId="0" applyFont="1" applyFill="1" applyBorder="1" applyAlignment="1">
      <alignment horizontal="left" vertical="center" wrapText="1"/>
    </xf>
    <xf numFmtId="0" fontId="11" fillId="7" borderId="44" xfId="0" applyFont="1" applyFill="1" applyBorder="1" applyAlignment="1">
      <alignment horizontal="left" vertical="center" wrapText="1"/>
    </xf>
    <xf numFmtId="0" fontId="11" fillId="7" borderId="23" xfId="0" applyFont="1" applyFill="1" applyBorder="1" applyAlignment="1">
      <alignment horizontal="left" vertical="center" wrapText="1"/>
    </xf>
    <xf numFmtId="0" fontId="11" fillId="18" borderId="3" xfId="0" applyFont="1" applyFill="1" applyBorder="1" applyAlignment="1">
      <alignment horizontal="center" vertical="center" wrapText="1"/>
    </xf>
    <xf numFmtId="0" fontId="11" fillId="18" borderId="44" xfId="0" applyFont="1" applyFill="1" applyBorder="1" applyAlignment="1">
      <alignment horizontal="center" vertical="center" wrapText="1"/>
    </xf>
    <xf numFmtId="0" fontId="10" fillId="0" borderId="0" xfId="17" applyFont="1" applyAlignment="1">
      <alignment horizontal="center"/>
    </xf>
    <xf numFmtId="2" fontId="3" fillId="10" borderId="8" xfId="0" applyNumberFormat="1" applyFont="1" applyFill="1" applyBorder="1" applyAlignment="1">
      <alignment horizontal="center" vertical="center"/>
    </xf>
    <xf numFmtId="2" fontId="3" fillId="10" borderId="1" xfId="0" applyNumberFormat="1" applyFont="1" applyFill="1" applyBorder="1" applyAlignment="1">
      <alignment horizontal="center" vertical="center"/>
    </xf>
    <xf numFmtId="2" fontId="3" fillId="11" borderId="11" xfId="0" applyNumberFormat="1" applyFont="1" applyFill="1" applyBorder="1" applyAlignment="1">
      <alignment horizontal="center" vertical="center"/>
    </xf>
    <xf numFmtId="2" fontId="3" fillId="11" borderId="12" xfId="0" applyNumberFormat="1" applyFont="1" applyFill="1" applyBorder="1" applyAlignment="1">
      <alignment horizontal="center" vertical="center"/>
    </xf>
    <xf numFmtId="0" fontId="2" fillId="0" borderId="34" xfId="0" applyFont="1" applyBorder="1" applyAlignment="1">
      <alignment horizontal="center"/>
    </xf>
    <xf numFmtId="0" fontId="2" fillId="0" borderId="24" xfId="0" applyFont="1" applyBorder="1" applyAlignment="1">
      <alignment horizontal="center"/>
    </xf>
    <xf numFmtId="1" fontId="2" fillId="0" borderId="25" xfId="0" applyNumberFormat="1" applyFont="1" applyBorder="1" applyAlignment="1">
      <alignment horizontal="center" vertical="center"/>
    </xf>
    <xf numFmtId="1" fontId="2" fillId="0" borderId="39" xfId="0" applyNumberFormat="1" applyFont="1" applyBorder="1" applyAlignment="1">
      <alignment horizontal="center" vertical="center"/>
    </xf>
    <xf numFmtId="0" fontId="2" fillId="0" borderId="8" xfId="0" applyFont="1" applyBorder="1" applyAlignment="1">
      <alignment horizontal="center"/>
    </xf>
    <xf numFmtId="0" fontId="2" fillId="0" borderId="1"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1" fontId="2" fillId="0" borderId="27" xfId="0" applyNumberFormat="1" applyFont="1" applyBorder="1" applyAlignment="1">
      <alignment horizontal="center" vertical="center"/>
    </xf>
    <xf numFmtId="1" fontId="2" fillId="0" borderId="38" xfId="0" applyNumberFormat="1" applyFont="1" applyBorder="1" applyAlignment="1">
      <alignment horizontal="center" vertical="center"/>
    </xf>
    <xf numFmtId="1" fontId="2" fillId="0" borderId="2" xfId="0" applyNumberFormat="1" applyFont="1" applyBorder="1" applyAlignment="1">
      <alignment horizontal="center" vertical="center"/>
    </xf>
    <xf numFmtId="1" fontId="2" fillId="0" borderId="37" xfId="0" applyNumberFormat="1" applyFont="1" applyBorder="1" applyAlignment="1">
      <alignment horizontal="center" vertical="center"/>
    </xf>
    <xf numFmtId="2" fontId="3" fillId="10" borderId="10" xfId="0" applyNumberFormat="1" applyFont="1" applyFill="1" applyBorder="1" applyAlignment="1">
      <alignment horizontal="center" vertical="center"/>
    </xf>
    <xf numFmtId="2" fontId="3" fillId="11" borderId="13" xfId="0" applyNumberFormat="1" applyFont="1" applyFill="1" applyBorder="1" applyAlignment="1">
      <alignment horizontal="center" vertical="center"/>
    </xf>
    <xf numFmtId="0" fontId="3" fillId="0" borderId="0" xfId="0" applyFont="1" applyAlignment="1">
      <alignment horizontal="center"/>
    </xf>
    <xf numFmtId="0" fontId="3" fillId="12" borderId="40" xfId="0" applyFont="1" applyFill="1" applyBorder="1" applyAlignment="1">
      <alignment horizontal="center" vertical="center"/>
    </xf>
    <xf numFmtId="0" fontId="3" fillId="12" borderId="21" xfId="0" applyFont="1" applyFill="1" applyBorder="1" applyAlignment="1">
      <alignment horizontal="center" vertical="center"/>
    </xf>
    <xf numFmtId="0" fontId="3" fillId="12" borderId="41" xfId="0" applyFont="1" applyFill="1" applyBorder="1" applyAlignment="1">
      <alignment horizontal="center" vertical="center"/>
    </xf>
    <xf numFmtId="0" fontId="2" fillId="0" borderId="18" xfId="0" applyFont="1" applyBorder="1" applyAlignment="1">
      <alignment horizontal="justify" vertical="center"/>
    </xf>
    <xf numFmtId="0" fontId="2" fillId="0" borderId="19" xfId="0" applyFont="1" applyBorder="1" applyAlignment="1">
      <alignment horizontal="justify" vertical="center"/>
    </xf>
    <xf numFmtId="0" fontId="2" fillId="0" borderId="20" xfId="0" applyFont="1" applyBorder="1" applyAlignment="1">
      <alignment horizontal="justify" vertical="center"/>
    </xf>
    <xf numFmtId="2" fontId="3" fillId="6" borderId="24" xfId="0" applyNumberFormat="1" applyFont="1" applyFill="1" applyBorder="1" applyAlignment="1">
      <alignment horizontal="center" vertical="center"/>
    </xf>
    <xf numFmtId="2" fontId="3" fillId="6" borderId="26" xfId="0" applyNumberFormat="1" applyFont="1" applyFill="1" applyBorder="1" applyAlignment="1">
      <alignment horizontal="center" vertical="center"/>
    </xf>
    <xf numFmtId="2" fontId="3" fillId="6" borderId="34" xfId="0" applyNumberFormat="1" applyFont="1" applyFill="1" applyBorder="1" applyAlignment="1">
      <alignment horizontal="center" vertical="center"/>
    </xf>
    <xf numFmtId="0" fontId="3" fillId="12" borderId="15" xfId="0" applyFont="1" applyFill="1" applyBorder="1" applyAlignment="1">
      <alignment horizontal="center" vertical="center"/>
    </xf>
    <xf numFmtId="0" fontId="3" fillId="12" borderId="16" xfId="0" applyFont="1" applyFill="1" applyBorder="1" applyAlignment="1">
      <alignment horizontal="center" vertical="center"/>
    </xf>
    <xf numFmtId="0" fontId="3" fillId="12" borderId="17" xfId="0" applyFont="1" applyFill="1" applyBorder="1" applyAlignment="1">
      <alignment horizontal="center" vertical="center"/>
    </xf>
    <xf numFmtId="0" fontId="3" fillId="12" borderId="22" xfId="0" applyFont="1" applyFill="1" applyBorder="1" applyAlignment="1">
      <alignment horizontal="center" vertical="center"/>
    </xf>
    <xf numFmtId="0" fontId="3" fillId="12" borderId="23" xfId="0" applyFont="1" applyFill="1" applyBorder="1" applyAlignment="1">
      <alignment horizontal="center" vertical="center"/>
    </xf>
    <xf numFmtId="0" fontId="3" fillId="12" borderId="28" xfId="0" applyFont="1" applyFill="1" applyBorder="1" applyAlignment="1">
      <alignment horizontal="center" vertical="center"/>
    </xf>
    <xf numFmtId="0" fontId="2" fillId="0" borderId="15" xfId="0" applyFont="1" applyBorder="1" applyAlignment="1">
      <alignment horizontal="justify" vertical="center"/>
    </xf>
    <xf numFmtId="0" fontId="2" fillId="0" borderId="16" xfId="0" applyFont="1" applyBorder="1" applyAlignment="1">
      <alignment horizontal="justify" vertical="center"/>
    </xf>
    <xf numFmtId="0" fontId="2" fillId="0" borderId="17" xfId="0" applyFont="1" applyBorder="1" applyAlignment="1">
      <alignment horizontal="justify" vertical="center"/>
    </xf>
    <xf numFmtId="0" fontId="2" fillId="0" borderId="22" xfId="0" applyFont="1" applyBorder="1" applyAlignment="1">
      <alignment horizontal="justify" vertical="center" wrapText="1"/>
    </xf>
    <xf numFmtId="0" fontId="2" fillId="0" borderId="23" xfId="0" applyFont="1" applyBorder="1" applyAlignment="1">
      <alignment horizontal="justify" vertical="center" wrapText="1"/>
    </xf>
    <xf numFmtId="0" fontId="2" fillId="0" borderId="28" xfId="0" applyFont="1" applyBorder="1" applyAlignment="1">
      <alignment horizontal="justify" vertical="center" wrapText="1"/>
    </xf>
    <xf numFmtId="41" fontId="2" fillId="0" borderId="35" xfId="8" applyFont="1" applyBorder="1" applyAlignment="1">
      <alignment horizontal="center" vertical="center"/>
    </xf>
    <xf numFmtId="41" fontId="2" fillId="0" borderId="39" xfId="8" applyFont="1" applyBorder="1" applyAlignment="1">
      <alignment horizontal="center" vertical="center"/>
    </xf>
    <xf numFmtId="41" fontId="2" fillId="0" borderId="32" xfId="8" applyFont="1" applyBorder="1" applyAlignment="1">
      <alignment horizontal="center" vertical="center"/>
    </xf>
    <xf numFmtId="41" fontId="2" fillId="0" borderId="37" xfId="8" applyFont="1" applyBorder="1" applyAlignment="1">
      <alignment horizontal="center" vertical="center"/>
    </xf>
    <xf numFmtId="41" fontId="2" fillId="0" borderId="42" xfId="8" applyFont="1" applyBorder="1" applyAlignment="1">
      <alignment horizontal="center" vertical="center"/>
    </xf>
    <xf numFmtId="41" fontId="2" fillId="0" borderId="38" xfId="8" applyFont="1" applyBorder="1" applyAlignment="1">
      <alignment horizontal="center" vertical="center"/>
    </xf>
  </cellXfs>
  <cellStyles count="224">
    <cellStyle name="Euro" xfId="1"/>
    <cellStyle name="Hipervínculo" xfId="4" builtinId="8" hidden="1"/>
    <cellStyle name="Hipervínculo" xfId="6" builtinId="8" hidden="1"/>
    <cellStyle name="Hipervínculo" xfId="9" builtinId="8" hidden="1"/>
    <cellStyle name="Hipervínculo" xfId="11" builtinId="8" hidden="1"/>
    <cellStyle name="Hipervínculo" xfId="13" builtinId="8" hidden="1"/>
    <cellStyle name="Hipervínculo" xfId="15"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visitado" xfId="5" builtinId="9" hidden="1"/>
    <cellStyle name="Hipervínculo visitado" xfId="7"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Millares" xfId="2" builtinId="3"/>
    <cellStyle name="Millares [0]" xfId="8" builtinId="6"/>
    <cellStyle name="Normal" xfId="0" builtinId="0"/>
    <cellStyle name="Normal 2" xfId="17"/>
    <cellStyle name="Porcentaje" xfId="3" builtinId="5"/>
  </cellStyles>
  <dxfs count="30">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9" defaultPivotStyle="PivotStyleMedium4"/>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2.xml"/><Relationship Id="rId18" Type="http://schemas.openxmlformats.org/officeDocument/2006/relationships/worksheet" Target="worksheets/sheet17.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2015</a:t>
            </a:r>
            <a:r>
              <a:rPr lang="es-CO" baseline="0"/>
              <a:t> - 2016</a:t>
            </a:r>
            <a:endParaRPr lang="es-CO"/>
          </a:p>
        </c:rich>
      </c:tx>
      <c:overlay val="0"/>
    </c:title>
    <c:autoTitleDeleted val="0"/>
    <c:plotArea>
      <c:layout/>
      <c:barChart>
        <c:barDir val="col"/>
        <c:grouping val="clustered"/>
        <c:varyColors val="0"/>
        <c:ser>
          <c:idx val="0"/>
          <c:order val="0"/>
          <c:tx>
            <c:strRef>
              <c:f>'Comparativo 2015-2016'!$C$2</c:f>
              <c:strCache>
                <c:ptCount val="1"/>
                <c:pt idx="0">
                  <c:v>2015</c:v>
                </c:pt>
              </c:strCache>
            </c:strRef>
          </c:tx>
          <c:invertIfNegative val="0"/>
          <c:dLbls>
            <c:spPr>
              <a:noFill/>
              <a:ln>
                <a:noFill/>
              </a:ln>
              <a:effectLst/>
            </c:spPr>
            <c:txPr>
              <a:bodyPr/>
              <a:lstStyle/>
              <a:p>
                <a:pPr>
                  <a:defRPr sz="1100"/>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2015-2016'!$B$3:$B$6</c:f>
              <c:strCache>
                <c:ptCount val="4"/>
                <c:pt idx="0">
                  <c:v>RIESGOS BAJOS </c:v>
                </c:pt>
                <c:pt idx="1">
                  <c:v>RIESGOS MEDIOS </c:v>
                </c:pt>
                <c:pt idx="2">
                  <c:v>RIESGOS ALTOS </c:v>
                </c:pt>
                <c:pt idx="3">
                  <c:v>Total </c:v>
                </c:pt>
              </c:strCache>
            </c:strRef>
          </c:cat>
          <c:val>
            <c:numRef>
              <c:f>'Comparativo 2015-2016'!$C$3:$C$6</c:f>
              <c:numCache>
                <c:formatCode>General</c:formatCode>
                <c:ptCount val="4"/>
                <c:pt idx="0">
                  <c:v>25</c:v>
                </c:pt>
                <c:pt idx="1">
                  <c:v>20</c:v>
                </c:pt>
                <c:pt idx="2">
                  <c:v>5</c:v>
                </c:pt>
                <c:pt idx="3">
                  <c:v>50</c:v>
                </c:pt>
              </c:numCache>
            </c:numRef>
          </c:val>
          <c:extLst xmlns:c16r2="http://schemas.microsoft.com/office/drawing/2015/06/chart">
            <c:ext xmlns:c16="http://schemas.microsoft.com/office/drawing/2014/chart" uri="{C3380CC4-5D6E-409C-BE32-E72D297353CC}">
              <c16:uniqueId val="{00000000-B808-4F29-9E77-CCB090F5C912}"/>
            </c:ext>
          </c:extLst>
        </c:ser>
        <c:ser>
          <c:idx val="1"/>
          <c:order val="1"/>
          <c:tx>
            <c:strRef>
              <c:f>'Comparativo 2015-2016'!$D$2</c:f>
              <c:strCache>
                <c:ptCount val="1"/>
                <c:pt idx="0">
                  <c:v>2016</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B808-4F29-9E77-CCB090F5C912}"/>
                </c:ext>
                <c:ext xmlns:c15="http://schemas.microsoft.com/office/drawing/2012/chart" uri="{CE6537A1-D6FC-4f65-9D91-7224C49458BB}"/>
              </c:extLst>
            </c:dLbl>
            <c:dLbl>
              <c:idx val="3"/>
              <c:layout>
                <c:manualLayout>
                  <c:x val="-1.0003227362867955E-16"/>
                  <c:y val="-1.8801843863764111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B808-4F29-9E77-CCB090F5C912}"/>
                </c:ext>
                <c:ext xmlns:c15="http://schemas.microsoft.com/office/drawing/2012/chart" uri="{CE6537A1-D6FC-4f65-9D91-7224C49458BB}"/>
              </c:extLst>
            </c:dLbl>
            <c:spPr>
              <a:noFill/>
              <a:ln>
                <a:noFill/>
              </a:ln>
              <a:effectLst/>
            </c:spPr>
            <c:txPr>
              <a:bodyPr/>
              <a:lstStyle/>
              <a:p>
                <a:pPr>
                  <a:defRPr sz="1100" b="1"/>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2015-2016'!$B$3:$B$6</c:f>
              <c:strCache>
                <c:ptCount val="4"/>
                <c:pt idx="0">
                  <c:v>RIESGOS BAJOS </c:v>
                </c:pt>
                <c:pt idx="1">
                  <c:v>RIESGOS MEDIOS </c:v>
                </c:pt>
                <c:pt idx="2">
                  <c:v>RIESGOS ALTOS </c:v>
                </c:pt>
                <c:pt idx="3">
                  <c:v>Total </c:v>
                </c:pt>
              </c:strCache>
            </c:strRef>
          </c:cat>
          <c:val>
            <c:numRef>
              <c:f>'Comparativo 2015-2016'!$D$3:$D$6</c:f>
              <c:numCache>
                <c:formatCode>General</c:formatCode>
                <c:ptCount val="4"/>
                <c:pt idx="0">
                  <c:v>13</c:v>
                </c:pt>
                <c:pt idx="1">
                  <c:v>28</c:v>
                </c:pt>
                <c:pt idx="2">
                  <c:v>7</c:v>
                </c:pt>
                <c:pt idx="3">
                  <c:v>48</c:v>
                </c:pt>
              </c:numCache>
            </c:numRef>
          </c:val>
          <c:extLst xmlns:c16r2="http://schemas.microsoft.com/office/drawing/2015/06/chart">
            <c:ext xmlns:c16="http://schemas.microsoft.com/office/drawing/2014/chart" uri="{C3380CC4-5D6E-409C-BE32-E72D297353CC}">
              <c16:uniqueId val="{00000003-B808-4F29-9E77-CCB090F5C912}"/>
            </c:ext>
          </c:extLst>
        </c:ser>
        <c:dLbls>
          <c:dLblPos val="outEnd"/>
          <c:showLegendKey val="0"/>
          <c:showVal val="1"/>
          <c:showCatName val="0"/>
          <c:showSerName val="0"/>
          <c:showPercent val="0"/>
          <c:showBubbleSize val="0"/>
        </c:dLbls>
        <c:gapWidth val="150"/>
        <c:axId val="-911553056"/>
        <c:axId val="-911552512"/>
      </c:barChart>
      <c:catAx>
        <c:axId val="-911553056"/>
        <c:scaling>
          <c:orientation val="minMax"/>
        </c:scaling>
        <c:delete val="0"/>
        <c:axPos val="b"/>
        <c:numFmt formatCode="General" sourceLinked="0"/>
        <c:majorTickMark val="out"/>
        <c:minorTickMark val="none"/>
        <c:tickLblPos val="nextTo"/>
        <c:txPr>
          <a:bodyPr/>
          <a:lstStyle/>
          <a:p>
            <a:pPr>
              <a:defRPr sz="1200" b="1"/>
            </a:pPr>
            <a:endParaRPr lang="es-CO"/>
          </a:p>
        </c:txPr>
        <c:crossAx val="-911552512"/>
        <c:crosses val="autoZero"/>
        <c:auto val="1"/>
        <c:lblAlgn val="ctr"/>
        <c:lblOffset val="100"/>
        <c:noMultiLvlLbl val="0"/>
      </c:catAx>
      <c:valAx>
        <c:axId val="-911552512"/>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overlay val="0"/>
        </c:title>
        <c:numFmt formatCode="General" sourceLinked="1"/>
        <c:majorTickMark val="out"/>
        <c:minorTickMark val="none"/>
        <c:tickLblPos val="nextTo"/>
        <c:crossAx val="-911553056"/>
        <c:crosses val="autoZero"/>
        <c:crossBetween val="between"/>
      </c:valAx>
    </c:plotArea>
    <c:legend>
      <c:legendPos val="r"/>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2017</a:t>
            </a:r>
            <a:r>
              <a:rPr lang="es-CO" baseline="0"/>
              <a:t> - 2018</a:t>
            </a:r>
            <a:endParaRPr lang="es-CO"/>
          </a:p>
        </c:rich>
      </c:tx>
      <c:overlay val="0"/>
    </c:title>
    <c:autoTitleDeleted val="0"/>
    <c:plotArea>
      <c:layout/>
      <c:barChart>
        <c:barDir val="col"/>
        <c:grouping val="clustered"/>
        <c:varyColors val="0"/>
        <c:ser>
          <c:idx val="0"/>
          <c:order val="0"/>
          <c:tx>
            <c:strRef>
              <c:f>'Comparativo 2017-2018'!$C$2</c:f>
              <c:strCache>
                <c:ptCount val="1"/>
                <c:pt idx="0">
                  <c:v>2017</c:v>
                </c:pt>
              </c:strCache>
            </c:strRef>
          </c:tx>
          <c:invertIfNegative val="0"/>
          <c:dLbls>
            <c:spPr>
              <a:noFill/>
              <a:ln>
                <a:noFill/>
              </a:ln>
              <a:effectLst/>
            </c:spPr>
            <c:txPr>
              <a:bodyPr/>
              <a:lstStyle/>
              <a:p>
                <a:pPr>
                  <a:defRPr sz="1100"/>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2017-2018'!$B$3:$B$6</c:f>
              <c:strCache>
                <c:ptCount val="4"/>
                <c:pt idx="0">
                  <c:v>RIESGOS BAJOS </c:v>
                </c:pt>
                <c:pt idx="1">
                  <c:v>RIESGOS MEDIOS </c:v>
                </c:pt>
                <c:pt idx="2">
                  <c:v>RIESGOS ALTOS </c:v>
                </c:pt>
                <c:pt idx="3">
                  <c:v>Total </c:v>
                </c:pt>
              </c:strCache>
            </c:strRef>
          </c:cat>
          <c:val>
            <c:numRef>
              <c:f>'Comparativo 2017-2018'!$C$3:$C$6</c:f>
              <c:numCache>
                <c:formatCode>General</c:formatCode>
                <c:ptCount val="4"/>
                <c:pt idx="0">
                  <c:v>8</c:v>
                </c:pt>
                <c:pt idx="1">
                  <c:v>35</c:v>
                </c:pt>
                <c:pt idx="2">
                  <c:v>10</c:v>
                </c:pt>
                <c:pt idx="3">
                  <c:v>53</c:v>
                </c:pt>
              </c:numCache>
            </c:numRef>
          </c:val>
          <c:extLst xmlns:c16r2="http://schemas.microsoft.com/office/drawing/2015/06/chart">
            <c:ext xmlns:c16="http://schemas.microsoft.com/office/drawing/2014/chart" uri="{C3380CC4-5D6E-409C-BE32-E72D297353CC}">
              <c16:uniqueId val="{00000000-906D-487F-9A3E-958FB3684DBA}"/>
            </c:ext>
          </c:extLst>
        </c:ser>
        <c:ser>
          <c:idx val="1"/>
          <c:order val="1"/>
          <c:tx>
            <c:strRef>
              <c:f>'Comparativo 2017-2018'!$D$2</c:f>
              <c:strCache>
                <c:ptCount val="1"/>
                <c:pt idx="0">
                  <c:v>2018</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906D-487F-9A3E-958FB3684DBA}"/>
                </c:ext>
                <c:ext xmlns:c15="http://schemas.microsoft.com/office/drawing/2012/chart" uri="{CE6537A1-D6FC-4f65-9D91-7224C49458BB}"/>
              </c:extLst>
            </c:dLbl>
            <c:dLbl>
              <c:idx val="3"/>
              <c:layout>
                <c:manualLayout>
                  <c:x val="-1.0003227362867955E-16"/>
                  <c:y val="-1.8801843863764111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906D-487F-9A3E-958FB3684DBA}"/>
                </c:ext>
                <c:ext xmlns:c15="http://schemas.microsoft.com/office/drawing/2012/chart" uri="{CE6537A1-D6FC-4f65-9D91-7224C49458BB}"/>
              </c:extLst>
            </c:dLbl>
            <c:spPr>
              <a:noFill/>
              <a:ln>
                <a:noFill/>
              </a:ln>
              <a:effectLst/>
            </c:spPr>
            <c:txPr>
              <a:bodyPr/>
              <a:lstStyle/>
              <a:p>
                <a:pPr>
                  <a:defRPr sz="1100" b="1"/>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2017-2018'!$B$3:$B$6</c:f>
              <c:strCache>
                <c:ptCount val="4"/>
                <c:pt idx="0">
                  <c:v>RIESGOS BAJOS </c:v>
                </c:pt>
                <c:pt idx="1">
                  <c:v>RIESGOS MEDIOS </c:v>
                </c:pt>
                <c:pt idx="2">
                  <c:v>RIESGOS ALTOS </c:v>
                </c:pt>
                <c:pt idx="3">
                  <c:v>Total </c:v>
                </c:pt>
              </c:strCache>
            </c:strRef>
          </c:cat>
          <c:val>
            <c:numRef>
              <c:f>'Comparativo 2017-2018'!$D$3:$D$6</c:f>
              <c:numCache>
                <c:formatCode>General</c:formatCode>
                <c:ptCount val="4"/>
                <c:pt idx="0">
                  <c:v>4</c:v>
                </c:pt>
                <c:pt idx="1">
                  <c:v>41</c:v>
                </c:pt>
                <c:pt idx="2">
                  <c:v>8</c:v>
                </c:pt>
                <c:pt idx="3">
                  <c:v>53</c:v>
                </c:pt>
              </c:numCache>
            </c:numRef>
          </c:val>
          <c:extLst xmlns:c16r2="http://schemas.microsoft.com/office/drawing/2015/06/chart">
            <c:ext xmlns:c16="http://schemas.microsoft.com/office/drawing/2014/chart" uri="{C3380CC4-5D6E-409C-BE32-E72D297353CC}">
              <c16:uniqueId val="{00000003-906D-487F-9A3E-958FB3684DBA}"/>
            </c:ext>
          </c:extLst>
        </c:ser>
        <c:dLbls>
          <c:dLblPos val="outEnd"/>
          <c:showLegendKey val="0"/>
          <c:showVal val="1"/>
          <c:showCatName val="0"/>
          <c:showSerName val="0"/>
          <c:showPercent val="0"/>
          <c:showBubbleSize val="0"/>
        </c:dLbls>
        <c:gapWidth val="150"/>
        <c:axId val="-911565568"/>
        <c:axId val="-911557952"/>
      </c:barChart>
      <c:catAx>
        <c:axId val="-911565568"/>
        <c:scaling>
          <c:orientation val="minMax"/>
        </c:scaling>
        <c:delete val="0"/>
        <c:axPos val="b"/>
        <c:numFmt formatCode="General" sourceLinked="0"/>
        <c:majorTickMark val="out"/>
        <c:minorTickMark val="none"/>
        <c:tickLblPos val="nextTo"/>
        <c:txPr>
          <a:bodyPr/>
          <a:lstStyle/>
          <a:p>
            <a:pPr>
              <a:defRPr sz="1200" b="1"/>
            </a:pPr>
            <a:endParaRPr lang="es-CO"/>
          </a:p>
        </c:txPr>
        <c:crossAx val="-911557952"/>
        <c:crosses val="autoZero"/>
        <c:auto val="1"/>
        <c:lblAlgn val="ctr"/>
        <c:lblOffset val="100"/>
        <c:noMultiLvlLbl val="0"/>
      </c:catAx>
      <c:valAx>
        <c:axId val="-911557952"/>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overlay val="0"/>
        </c:title>
        <c:numFmt formatCode="General" sourceLinked="1"/>
        <c:majorTickMark val="out"/>
        <c:minorTickMark val="none"/>
        <c:tickLblPos val="nextTo"/>
        <c:crossAx val="-911565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2018</a:t>
            </a:r>
            <a:r>
              <a:rPr lang="es-CO" baseline="0"/>
              <a:t> - 2019</a:t>
            </a:r>
            <a:endParaRPr lang="es-CO"/>
          </a:p>
        </c:rich>
      </c:tx>
      <c:overlay val="0"/>
    </c:title>
    <c:autoTitleDeleted val="0"/>
    <c:plotArea>
      <c:layout/>
      <c:barChart>
        <c:barDir val="col"/>
        <c:grouping val="clustered"/>
        <c:varyColors val="0"/>
        <c:ser>
          <c:idx val="0"/>
          <c:order val="0"/>
          <c:tx>
            <c:strRef>
              <c:f>'Comparativo 2018-2019'!$C$2</c:f>
              <c:strCache>
                <c:ptCount val="1"/>
                <c:pt idx="0">
                  <c:v>2018</c:v>
                </c:pt>
              </c:strCache>
            </c:strRef>
          </c:tx>
          <c:invertIfNegative val="0"/>
          <c:dLbls>
            <c:spPr>
              <a:noFill/>
              <a:ln>
                <a:noFill/>
              </a:ln>
              <a:effectLst/>
            </c:spPr>
            <c:txPr>
              <a:bodyPr/>
              <a:lstStyle/>
              <a:p>
                <a:pPr>
                  <a:defRPr sz="1100"/>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2018-2019'!$B$3:$B$6</c:f>
              <c:strCache>
                <c:ptCount val="4"/>
                <c:pt idx="0">
                  <c:v>RIESGOS BAJOS </c:v>
                </c:pt>
                <c:pt idx="1">
                  <c:v>RIESGOS MEDIOS </c:v>
                </c:pt>
                <c:pt idx="2">
                  <c:v>RIESGOS ALTOS </c:v>
                </c:pt>
                <c:pt idx="3">
                  <c:v>Total </c:v>
                </c:pt>
              </c:strCache>
            </c:strRef>
          </c:cat>
          <c:val>
            <c:numRef>
              <c:f>'Comparativo 2018-2019'!$C$3:$C$6</c:f>
              <c:numCache>
                <c:formatCode>General</c:formatCode>
                <c:ptCount val="4"/>
                <c:pt idx="0">
                  <c:v>4</c:v>
                </c:pt>
                <c:pt idx="1">
                  <c:v>41</c:v>
                </c:pt>
                <c:pt idx="2">
                  <c:v>8</c:v>
                </c:pt>
                <c:pt idx="3">
                  <c:v>53</c:v>
                </c:pt>
              </c:numCache>
            </c:numRef>
          </c:val>
          <c:extLst xmlns:c16r2="http://schemas.microsoft.com/office/drawing/2015/06/chart">
            <c:ext xmlns:c16="http://schemas.microsoft.com/office/drawing/2014/chart" uri="{C3380CC4-5D6E-409C-BE32-E72D297353CC}">
              <c16:uniqueId val="{00000000-906D-487F-9A3E-958FB3684DBA}"/>
            </c:ext>
          </c:extLst>
        </c:ser>
        <c:ser>
          <c:idx val="1"/>
          <c:order val="1"/>
          <c:tx>
            <c:strRef>
              <c:f>'Comparativo 2018-2019'!$D$2</c:f>
              <c:strCache>
                <c:ptCount val="1"/>
                <c:pt idx="0">
                  <c:v>2019</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906D-487F-9A3E-958FB3684DBA}"/>
                </c:ext>
                <c:ext xmlns:c15="http://schemas.microsoft.com/office/drawing/2012/chart" uri="{CE6537A1-D6FC-4f65-9D91-7224C49458BB}"/>
              </c:extLst>
            </c:dLbl>
            <c:dLbl>
              <c:idx val="3"/>
              <c:layout>
                <c:manualLayout>
                  <c:x val="-1.0003227362867955E-16"/>
                  <c:y val="-1.8801843863764111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906D-487F-9A3E-958FB3684DBA}"/>
                </c:ext>
                <c:ext xmlns:c15="http://schemas.microsoft.com/office/drawing/2012/chart" uri="{CE6537A1-D6FC-4f65-9D91-7224C49458BB}"/>
              </c:extLst>
            </c:dLbl>
            <c:spPr>
              <a:noFill/>
              <a:ln>
                <a:noFill/>
              </a:ln>
              <a:effectLst/>
            </c:spPr>
            <c:txPr>
              <a:bodyPr/>
              <a:lstStyle/>
              <a:p>
                <a:pPr>
                  <a:defRPr sz="1100" b="1"/>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2018-2019'!$B$3:$B$6</c:f>
              <c:strCache>
                <c:ptCount val="4"/>
                <c:pt idx="0">
                  <c:v>RIESGOS BAJOS </c:v>
                </c:pt>
                <c:pt idx="1">
                  <c:v>RIESGOS MEDIOS </c:v>
                </c:pt>
                <c:pt idx="2">
                  <c:v>RIESGOS ALTOS </c:v>
                </c:pt>
                <c:pt idx="3">
                  <c:v>Total </c:v>
                </c:pt>
              </c:strCache>
            </c:strRef>
          </c:cat>
          <c:val>
            <c:numRef>
              <c:f>'Comparativo 2018-2019'!$D$3:$D$6</c:f>
              <c:numCache>
                <c:formatCode>General</c:formatCode>
                <c:ptCount val="4"/>
                <c:pt idx="0">
                  <c:v>5</c:v>
                </c:pt>
                <c:pt idx="1">
                  <c:v>44</c:v>
                </c:pt>
                <c:pt idx="2">
                  <c:v>5</c:v>
                </c:pt>
                <c:pt idx="3">
                  <c:v>54</c:v>
                </c:pt>
              </c:numCache>
            </c:numRef>
          </c:val>
          <c:extLst xmlns:c16r2="http://schemas.microsoft.com/office/drawing/2015/06/chart">
            <c:ext xmlns:c16="http://schemas.microsoft.com/office/drawing/2014/chart" uri="{C3380CC4-5D6E-409C-BE32-E72D297353CC}">
              <c16:uniqueId val="{00000003-906D-487F-9A3E-958FB3684DBA}"/>
            </c:ext>
          </c:extLst>
        </c:ser>
        <c:dLbls>
          <c:dLblPos val="outEnd"/>
          <c:showLegendKey val="0"/>
          <c:showVal val="1"/>
          <c:showCatName val="0"/>
          <c:showSerName val="0"/>
          <c:showPercent val="0"/>
          <c:showBubbleSize val="0"/>
        </c:dLbls>
        <c:gapWidth val="150"/>
        <c:axId val="-911559584"/>
        <c:axId val="-911551968"/>
      </c:barChart>
      <c:catAx>
        <c:axId val="-911559584"/>
        <c:scaling>
          <c:orientation val="minMax"/>
        </c:scaling>
        <c:delete val="0"/>
        <c:axPos val="b"/>
        <c:numFmt formatCode="General" sourceLinked="0"/>
        <c:majorTickMark val="out"/>
        <c:minorTickMark val="none"/>
        <c:tickLblPos val="nextTo"/>
        <c:txPr>
          <a:bodyPr/>
          <a:lstStyle/>
          <a:p>
            <a:pPr>
              <a:defRPr sz="1200" b="1"/>
            </a:pPr>
            <a:endParaRPr lang="es-CO"/>
          </a:p>
        </c:txPr>
        <c:crossAx val="-911551968"/>
        <c:crosses val="autoZero"/>
        <c:auto val="1"/>
        <c:lblAlgn val="ctr"/>
        <c:lblOffset val="100"/>
        <c:noMultiLvlLbl val="0"/>
      </c:catAx>
      <c:valAx>
        <c:axId val="-911551968"/>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overlay val="0"/>
        </c:title>
        <c:numFmt formatCode="General" sourceLinked="1"/>
        <c:majorTickMark val="out"/>
        <c:minorTickMark val="none"/>
        <c:tickLblPos val="nextTo"/>
        <c:crossAx val="-9115595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chartsheets/sheet1.xml><?xml version="1.0" encoding="utf-8"?>
<chartsheet xmlns="http://schemas.openxmlformats.org/spreadsheetml/2006/main" xmlns:r="http://schemas.openxmlformats.org/officeDocument/2006/relationships">
  <sheetPr/>
  <sheetViews>
    <sheetView zoomScale="89" workbookViewId="0" zoomToFit="1"/>
  </sheetViews>
  <pageMargins left="0.7" right="0.7" top="0.75" bottom="0.7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310955" cy="6089579"/>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552450" y="76200"/>
    <xdr:ext cx="9284368" cy="609600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552450" y="76200"/>
    <xdr:ext cx="9284368" cy="609600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2</xdr:col>
      <xdr:colOff>190500</xdr:colOff>
      <xdr:row>1</xdr:row>
      <xdr:rowOff>120564</xdr:rowOff>
    </xdr:from>
    <xdr:ext cx="3408850" cy="1295975"/>
    <xdr:pic>
      <xdr:nvPicPr>
        <xdr:cNvPr id="2" name="Imagen 2"/>
        <xdr:cNvPicPr>
          <a:picLocks noChangeAspect="1"/>
        </xdr:cNvPicPr>
      </xdr:nvPicPr>
      <xdr:blipFill>
        <a:blip xmlns:r="http://schemas.openxmlformats.org/officeDocument/2006/relationships" r:embed="rId1"/>
        <a:stretch>
          <a:fillRect/>
        </a:stretch>
      </xdr:blipFill>
      <xdr:spPr>
        <a:xfrm>
          <a:off x="4705350" y="282489"/>
          <a:ext cx="3408850" cy="129597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THINK\Documents\Sistema%20Integado%20de%20Gesti&#243;n\SIG\Sistema%20Integrado%20de%20Gesti&#243;n\Planeacci&#243;n%20estrategica&#61480;\Revisi&#243;n%20por%20la%20gerencia&#61480;\2017\Riesgo%20por%20proces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THINK\Documents\Sistema%20Integado%20de%20Gesti&#243;n\SIG\Sistema%20Integrado%20de%20Gesti&#243;n\Planeacci&#243;n%20estrategica&#61480;\Revisi&#243;n%20por%20la%20gerencia&#61480;\2018\Riesgo%20por%20proceso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Users\THINK\Documents\Sistema%20Integado%20de%20Gesti&#243;n\SIG\Sistema%20Integrado%20de%20Gesti&#243;n\Planeacci&#243;n%20estrategica&#61480;\Revisi&#243;n%20por%20la%20gerencia&#61480;\2019\Riesgo%20por%20proces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por procesos 2017"/>
      <sheetName val="Riesgos por procesos 2018"/>
      <sheetName val="Hoja3"/>
    </sheetNames>
    <sheetDataSet>
      <sheetData sheetId="0">
        <row r="14">
          <cell r="C14">
            <v>10</v>
          </cell>
          <cell r="D14">
            <v>35</v>
          </cell>
          <cell r="E14">
            <v>8</v>
          </cell>
        </row>
      </sheetData>
      <sheetData sheetId="1">
        <row r="13">
          <cell r="C13">
            <v>8</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por procesos 2017"/>
      <sheetName val="Riesgos por procesos 2018"/>
      <sheetName val="Hoja3"/>
      <sheetName val="Riesgos por procesos 2019"/>
    </sheetNames>
    <sheetDataSet>
      <sheetData sheetId="0" refreshError="1"/>
      <sheetData sheetId="1" refreshError="1">
        <row r="13">
          <cell r="C13">
            <v>8</v>
          </cell>
          <cell r="D13">
            <v>41</v>
          </cell>
          <cell r="E13">
            <v>4</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por procesos 2017"/>
      <sheetName val="Riesgos por procesos 2018"/>
      <sheetName val="Riesgos por procesos 2019"/>
      <sheetName val="Hoja3"/>
    </sheetNames>
    <sheetDataSet>
      <sheetData sheetId="0"/>
      <sheetData sheetId="1"/>
      <sheetData sheetId="2">
        <row r="13">
          <cell r="C13">
            <v>5</v>
          </cell>
          <cell r="D13">
            <v>44</v>
          </cell>
          <cell r="E13">
            <v>5</v>
          </cell>
        </row>
      </sheetData>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G76"/>
  <sheetViews>
    <sheetView showGridLines="0" view="pageBreakPreview" zoomScale="40" zoomScaleNormal="25" zoomScaleSheetLayoutView="40" zoomScalePageLayoutView="75" workbookViewId="0">
      <selection activeCell="H8" sqref="H8"/>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29.42578125" style="42" customWidth="1"/>
    <col min="22" max="22" width="36" style="42" customWidth="1"/>
    <col min="23" max="23" width="49.42578125" style="42" customWidth="1"/>
    <col min="24" max="25" width="33.140625" style="42" customWidth="1"/>
    <col min="26" max="26" width="29.42578125" style="42" customWidth="1"/>
    <col min="27" max="27" width="23.140625" style="144" customWidth="1"/>
    <col min="28" max="28" width="17.7109375" style="42" customWidth="1"/>
    <col min="29" max="32" width="33.85546875" style="42" customWidth="1"/>
    <col min="33" max="16384" width="33.85546875" style="42"/>
  </cols>
  <sheetData>
    <row r="1" spans="2:33" ht="9" customHeight="1" thickBot="1" x14ac:dyDescent="0.25"/>
    <row r="2" spans="2:33" s="56" customFormat="1" ht="125.25" customHeight="1" thickBot="1" x14ac:dyDescent="0.25">
      <c r="B2" s="503" t="s">
        <v>55</v>
      </c>
      <c r="C2" s="504"/>
      <c r="D2" s="504"/>
      <c r="E2" s="504"/>
      <c r="F2" s="504"/>
      <c r="G2" s="504"/>
      <c r="H2" s="504"/>
      <c r="I2" s="504"/>
      <c r="J2" s="504"/>
      <c r="K2" s="504"/>
      <c r="L2" s="504"/>
      <c r="M2" s="504"/>
      <c r="N2" s="504"/>
      <c r="O2" s="504"/>
      <c r="P2" s="504"/>
      <c r="Q2" s="504"/>
      <c r="R2" s="504"/>
      <c r="S2" s="504"/>
      <c r="T2" s="504"/>
      <c r="U2" s="504"/>
      <c r="V2" s="505"/>
      <c r="W2" s="505"/>
      <c r="X2" s="505"/>
      <c r="Y2" s="505"/>
      <c r="Z2" s="506"/>
      <c r="AA2" s="60"/>
      <c r="AB2" s="60"/>
    </row>
    <row r="3" spans="2:33" s="57" customFormat="1" ht="66" customHeight="1" thickBot="1" x14ac:dyDescent="0.25">
      <c r="B3" s="507" t="s">
        <v>107</v>
      </c>
      <c r="C3" s="508"/>
      <c r="D3" s="508"/>
      <c r="E3" s="509"/>
      <c r="F3" s="507" t="s">
        <v>225</v>
      </c>
      <c r="G3" s="508"/>
      <c r="H3" s="510"/>
      <c r="I3" s="511" t="s">
        <v>226</v>
      </c>
      <c r="J3" s="512"/>
      <c r="K3" s="512"/>
      <c r="L3" s="512"/>
      <c r="M3" s="511" t="s">
        <v>108</v>
      </c>
      <c r="N3" s="512"/>
      <c r="O3" s="512"/>
      <c r="P3" s="513"/>
      <c r="Q3" s="514" t="s">
        <v>56</v>
      </c>
      <c r="R3" s="515"/>
      <c r="S3" s="515"/>
      <c r="T3" s="515"/>
      <c r="U3" s="515"/>
      <c r="V3" s="515"/>
      <c r="W3" s="515"/>
      <c r="X3" s="515"/>
      <c r="Y3" s="515"/>
      <c r="Z3" s="515"/>
      <c r="AA3" s="515"/>
      <c r="AB3" s="61"/>
    </row>
    <row r="4" spans="2:33" s="57" customFormat="1" ht="72" customHeight="1" thickBot="1" x14ac:dyDescent="0.25">
      <c r="B4" s="516" t="s">
        <v>57</v>
      </c>
      <c r="C4" s="517"/>
      <c r="D4" s="517"/>
      <c r="E4" s="518"/>
      <c r="F4" s="519">
        <v>42874</v>
      </c>
      <c r="G4" s="520"/>
      <c r="H4" s="521"/>
      <c r="I4" s="522">
        <v>43154</v>
      </c>
      <c r="J4" s="520"/>
      <c r="K4" s="520"/>
      <c r="L4" s="523"/>
      <c r="M4" s="524">
        <v>2</v>
      </c>
      <c r="N4" s="525"/>
      <c r="O4" s="525"/>
      <c r="P4" s="526"/>
      <c r="Q4" s="524" t="s">
        <v>227</v>
      </c>
      <c r="R4" s="525"/>
      <c r="S4" s="525"/>
      <c r="T4" s="525"/>
      <c r="U4" s="525"/>
      <c r="V4" s="525"/>
      <c r="W4" s="525"/>
      <c r="X4" s="525"/>
      <c r="Y4" s="525"/>
      <c r="Z4" s="525"/>
      <c r="AA4" s="526"/>
      <c r="AB4" s="308"/>
    </row>
    <row r="5" spans="2:33" s="57" customFormat="1" ht="32.1" customHeight="1" thickBot="1" x14ac:dyDescent="0.25">
      <c r="B5" s="501" t="s">
        <v>612</v>
      </c>
      <c r="C5" s="502"/>
      <c r="D5" s="502"/>
      <c r="E5" s="502"/>
      <c r="F5" s="502"/>
      <c r="G5" s="502"/>
      <c r="H5" s="502"/>
      <c r="I5" s="502"/>
      <c r="J5" s="502"/>
      <c r="K5" s="502"/>
      <c r="L5" s="502"/>
      <c r="M5" s="502"/>
      <c r="N5" s="502"/>
      <c r="O5" s="502"/>
      <c r="P5" s="502"/>
      <c r="Q5" s="502"/>
      <c r="R5" s="502"/>
      <c r="S5" s="502"/>
      <c r="T5" s="502"/>
      <c r="U5" s="502"/>
      <c r="V5" s="502"/>
      <c r="W5" s="502"/>
      <c r="X5" s="502"/>
      <c r="Y5" s="502"/>
      <c r="Z5" s="502"/>
      <c r="AA5" s="502"/>
      <c r="AB5" s="308"/>
    </row>
    <row r="6" spans="2:33" s="57" customFormat="1" ht="54.95" customHeight="1" thickBot="1" x14ac:dyDescent="0.25">
      <c r="B6" s="530" t="s">
        <v>2</v>
      </c>
      <c r="C6" s="531"/>
      <c r="D6" s="531"/>
      <c r="E6" s="531"/>
      <c r="F6" s="531"/>
      <c r="G6" s="531"/>
      <c r="H6" s="531"/>
      <c r="I6" s="532"/>
      <c r="J6" s="533" t="s">
        <v>7</v>
      </c>
      <c r="K6" s="534"/>
      <c r="L6" s="534"/>
      <c r="M6" s="534"/>
      <c r="N6" s="534"/>
      <c r="O6" s="534"/>
      <c r="P6" s="534"/>
      <c r="Q6" s="535"/>
      <c r="R6" s="536" t="s">
        <v>237</v>
      </c>
      <c r="S6" s="537"/>
      <c r="T6" s="537"/>
      <c r="U6" s="537"/>
      <c r="V6" s="537"/>
      <c r="W6" s="537"/>
      <c r="X6" s="537"/>
      <c r="Y6" s="537"/>
      <c r="Z6" s="537"/>
      <c r="AA6" s="538"/>
    </row>
    <row r="7" spans="2:33" s="57" customFormat="1" ht="75" customHeight="1" thickBot="1" x14ac:dyDescent="0.25">
      <c r="B7" s="539" t="s">
        <v>15</v>
      </c>
      <c r="C7" s="540" t="s">
        <v>439</v>
      </c>
      <c r="D7" s="153" t="s">
        <v>14</v>
      </c>
      <c r="E7" s="154" t="s">
        <v>16</v>
      </c>
      <c r="F7" s="154" t="s">
        <v>1</v>
      </c>
      <c r="G7" s="154" t="s">
        <v>17</v>
      </c>
      <c r="H7" s="154" t="s">
        <v>440</v>
      </c>
      <c r="I7" s="154" t="s">
        <v>0</v>
      </c>
      <c r="J7" s="541" t="s">
        <v>52</v>
      </c>
      <c r="K7" s="541"/>
      <c r="L7" s="541"/>
      <c r="M7" s="541"/>
      <c r="N7" s="309" t="s">
        <v>6</v>
      </c>
      <c r="O7" s="542" t="s">
        <v>90</v>
      </c>
      <c r="P7" s="543"/>
      <c r="Q7" s="543"/>
      <c r="R7" s="544" t="s">
        <v>228</v>
      </c>
      <c r="S7" s="545"/>
      <c r="T7" s="546"/>
      <c r="U7" s="546"/>
      <c r="V7" s="547" t="s">
        <v>229</v>
      </c>
      <c r="W7" s="548"/>
      <c r="X7" s="548"/>
      <c r="Y7" s="548"/>
      <c r="Z7" s="549"/>
      <c r="AA7" s="550" t="s">
        <v>39</v>
      </c>
      <c r="AC7" s="552" t="s">
        <v>122</v>
      </c>
      <c r="AD7" s="552"/>
      <c r="AE7" s="552"/>
      <c r="AF7" s="552"/>
      <c r="AG7" s="59"/>
    </row>
    <row r="8" spans="2:33" s="57" customFormat="1" ht="174" customHeight="1" thickBot="1" x14ac:dyDescent="0.25">
      <c r="B8" s="539"/>
      <c r="C8" s="540"/>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361" t="s">
        <v>230</v>
      </c>
      <c r="S8" s="362" t="s">
        <v>231</v>
      </c>
      <c r="T8" s="363" t="s">
        <v>232</v>
      </c>
      <c r="U8" s="364" t="s">
        <v>233</v>
      </c>
      <c r="V8" s="365" t="s">
        <v>318</v>
      </c>
      <c r="W8" s="365" t="s">
        <v>234</v>
      </c>
      <c r="X8" s="365" t="s">
        <v>235</v>
      </c>
      <c r="Y8" s="365" t="s">
        <v>236</v>
      </c>
      <c r="Z8" s="365" t="s">
        <v>231</v>
      </c>
      <c r="AA8" s="551"/>
      <c r="AC8" s="85" t="s">
        <v>118</v>
      </c>
      <c r="AD8" s="86" t="s">
        <v>119</v>
      </c>
      <c r="AE8" s="86" t="s">
        <v>120</v>
      </c>
      <c r="AF8" s="87" t="s">
        <v>121</v>
      </c>
    </row>
    <row r="9" spans="2:33" s="57" customFormat="1" ht="251.25" customHeight="1" x14ac:dyDescent="0.2">
      <c r="B9" s="553" t="s">
        <v>238</v>
      </c>
      <c r="C9" s="556" t="s">
        <v>38</v>
      </c>
      <c r="D9" s="176" t="s">
        <v>53</v>
      </c>
      <c r="E9" s="315" t="s">
        <v>109</v>
      </c>
      <c r="F9" s="315" t="s">
        <v>161</v>
      </c>
      <c r="G9" s="315" t="s">
        <v>441</v>
      </c>
      <c r="H9" s="315" t="s">
        <v>110</v>
      </c>
      <c r="I9" s="37" t="s">
        <v>442</v>
      </c>
      <c r="J9" s="168">
        <v>2</v>
      </c>
      <c r="K9" s="168" t="s">
        <v>28</v>
      </c>
      <c r="L9" s="168">
        <v>10</v>
      </c>
      <c r="M9" s="168" t="s">
        <v>28</v>
      </c>
      <c r="N9" s="321">
        <f>J9*L9</f>
        <v>20</v>
      </c>
      <c r="O9" s="162" t="s">
        <v>94</v>
      </c>
      <c r="P9" s="160"/>
      <c r="Q9" s="160"/>
      <c r="R9" s="430" t="s">
        <v>443</v>
      </c>
      <c r="S9" s="345" t="s">
        <v>444</v>
      </c>
      <c r="T9" s="204" t="s">
        <v>445</v>
      </c>
      <c r="U9" s="204" t="s">
        <v>254</v>
      </c>
      <c r="V9" s="338" t="s">
        <v>605</v>
      </c>
      <c r="W9" s="348" t="s">
        <v>705</v>
      </c>
      <c r="X9" s="337" t="s">
        <v>874</v>
      </c>
      <c r="Y9" s="337" t="s">
        <v>238</v>
      </c>
      <c r="Z9" s="565" t="s">
        <v>876</v>
      </c>
      <c r="AA9" s="567" t="s">
        <v>877</v>
      </c>
      <c r="AC9" s="320">
        <v>1</v>
      </c>
      <c r="AD9" s="314"/>
      <c r="AE9" s="314"/>
      <c r="AF9" s="319">
        <f>SUM(AC9:AE9)</f>
        <v>1</v>
      </c>
    </row>
    <row r="10" spans="2:33" s="57" customFormat="1" ht="291.75" customHeight="1" x14ac:dyDescent="0.2">
      <c r="B10" s="554"/>
      <c r="C10" s="557"/>
      <c r="D10" s="175" t="s">
        <v>80</v>
      </c>
      <c r="E10" s="316" t="s">
        <v>81</v>
      </c>
      <c r="F10" s="316" t="s">
        <v>446</v>
      </c>
      <c r="G10" s="316" t="s">
        <v>447</v>
      </c>
      <c r="H10" s="316" t="s">
        <v>111</v>
      </c>
      <c r="I10" s="316" t="s">
        <v>606</v>
      </c>
      <c r="J10" s="236">
        <v>2</v>
      </c>
      <c r="K10" s="236" t="s">
        <v>28</v>
      </c>
      <c r="L10" s="236">
        <v>10</v>
      </c>
      <c r="M10" s="236" t="s">
        <v>28</v>
      </c>
      <c r="N10" s="89">
        <v>20</v>
      </c>
      <c r="O10" s="232"/>
      <c r="P10" s="237" t="s">
        <v>94</v>
      </c>
      <c r="Q10" s="237"/>
      <c r="R10" s="132" t="s">
        <v>706</v>
      </c>
      <c r="S10" s="318" t="s">
        <v>448</v>
      </c>
      <c r="T10" s="317" t="s">
        <v>449</v>
      </c>
      <c r="U10" s="317" t="s">
        <v>254</v>
      </c>
      <c r="V10" s="311" t="s">
        <v>382</v>
      </c>
      <c r="W10" s="43" t="s">
        <v>707</v>
      </c>
      <c r="X10" s="43" t="s">
        <v>875</v>
      </c>
      <c r="Y10" s="333" t="s">
        <v>238</v>
      </c>
      <c r="Z10" s="566"/>
      <c r="AA10" s="567"/>
      <c r="AC10" s="310"/>
      <c r="AD10" s="311">
        <v>1</v>
      </c>
      <c r="AE10" s="311"/>
      <c r="AF10" s="312">
        <f t="shared" ref="AF10:AF24" si="0">SUM(AC10:AE10)</f>
        <v>1</v>
      </c>
    </row>
    <row r="11" spans="2:33" s="57" customFormat="1" ht="318.75" customHeight="1" x14ac:dyDescent="0.2">
      <c r="B11" s="554"/>
      <c r="C11" s="557"/>
      <c r="D11" s="175" t="s">
        <v>82</v>
      </c>
      <c r="E11" s="316" t="s">
        <v>176</v>
      </c>
      <c r="F11" s="316" t="s">
        <v>450</v>
      </c>
      <c r="G11" s="316" t="s">
        <v>451</v>
      </c>
      <c r="H11" s="316" t="s">
        <v>112</v>
      </c>
      <c r="I11" s="316" t="s">
        <v>452</v>
      </c>
      <c r="J11" s="236">
        <v>1</v>
      </c>
      <c r="K11" s="236" t="s">
        <v>29</v>
      </c>
      <c r="L11" s="236">
        <v>20</v>
      </c>
      <c r="M11" s="236" t="s">
        <v>27</v>
      </c>
      <c r="N11" s="89">
        <f>J11*L11</f>
        <v>20</v>
      </c>
      <c r="O11" s="232"/>
      <c r="P11" s="237" t="s">
        <v>94</v>
      </c>
      <c r="Q11" s="237"/>
      <c r="R11" s="132" t="s">
        <v>607</v>
      </c>
      <c r="S11" s="318" t="s">
        <v>494</v>
      </c>
      <c r="T11" s="317" t="s">
        <v>708</v>
      </c>
      <c r="U11" s="317" t="s">
        <v>254</v>
      </c>
      <c r="V11" s="242" t="s">
        <v>709</v>
      </c>
      <c r="W11" s="446" t="s">
        <v>608</v>
      </c>
      <c r="X11" s="43" t="s">
        <v>609</v>
      </c>
      <c r="Y11" s="426" t="s">
        <v>238</v>
      </c>
      <c r="Z11" s="447">
        <v>43578</v>
      </c>
      <c r="AA11" s="567"/>
      <c r="AC11" s="310">
        <v>1</v>
      </c>
      <c r="AD11" s="311"/>
      <c r="AE11" s="311"/>
      <c r="AF11" s="312">
        <f t="shared" si="0"/>
        <v>1</v>
      </c>
    </row>
    <row r="12" spans="2:33" s="57" customFormat="1" ht="176.25" customHeight="1" thickBot="1" x14ac:dyDescent="0.25">
      <c r="B12" s="555"/>
      <c r="C12" s="558"/>
      <c r="D12" s="62" t="s">
        <v>70</v>
      </c>
      <c r="E12" s="38" t="s">
        <v>113</v>
      </c>
      <c r="F12" s="38" t="s">
        <v>453</v>
      </c>
      <c r="G12" s="38" t="s">
        <v>162</v>
      </c>
      <c r="H12" s="38" t="s">
        <v>710</v>
      </c>
      <c r="I12" s="39" t="s">
        <v>454</v>
      </c>
      <c r="J12" s="91">
        <v>1</v>
      </c>
      <c r="K12" s="91" t="s">
        <v>29</v>
      </c>
      <c r="L12" s="91">
        <v>5</v>
      </c>
      <c r="M12" s="91" t="s">
        <v>29</v>
      </c>
      <c r="N12" s="92">
        <f>J12*L12</f>
        <v>5</v>
      </c>
      <c r="O12" s="93"/>
      <c r="P12" s="94" t="s">
        <v>94</v>
      </c>
      <c r="Q12" s="94"/>
      <c r="R12" s="448" t="s">
        <v>455</v>
      </c>
      <c r="S12" s="40" t="s">
        <v>292</v>
      </c>
      <c r="T12" s="136" t="s">
        <v>445</v>
      </c>
      <c r="U12" s="136" t="s">
        <v>254</v>
      </c>
      <c r="V12" s="242" t="s">
        <v>610</v>
      </c>
      <c r="W12" s="132" t="s">
        <v>611</v>
      </c>
      <c r="X12" s="132" t="s">
        <v>711</v>
      </c>
      <c r="Y12" s="318" t="s">
        <v>238</v>
      </c>
      <c r="Z12" s="447">
        <v>43578</v>
      </c>
      <c r="AA12" s="568"/>
      <c r="AC12" s="310">
        <v>1</v>
      </c>
      <c r="AD12" s="311"/>
      <c r="AE12" s="311"/>
      <c r="AF12" s="312">
        <f t="shared" si="0"/>
        <v>1</v>
      </c>
    </row>
    <row r="13" spans="2:33" s="57" customFormat="1" ht="31.5" customHeight="1" thickBot="1" x14ac:dyDescent="0.25">
      <c r="B13" s="42"/>
      <c r="C13" s="42"/>
      <c r="D13" s="42"/>
      <c r="E13" s="42"/>
      <c r="F13" s="42"/>
      <c r="G13" s="42"/>
      <c r="H13" s="42"/>
      <c r="I13" s="42"/>
      <c r="J13" s="42"/>
      <c r="K13" s="42"/>
      <c r="L13" s="42"/>
      <c r="M13" s="42"/>
      <c r="N13" s="42"/>
      <c r="O13" s="42"/>
      <c r="P13" s="42"/>
      <c r="Q13" s="42"/>
      <c r="R13" s="42"/>
      <c r="S13" s="42"/>
      <c r="T13" s="42"/>
      <c r="U13" s="42"/>
      <c r="V13" s="261"/>
      <c r="W13" s="40"/>
      <c r="X13" s="40"/>
      <c r="Y13" s="40"/>
      <c r="Z13" s="40"/>
      <c r="AA13" s="322"/>
      <c r="AC13" s="310"/>
      <c r="AD13" s="311">
        <v>1</v>
      </c>
      <c r="AE13" s="311"/>
      <c r="AF13" s="312">
        <f t="shared" si="0"/>
        <v>1</v>
      </c>
    </row>
    <row r="14" spans="2:33" s="57" customFormat="1" ht="106.5" customHeight="1" thickBot="1" x14ac:dyDescent="0.25">
      <c r="B14" s="42"/>
      <c r="C14" s="42"/>
      <c r="D14" s="42"/>
      <c r="E14" s="42"/>
      <c r="F14" s="42"/>
      <c r="G14" s="42"/>
      <c r="H14" s="42"/>
      <c r="I14" s="559" t="s">
        <v>144</v>
      </c>
      <c r="J14" s="560"/>
      <c r="K14" s="561"/>
      <c r="L14" s="42"/>
      <c r="M14" s="562" t="s">
        <v>712</v>
      </c>
      <c r="N14" s="563"/>
      <c r="O14" s="563"/>
      <c r="P14" s="564"/>
      <c r="Q14" s="42"/>
      <c r="R14" s="42"/>
      <c r="S14" s="42"/>
      <c r="T14" s="42"/>
      <c r="U14" s="42"/>
      <c r="V14" s="233"/>
      <c r="W14" s="42"/>
      <c r="X14" s="42"/>
      <c r="Y14" s="42"/>
      <c r="Z14" s="42"/>
      <c r="AA14" s="145"/>
      <c r="AC14" s="310">
        <v>1</v>
      </c>
      <c r="AD14" s="311"/>
      <c r="AE14" s="311"/>
      <c r="AF14" s="312">
        <f t="shared" si="0"/>
        <v>1</v>
      </c>
    </row>
    <row r="15" spans="2:33" s="57" customFormat="1" ht="46.5" customHeight="1" x14ac:dyDescent="0.2">
      <c r="B15" s="42"/>
      <c r="C15" s="42"/>
      <c r="D15" s="42"/>
      <c r="E15" s="42"/>
      <c r="F15" s="42"/>
      <c r="G15" s="42"/>
      <c r="H15" s="42"/>
      <c r="I15" s="44" t="s">
        <v>123</v>
      </c>
      <c r="J15" s="45">
        <v>8</v>
      </c>
      <c r="K15" s="46">
        <f>J15*K18/J18</f>
        <v>0.15094339622641509</v>
      </c>
      <c r="L15" s="42"/>
      <c r="M15" s="527" t="s">
        <v>456</v>
      </c>
      <c r="N15" s="528"/>
      <c r="O15" s="528" t="s">
        <v>142</v>
      </c>
      <c r="P15" s="529"/>
      <c r="Q15" s="42"/>
      <c r="R15" s="42"/>
      <c r="S15" s="42"/>
      <c r="T15" s="42"/>
      <c r="U15" s="42"/>
      <c r="V15" s="233"/>
      <c r="W15" s="42"/>
      <c r="X15" s="42"/>
      <c r="Y15" s="42"/>
      <c r="Z15" s="42"/>
      <c r="AA15" s="145"/>
      <c r="AC15" s="310">
        <v>1</v>
      </c>
      <c r="AD15" s="311"/>
      <c r="AE15" s="311"/>
      <c r="AF15" s="312">
        <f t="shared" si="0"/>
        <v>1</v>
      </c>
    </row>
    <row r="16" spans="2:33" s="57" customFormat="1" ht="46.5" customHeight="1" x14ac:dyDescent="0.2">
      <c r="B16" s="42"/>
      <c r="C16" s="42"/>
      <c r="D16" s="42"/>
      <c r="E16" s="42"/>
      <c r="F16" s="42"/>
      <c r="G16" s="42"/>
      <c r="H16" s="42"/>
      <c r="I16" s="47" t="s">
        <v>124</v>
      </c>
      <c r="J16" s="48">
        <v>35</v>
      </c>
      <c r="K16" s="49">
        <f>J16*K18/J18</f>
        <v>0.660377358490566</v>
      </c>
      <c r="L16" s="42"/>
      <c r="M16" s="571" t="s">
        <v>457</v>
      </c>
      <c r="N16" s="572"/>
      <c r="O16" s="572" t="s">
        <v>143</v>
      </c>
      <c r="P16" s="573"/>
      <c r="Q16" s="42"/>
      <c r="R16" s="42"/>
      <c r="S16" s="42"/>
      <c r="T16" s="42"/>
      <c r="U16" s="42"/>
      <c r="V16" s="233"/>
      <c r="W16" s="42"/>
      <c r="X16" s="42"/>
      <c r="Y16" s="42"/>
      <c r="Z16" s="42"/>
      <c r="AA16" s="145"/>
      <c r="AC16" s="310">
        <v>1</v>
      </c>
      <c r="AD16" s="311"/>
      <c r="AE16" s="311"/>
      <c r="AF16" s="312">
        <f t="shared" si="0"/>
        <v>1</v>
      </c>
    </row>
    <row r="17" spans="2:32" s="57" customFormat="1" ht="46.5" customHeight="1" thickBot="1" x14ac:dyDescent="0.25">
      <c r="B17" s="42"/>
      <c r="C17" s="42"/>
      <c r="D17" s="42"/>
      <c r="E17" s="42"/>
      <c r="F17" s="42"/>
      <c r="G17" s="42"/>
      <c r="H17" s="42"/>
      <c r="I17" s="50" t="s">
        <v>125</v>
      </c>
      <c r="J17" s="51">
        <v>10</v>
      </c>
      <c r="K17" s="52">
        <f>J17*K18/J18</f>
        <v>0.18867924528301888</v>
      </c>
      <c r="L17" s="42"/>
      <c r="M17" s="574" t="s">
        <v>458</v>
      </c>
      <c r="N17" s="575"/>
      <c r="O17" s="575" t="s">
        <v>32</v>
      </c>
      <c r="P17" s="576"/>
      <c r="Q17" s="42"/>
      <c r="R17" s="42"/>
      <c r="S17" s="42"/>
      <c r="T17" s="42"/>
      <c r="U17" s="42"/>
      <c r="V17" s="249"/>
      <c r="W17" s="42"/>
      <c r="X17" s="42"/>
      <c r="Y17" s="42"/>
      <c r="Z17" s="42"/>
      <c r="AA17" s="145"/>
      <c r="AC17" s="310">
        <v>1</v>
      </c>
      <c r="AD17" s="311"/>
      <c r="AE17" s="311"/>
      <c r="AF17" s="312">
        <f t="shared" si="0"/>
        <v>1</v>
      </c>
    </row>
    <row r="18" spans="2:32" s="57" customFormat="1" ht="46.5" customHeight="1" thickBot="1" x14ac:dyDescent="0.25">
      <c r="B18" s="42"/>
      <c r="C18" s="42"/>
      <c r="D18" s="42"/>
      <c r="E18" s="42"/>
      <c r="F18" s="42"/>
      <c r="G18" s="42"/>
      <c r="H18" s="42"/>
      <c r="I18" s="53" t="s">
        <v>126</v>
      </c>
      <c r="J18" s="54">
        <f>+J15+J17+J16</f>
        <v>53</v>
      </c>
      <c r="K18" s="55">
        <v>1</v>
      </c>
      <c r="L18" s="42"/>
      <c r="M18" s="42"/>
      <c r="N18" s="42"/>
      <c r="O18" s="42"/>
      <c r="P18" s="42"/>
      <c r="Q18" s="42"/>
      <c r="R18" s="42"/>
      <c r="S18" s="42"/>
      <c r="T18" s="42"/>
      <c r="U18" s="42"/>
      <c r="V18" s="249"/>
      <c r="W18" s="42"/>
      <c r="X18" s="42"/>
      <c r="Y18" s="42"/>
      <c r="Z18" s="42"/>
      <c r="AA18" s="145"/>
      <c r="AC18" s="310">
        <v>1</v>
      </c>
      <c r="AD18" s="311"/>
      <c r="AE18" s="311"/>
      <c r="AF18" s="312">
        <f t="shared" si="0"/>
        <v>1</v>
      </c>
    </row>
    <row r="19" spans="2:32" s="57" customFormat="1" ht="330" customHeight="1" x14ac:dyDescent="0.2">
      <c r="B19" s="42"/>
      <c r="C19" s="42"/>
      <c r="D19" s="42"/>
      <c r="E19" s="42"/>
      <c r="F19" s="42"/>
      <c r="G19" s="42"/>
      <c r="H19" s="42"/>
      <c r="I19" s="42"/>
      <c r="J19" s="42"/>
      <c r="K19" s="42"/>
      <c r="L19" s="42"/>
      <c r="M19" s="42"/>
      <c r="N19" s="42"/>
      <c r="O19" s="42"/>
      <c r="P19" s="42"/>
      <c r="Q19" s="42"/>
      <c r="R19" s="42"/>
      <c r="S19" s="42"/>
      <c r="T19" s="42"/>
      <c r="U19" s="42"/>
      <c r="V19" s="552"/>
      <c r="W19" s="42"/>
      <c r="X19" s="42"/>
      <c r="Y19" s="42"/>
      <c r="Z19" s="42"/>
      <c r="AA19" s="145"/>
      <c r="AC19" s="310"/>
      <c r="AD19" s="311">
        <v>1</v>
      </c>
      <c r="AE19" s="311"/>
      <c r="AF19" s="312">
        <f t="shared" si="0"/>
        <v>1</v>
      </c>
    </row>
    <row r="20" spans="2:32" s="57" customFormat="1" ht="135.75" customHeight="1" x14ac:dyDescent="0.2">
      <c r="B20" s="42"/>
      <c r="C20" s="42"/>
      <c r="D20" s="42"/>
      <c r="E20" s="42"/>
      <c r="F20" s="42"/>
      <c r="G20" s="42"/>
      <c r="H20" s="42"/>
      <c r="I20" s="42"/>
      <c r="J20" s="42"/>
      <c r="K20" s="42"/>
      <c r="L20" s="42"/>
      <c r="M20" s="42"/>
      <c r="N20" s="42"/>
      <c r="O20" s="42"/>
      <c r="P20" s="42"/>
      <c r="Q20" s="42"/>
      <c r="R20" s="42"/>
      <c r="S20" s="42"/>
      <c r="T20" s="42"/>
      <c r="U20" s="42"/>
      <c r="V20" s="552"/>
      <c r="W20" s="42"/>
      <c r="X20" s="42"/>
      <c r="Y20" s="42"/>
      <c r="Z20" s="42"/>
      <c r="AA20" s="145"/>
      <c r="AC20" s="310"/>
      <c r="AD20" s="311">
        <v>1</v>
      </c>
      <c r="AE20" s="311"/>
      <c r="AF20" s="312">
        <f t="shared" si="0"/>
        <v>1</v>
      </c>
    </row>
    <row r="21" spans="2:32" s="57" customFormat="1" ht="409.5" customHeight="1" x14ac:dyDescent="0.2">
      <c r="B21" s="42"/>
      <c r="C21" s="42"/>
      <c r="D21" s="42"/>
      <c r="E21" s="42"/>
      <c r="F21" s="42"/>
      <c r="G21" s="42"/>
      <c r="H21" s="42"/>
      <c r="I21" s="42"/>
      <c r="J21" s="42"/>
      <c r="K21" s="42"/>
      <c r="L21" s="42"/>
      <c r="M21" s="42"/>
      <c r="N21" s="42"/>
      <c r="O21" s="42"/>
      <c r="P21" s="42"/>
      <c r="Q21" s="42"/>
      <c r="R21" s="42"/>
      <c r="S21" s="42"/>
      <c r="T21" s="42"/>
      <c r="U21" s="42"/>
      <c r="V21" s="250"/>
      <c r="W21" s="42"/>
      <c r="X21" s="42"/>
      <c r="Y21" s="42"/>
      <c r="Z21" s="42"/>
      <c r="AA21" s="145"/>
      <c r="AC21" s="310">
        <v>1</v>
      </c>
      <c r="AD21" s="311"/>
      <c r="AE21" s="311"/>
      <c r="AF21" s="312">
        <f t="shared" si="0"/>
        <v>1</v>
      </c>
    </row>
    <row r="22" spans="2:32" s="56" customFormat="1" ht="339.95" customHeight="1" x14ac:dyDescent="0.2">
      <c r="B22" s="42"/>
      <c r="C22" s="42"/>
      <c r="D22" s="42"/>
      <c r="E22" s="42"/>
      <c r="F22" s="42"/>
      <c r="G22" s="42"/>
      <c r="H22" s="42"/>
      <c r="I22" s="42"/>
      <c r="J22" s="42"/>
      <c r="K22" s="42"/>
      <c r="L22" s="42"/>
      <c r="M22" s="42"/>
      <c r="N22" s="42"/>
      <c r="O22" s="42"/>
      <c r="P22" s="42"/>
      <c r="Q22" s="42"/>
      <c r="R22" s="42"/>
      <c r="S22" s="42"/>
      <c r="T22" s="42"/>
      <c r="U22" s="42"/>
      <c r="V22" s="145"/>
      <c r="W22" s="42"/>
      <c r="X22" s="42"/>
      <c r="Y22" s="42"/>
      <c r="Z22" s="42"/>
      <c r="AA22" s="145"/>
      <c r="AC22" s="83"/>
      <c r="AD22" s="313"/>
      <c r="AE22" s="313"/>
      <c r="AF22" s="84"/>
    </row>
    <row r="23" spans="2:32" s="57" customFormat="1" ht="267.95" customHeight="1" x14ac:dyDescent="0.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145"/>
      <c r="AC23" s="310">
        <v>1</v>
      </c>
      <c r="AD23" s="311"/>
      <c r="AE23" s="311"/>
      <c r="AF23" s="312">
        <f t="shared" si="0"/>
        <v>1</v>
      </c>
    </row>
    <row r="24" spans="2:32" s="57" customFormat="1" ht="408.95" customHeight="1" x14ac:dyDescent="0.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145"/>
      <c r="AC24" s="310"/>
      <c r="AD24" s="311">
        <v>1</v>
      </c>
      <c r="AE24" s="311"/>
      <c r="AF24" s="312">
        <f t="shared" si="0"/>
        <v>1</v>
      </c>
    </row>
    <row r="25" spans="2:32" s="57" customFormat="1" ht="133.5"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45"/>
      <c r="AC25" s="310"/>
      <c r="AD25" s="311">
        <v>1</v>
      </c>
      <c r="AE25" s="311"/>
      <c r="AF25" s="312">
        <v>1</v>
      </c>
    </row>
    <row r="26" spans="2:32" s="57" customFormat="1" ht="273"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C26" s="310"/>
      <c r="AD26" s="311">
        <v>1</v>
      </c>
      <c r="AE26" s="311"/>
      <c r="AF26" s="312">
        <v>1</v>
      </c>
    </row>
    <row r="27" spans="2:32" s="57" customFormat="1" ht="273"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45"/>
      <c r="AC27" s="310"/>
      <c r="AD27" s="311"/>
      <c r="AE27" s="311"/>
      <c r="AF27" s="312"/>
    </row>
    <row r="28" spans="2:32" s="57" customFormat="1" ht="409.6"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45"/>
      <c r="AC28" s="310"/>
      <c r="AD28" s="311">
        <v>1</v>
      </c>
      <c r="AE28" s="311"/>
      <c r="AF28" s="312">
        <v>1</v>
      </c>
    </row>
    <row r="29" spans="2:32" s="57" customFormat="1" ht="177"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C29" s="310">
        <v>1</v>
      </c>
      <c r="AD29" s="311"/>
      <c r="AE29" s="311"/>
      <c r="AF29" s="312">
        <v>1</v>
      </c>
    </row>
    <row r="30" spans="2:32" s="57" customFormat="1" ht="164.1"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C30" s="310"/>
      <c r="AD30" s="311">
        <v>1</v>
      </c>
      <c r="AE30" s="311"/>
      <c r="AF30" s="312">
        <v>1</v>
      </c>
    </row>
    <row r="31" spans="2:32" s="57" customFormat="1" ht="280.5"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C31" s="310">
        <v>1</v>
      </c>
      <c r="AD31" s="311"/>
      <c r="AE31" s="311"/>
      <c r="AF31" s="312">
        <v>1</v>
      </c>
    </row>
    <row r="32" spans="2:32" s="57" customFormat="1" ht="189.95"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C32" s="310"/>
      <c r="AD32" s="311">
        <v>1</v>
      </c>
      <c r="AE32" s="311"/>
      <c r="AF32" s="312">
        <v>1</v>
      </c>
    </row>
    <row r="33" spans="2:32" s="57" customFormat="1" ht="288"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C33" s="310">
        <v>1</v>
      </c>
      <c r="AD33" s="311"/>
      <c r="AE33" s="311"/>
      <c r="AF33" s="312">
        <v>1</v>
      </c>
    </row>
    <row r="34" spans="2:32" s="57" customFormat="1" ht="334.5"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C34" s="310">
        <v>1</v>
      </c>
      <c r="AD34" s="311"/>
      <c r="AE34" s="311"/>
      <c r="AF34" s="312">
        <v>1</v>
      </c>
    </row>
    <row r="35" spans="2:32" s="57" customFormat="1" ht="188.25"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C35" s="310"/>
      <c r="AD35" s="311"/>
      <c r="AE35" s="311">
        <v>1</v>
      </c>
      <c r="AF35" s="312">
        <v>1</v>
      </c>
    </row>
    <row r="36" spans="2:32" s="57" customFormat="1" ht="33"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C36" s="310">
        <v>1</v>
      </c>
      <c r="AD36" s="311"/>
      <c r="AE36" s="311"/>
      <c r="AF36" s="312">
        <v>1</v>
      </c>
    </row>
    <row r="37" spans="2:32" s="57" customFormat="1" ht="348.9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C37" s="577"/>
      <c r="AD37" s="569"/>
      <c r="AE37" s="569">
        <v>1</v>
      </c>
      <c r="AF37" s="570">
        <v>1</v>
      </c>
    </row>
    <row r="38" spans="2:32" s="57" customFormat="1" ht="339"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C38" s="577"/>
      <c r="AD38" s="569"/>
      <c r="AE38" s="569"/>
      <c r="AF38" s="570"/>
    </row>
    <row r="39" spans="2:32" s="57" customFormat="1" ht="344.2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C39" s="310">
        <v>1</v>
      </c>
      <c r="AD39" s="311"/>
      <c r="AE39" s="311"/>
      <c r="AF39" s="312">
        <v>1</v>
      </c>
    </row>
    <row r="40" spans="2:32" s="57" customFormat="1" ht="205.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C40" s="310">
        <v>1</v>
      </c>
      <c r="AD40" s="311"/>
      <c r="AE40" s="311"/>
      <c r="AF40" s="312">
        <v>1</v>
      </c>
    </row>
    <row r="41" spans="2:32" s="57" customFormat="1" ht="155.1"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C41" s="310">
        <v>1</v>
      </c>
      <c r="AD41" s="311"/>
      <c r="AE41" s="311"/>
      <c r="AF41" s="312">
        <v>1</v>
      </c>
    </row>
    <row r="42" spans="2:32" s="57" customFormat="1" ht="150"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C42" s="310">
        <v>1</v>
      </c>
      <c r="AD42" s="311"/>
      <c r="AE42" s="311"/>
      <c r="AF42" s="312">
        <v>1</v>
      </c>
    </row>
    <row r="43" spans="2:32" s="57" customFormat="1" ht="156"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C43" s="310"/>
      <c r="AD43" s="311">
        <v>1</v>
      </c>
      <c r="AE43" s="311"/>
      <c r="AF43" s="312">
        <v>1</v>
      </c>
    </row>
    <row r="44" spans="2:32" s="57" customFormat="1" ht="150.94999999999999"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C44" s="310">
        <v>1</v>
      </c>
      <c r="AD44" s="311"/>
      <c r="AE44" s="311"/>
      <c r="AF44" s="312">
        <v>1</v>
      </c>
    </row>
    <row r="45" spans="2:32" s="57" customFormat="1" ht="269.10000000000002"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C45" s="310">
        <v>1</v>
      </c>
      <c r="AD45" s="311"/>
      <c r="AE45" s="311"/>
      <c r="AF45" s="312">
        <v>1</v>
      </c>
    </row>
    <row r="46" spans="2:32" s="57" customFormat="1" ht="219.95"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C46" s="310">
        <v>1</v>
      </c>
      <c r="AD46" s="311"/>
      <c r="AE46" s="311"/>
      <c r="AF46" s="312">
        <v>1</v>
      </c>
    </row>
    <row r="47" spans="2:32" s="57" customFormat="1" ht="186.95"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C47" s="310">
        <v>1</v>
      </c>
      <c r="AD47" s="311"/>
      <c r="AE47" s="311"/>
      <c r="AF47" s="312">
        <v>1</v>
      </c>
    </row>
    <row r="48" spans="2:32" s="57" customFormat="1" ht="252"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C48" s="310"/>
      <c r="AD48" s="311"/>
      <c r="AE48" s="311">
        <v>1</v>
      </c>
      <c r="AF48" s="312">
        <v>1</v>
      </c>
    </row>
    <row r="49" spans="2:32" s="57" customFormat="1" ht="139.5"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C49" s="310"/>
      <c r="AD49" s="311">
        <v>1</v>
      </c>
      <c r="AE49" s="311"/>
      <c r="AF49" s="312">
        <v>1</v>
      </c>
    </row>
    <row r="50" spans="2:32" s="57" customFormat="1" ht="187.15"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C50" s="310">
        <v>1</v>
      </c>
      <c r="AD50" s="311"/>
      <c r="AE50" s="311"/>
      <c r="AF50" s="312">
        <v>1</v>
      </c>
    </row>
    <row r="51" spans="2:32" s="57" customFormat="1" ht="187.1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C51" s="310"/>
      <c r="AD51" s="311"/>
      <c r="AE51" s="311"/>
      <c r="AF51" s="312"/>
    </row>
    <row r="52" spans="2:32" s="57" customFormat="1" ht="151.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C52" s="310"/>
      <c r="AD52" s="311"/>
      <c r="AE52" s="311">
        <v>1</v>
      </c>
      <c r="AF52" s="312">
        <v>1</v>
      </c>
    </row>
    <row r="53" spans="2:32" s="57" customFormat="1" ht="73.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C53" s="310"/>
      <c r="AD53" s="311"/>
      <c r="AE53" s="311">
        <v>1</v>
      </c>
      <c r="AF53" s="312">
        <v>1</v>
      </c>
    </row>
    <row r="54" spans="2:32" s="57" customFormat="1" ht="113.2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C54" s="310"/>
      <c r="AD54" s="311">
        <v>1</v>
      </c>
      <c r="AE54" s="311"/>
      <c r="AF54" s="312">
        <v>1</v>
      </c>
    </row>
    <row r="55" spans="2:32" ht="45.75" customHeight="1" x14ac:dyDescent="0.2">
      <c r="AA55" s="145"/>
      <c r="AB55" s="57"/>
      <c r="AC55" s="63"/>
      <c r="AD55" s="58">
        <v>1</v>
      </c>
      <c r="AE55" s="58"/>
      <c r="AF55" s="64">
        <v>1</v>
      </c>
    </row>
    <row r="56" spans="2:32" ht="45.75" customHeight="1" x14ac:dyDescent="0.2">
      <c r="AA56" s="145"/>
      <c r="AB56" s="57"/>
      <c r="AC56" s="63"/>
      <c r="AD56" s="58">
        <v>1</v>
      </c>
      <c r="AE56" s="58"/>
      <c r="AF56" s="64">
        <v>1</v>
      </c>
    </row>
    <row r="57" spans="2:32" ht="45.75" customHeight="1" x14ac:dyDescent="0.2">
      <c r="AA57" s="145"/>
      <c r="AB57" s="57"/>
      <c r="AC57" s="63"/>
      <c r="AD57" s="58">
        <v>1</v>
      </c>
      <c r="AE57" s="58"/>
      <c r="AF57" s="64">
        <v>1</v>
      </c>
    </row>
    <row r="58" spans="2:32" ht="45.75" customHeight="1" x14ac:dyDescent="0.2">
      <c r="AA58" s="145"/>
      <c r="AB58" s="57"/>
      <c r="AC58" s="63"/>
      <c r="AD58" s="58">
        <v>1</v>
      </c>
      <c r="AE58" s="58"/>
      <c r="AF58" s="64">
        <v>1</v>
      </c>
    </row>
    <row r="59" spans="2:32" ht="267.75" customHeight="1" x14ac:dyDescent="0.2">
      <c r="AA59" s="145"/>
      <c r="AB59" s="57"/>
      <c r="AC59" s="63"/>
      <c r="AD59" s="58">
        <v>1</v>
      </c>
      <c r="AE59" s="58"/>
      <c r="AF59" s="64">
        <v>1</v>
      </c>
    </row>
    <row r="60" spans="2:32" ht="408" customHeight="1" thickBot="1" x14ac:dyDescent="0.25">
      <c r="AA60" s="145"/>
      <c r="AC60" s="65">
        <f>SUM(AC9:AC55)</f>
        <v>24</v>
      </c>
      <c r="AD60" s="66">
        <f>SUM(AD9:AD59)</f>
        <v>18</v>
      </c>
      <c r="AE60" s="66">
        <f>SUM(AE9:AE59)</f>
        <v>5</v>
      </c>
      <c r="AF60" s="67">
        <f>SUM(AF9:AF59)</f>
        <v>47</v>
      </c>
    </row>
    <row r="61" spans="2:32" ht="30" customHeight="1" x14ac:dyDescent="0.2">
      <c r="AA61" s="145"/>
    </row>
    <row r="62" spans="2:32" x14ac:dyDescent="0.2">
      <c r="AA62" s="145"/>
    </row>
    <row r="63" spans="2:32" x14ac:dyDescent="0.2">
      <c r="AA63" s="145"/>
    </row>
    <row r="64" spans="2:32" x14ac:dyDescent="0.2">
      <c r="AA64" s="145"/>
    </row>
    <row r="65" spans="27:27" ht="122.25" customHeight="1" x14ac:dyDescent="0.2">
      <c r="AA65" s="145"/>
    </row>
    <row r="66" spans="27:27" x14ac:dyDescent="0.2">
      <c r="AA66" s="145"/>
    </row>
    <row r="67" spans="27:27" x14ac:dyDescent="0.2">
      <c r="AA67" s="145"/>
    </row>
    <row r="68" spans="27:27"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row r="74" spans="27:27" x14ac:dyDescent="0.2">
      <c r="AA74" s="145"/>
    </row>
    <row r="75" spans="27:27" x14ac:dyDescent="0.2">
      <c r="AA75" s="145"/>
    </row>
    <row r="76" spans="27:27" x14ac:dyDescent="0.2">
      <c r="AA76" s="145"/>
    </row>
  </sheetData>
  <autoFilter ref="B8:U12"/>
  <mergeCells count="40">
    <mergeCell ref="AD37:AD38"/>
    <mergeCell ref="AE37:AE38"/>
    <mergeCell ref="AF37:AF38"/>
    <mergeCell ref="M16:N16"/>
    <mergeCell ref="O16:P16"/>
    <mergeCell ref="M17:N17"/>
    <mergeCell ref="O17:P17"/>
    <mergeCell ref="V19:V20"/>
    <mergeCell ref="AC37:AC38"/>
    <mergeCell ref="AC7:AF7"/>
    <mergeCell ref="B9:B12"/>
    <mergeCell ref="C9:C12"/>
    <mergeCell ref="I14:K14"/>
    <mergeCell ref="M14:P14"/>
    <mergeCell ref="Z9:Z10"/>
    <mergeCell ref="AA9:AA12"/>
    <mergeCell ref="M15:N15"/>
    <mergeCell ref="O15:P15"/>
    <mergeCell ref="B6:I6"/>
    <mergeCell ref="J6:Q6"/>
    <mergeCell ref="R6:AA6"/>
    <mergeCell ref="B7:B8"/>
    <mergeCell ref="C7:C8"/>
    <mergeCell ref="J7:M7"/>
    <mergeCell ref="O7:Q7"/>
    <mergeCell ref="R7:U7"/>
    <mergeCell ref="V7:Z7"/>
    <mergeCell ref="AA7:AA8"/>
    <mergeCell ref="B5:AA5"/>
    <mergeCell ref="B2:Z2"/>
    <mergeCell ref="B3:E3"/>
    <mergeCell ref="F3:H3"/>
    <mergeCell ref="I3:L3"/>
    <mergeCell ref="M3:P3"/>
    <mergeCell ref="Q3:AA3"/>
    <mergeCell ref="B4:E4"/>
    <mergeCell ref="F4:H4"/>
    <mergeCell ref="I4:L4"/>
    <mergeCell ref="M4:P4"/>
    <mergeCell ref="Q4:AA4"/>
  </mergeCells>
  <printOptions verticalCentered="1"/>
  <pageMargins left="0.19685039370078741" right="0.59055118110236227" top="0.39370078740157483" bottom="0.47244094488188981" header="0" footer="0"/>
  <pageSetup scale="17" fitToHeight="0" orientation="landscape" r:id="rId1"/>
  <headerFooter alignWithMargins="0">
    <oddFooter>&amp;C&amp;8Página &amp;P de &amp;N</oddFooter>
  </headerFooter>
  <colBreaks count="1" manualBreakCount="1">
    <brk id="27"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6"/>
  <sheetViews>
    <sheetView showGridLines="0" view="pageBreakPreview" topLeftCell="A2" zoomScale="60" zoomScaleNormal="75" zoomScalePageLayoutView="75" workbookViewId="0">
      <selection activeCell="I8" sqref="I8:J8"/>
    </sheetView>
  </sheetViews>
  <sheetFormatPr baseColWidth="10" defaultColWidth="10.85546875" defaultRowHeight="12.75" x14ac:dyDescent="0.2"/>
  <cols>
    <col min="1" max="1" width="1.42578125" style="1" customWidth="1"/>
    <col min="2" max="2" width="9.85546875" style="1" customWidth="1"/>
    <col min="3" max="3" width="17" style="1" customWidth="1"/>
    <col min="4" max="4" width="9.85546875" style="1" customWidth="1"/>
    <col min="5" max="5" width="17.85546875" style="1" customWidth="1"/>
    <col min="6" max="6" width="4.28515625" style="1" customWidth="1"/>
    <col min="7" max="7" width="9.85546875" style="1" customWidth="1"/>
    <col min="8" max="8" width="15" style="1" customWidth="1"/>
    <col min="9" max="9" width="9.85546875" style="1" customWidth="1"/>
    <col min="10" max="10" width="14.42578125" style="1" customWidth="1"/>
    <col min="11" max="11" width="4.140625" style="1" customWidth="1"/>
    <col min="12" max="12" width="2" style="1" customWidth="1"/>
    <col min="13" max="13" width="16" style="1" customWidth="1"/>
    <col min="14" max="14" width="15" style="1" customWidth="1"/>
    <col min="15" max="16384" width="10.85546875" style="1"/>
  </cols>
  <sheetData>
    <row r="1" spans="2:17" ht="44.1" customHeight="1" x14ac:dyDescent="0.2"/>
    <row r="2" spans="2:17" x14ac:dyDescent="0.2">
      <c r="B2" s="795" t="s">
        <v>25</v>
      </c>
      <c r="C2" s="795"/>
      <c r="D2" s="795"/>
      <c r="E2" s="795"/>
      <c r="F2" s="795"/>
      <c r="G2" s="795"/>
      <c r="H2" s="795"/>
      <c r="I2" s="795"/>
      <c r="J2" s="795"/>
    </row>
    <row r="3" spans="2:17" ht="13.5" thickBot="1" x14ac:dyDescent="0.25"/>
    <row r="4" spans="2:17" ht="13.5" thickBot="1" x14ac:dyDescent="0.25">
      <c r="B4" s="808" t="s">
        <v>19</v>
      </c>
      <c r="C4" s="809"/>
      <c r="D4" s="809"/>
      <c r="E4" s="810"/>
      <c r="G4" s="805" t="s">
        <v>5</v>
      </c>
      <c r="H4" s="806"/>
      <c r="I4" s="806"/>
      <c r="J4" s="807"/>
    </row>
    <row r="5" spans="2:17" ht="57" customHeight="1" thickBot="1" x14ac:dyDescent="0.25">
      <c r="B5" s="811" t="s">
        <v>26</v>
      </c>
      <c r="C5" s="812"/>
      <c r="D5" s="812"/>
      <c r="E5" s="813"/>
      <c r="G5" s="814" t="s">
        <v>30</v>
      </c>
      <c r="H5" s="815"/>
      <c r="I5" s="815"/>
      <c r="J5" s="816"/>
      <c r="L5" s="4"/>
    </row>
    <row r="6" spans="2:17" ht="15.75" x14ac:dyDescent="0.25">
      <c r="B6" s="817" t="s">
        <v>27</v>
      </c>
      <c r="C6" s="818"/>
      <c r="D6" s="783">
        <v>3</v>
      </c>
      <c r="E6" s="784"/>
      <c r="G6" s="781" t="s">
        <v>10</v>
      </c>
      <c r="H6" s="782"/>
      <c r="I6" s="783">
        <v>20</v>
      </c>
      <c r="J6" s="784"/>
      <c r="L6" s="4"/>
      <c r="M6" s="776" t="s">
        <v>49</v>
      </c>
      <c r="N6" s="776"/>
      <c r="O6" s="776"/>
      <c r="P6" s="776"/>
      <c r="Q6" s="776"/>
    </row>
    <row r="7" spans="2:17" ht="16.5" thickBot="1" x14ac:dyDescent="0.3">
      <c r="B7" s="819" t="s">
        <v>51</v>
      </c>
      <c r="C7" s="820"/>
      <c r="D7" s="791">
        <v>2</v>
      </c>
      <c r="E7" s="792"/>
      <c r="G7" s="785" t="s">
        <v>11</v>
      </c>
      <c r="H7" s="786"/>
      <c r="I7" s="791">
        <v>10</v>
      </c>
      <c r="J7" s="792"/>
      <c r="L7" s="5"/>
      <c r="M7" s="30"/>
      <c r="N7" s="30"/>
      <c r="O7" s="30"/>
      <c r="P7" s="30"/>
      <c r="Q7" s="30"/>
    </row>
    <row r="8" spans="2:17" ht="16.5" thickBot="1" x14ac:dyDescent="0.25">
      <c r="B8" s="821" t="s">
        <v>29</v>
      </c>
      <c r="C8" s="822"/>
      <c r="D8" s="789">
        <v>1</v>
      </c>
      <c r="E8" s="790"/>
      <c r="G8" s="787" t="s">
        <v>12</v>
      </c>
      <c r="H8" s="788"/>
      <c r="I8" s="789">
        <v>5</v>
      </c>
      <c r="J8" s="790"/>
      <c r="L8" s="5"/>
      <c r="M8" s="31" t="s">
        <v>48</v>
      </c>
      <c r="N8" s="29" t="s">
        <v>44</v>
      </c>
      <c r="O8" s="9"/>
      <c r="P8" s="9"/>
      <c r="Q8" s="28"/>
    </row>
    <row r="9" spans="2:17" ht="15.75" x14ac:dyDescent="0.2">
      <c r="L9" s="5"/>
      <c r="M9" s="27" t="s">
        <v>47</v>
      </c>
      <c r="N9" s="26">
        <v>3</v>
      </c>
      <c r="O9" s="25">
        <v>15</v>
      </c>
      <c r="P9" s="24">
        <v>30</v>
      </c>
      <c r="Q9" s="23">
        <v>60</v>
      </c>
    </row>
    <row r="10" spans="2:17" ht="16.5" thickBot="1" x14ac:dyDescent="0.25">
      <c r="L10" s="5"/>
      <c r="M10" s="22" t="s">
        <v>46</v>
      </c>
      <c r="N10" s="21">
        <v>2</v>
      </c>
      <c r="O10" s="20">
        <v>10</v>
      </c>
      <c r="P10" s="19">
        <v>20</v>
      </c>
      <c r="Q10" s="18">
        <v>40</v>
      </c>
    </row>
    <row r="11" spans="2:17" ht="16.5" thickBot="1" x14ac:dyDescent="0.25">
      <c r="B11" s="796" t="s">
        <v>31</v>
      </c>
      <c r="C11" s="797"/>
      <c r="D11" s="797"/>
      <c r="E11" s="798"/>
      <c r="F11" s="2"/>
      <c r="L11" s="5"/>
      <c r="M11" s="17" t="s">
        <v>45</v>
      </c>
      <c r="N11" s="16">
        <v>1</v>
      </c>
      <c r="O11" s="15">
        <v>5</v>
      </c>
      <c r="P11" s="14">
        <v>10</v>
      </c>
      <c r="Q11" s="32">
        <v>20</v>
      </c>
    </row>
    <row r="12" spans="2:17" ht="39.950000000000003" customHeight="1" thickBot="1" x14ac:dyDescent="0.25">
      <c r="B12" s="799" t="s">
        <v>50</v>
      </c>
      <c r="C12" s="800"/>
      <c r="D12" s="800"/>
      <c r="E12" s="801"/>
      <c r="F12" s="3"/>
      <c r="L12" s="5"/>
      <c r="M12" s="9"/>
      <c r="N12" s="13" t="s">
        <v>44</v>
      </c>
      <c r="O12" s="12">
        <v>5</v>
      </c>
      <c r="P12" s="11">
        <v>10</v>
      </c>
      <c r="Q12" s="10">
        <v>20</v>
      </c>
    </row>
    <row r="13" spans="2:17" ht="32.25" thickBot="1" x14ac:dyDescent="0.25">
      <c r="B13" s="804" t="s">
        <v>36</v>
      </c>
      <c r="C13" s="802"/>
      <c r="D13" s="802" t="s">
        <v>34</v>
      </c>
      <c r="E13" s="803"/>
      <c r="L13" s="5"/>
      <c r="M13" s="9"/>
      <c r="N13" s="31" t="s">
        <v>43</v>
      </c>
      <c r="O13" s="8" t="s">
        <v>42</v>
      </c>
      <c r="P13" s="7" t="s">
        <v>41</v>
      </c>
      <c r="Q13" s="6" t="s">
        <v>40</v>
      </c>
    </row>
    <row r="14" spans="2:17" ht="15" x14ac:dyDescent="0.2">
      <c r="B14" s="777" t="s">
        <v>8</v>
      </c>
      <c r="C14" s="778"/>
      <c r="D14" s="778" t="s">
        <v>33</v>
      </c>
      <c r="E14" s="793"/>
      <c r="L14" s="5"/>
      <c r="M14" s="5"/>
      <c r="N14" s="5"/>
      <c r="O14" s="5"/>
      <c r="P14" s="5"/>
      <c r="Q14" s="5"/>
    </row>
    <row r="15" spans="2:17" ht="15.75" thickBot="1" x14ac:dyDescent="0.25">
      <c r="B15" s="779" t="s">
        <v>35</v>
      </c>
      <c r="C15" s="780"/>
      <c r="D15" s="780" t="s">
        <v>32</v>
      </c>
      <c r="E15" s="794"/>
      <c r="L15" s="5"/>
      <c r="M15" s="5"/>
      <c r="N15" s="5"/>
      <c r="O15" s="5"/>
      <c r="P15" s="5"/>
      <c r="Q15" s="5"/>
    </row>
    <row r="16" spans="2:17" ht="15" x14ac:dyDescent="0.2">
      <c r="L16" s="5"/>
      <c r="M16" s="5"/>
      <c r="N16" s="5"/>
      <c r="O16" s="5"/>
      <c r="P16" s="5"/>
      <c r="Q16" s="5"/>
    </row>
  </sheetData>
  <mergeCells count="26">
    <mergeCell ref="B2:J2"/>
    <mergeCell ref="B11:E11"/>
    <mergeCell ref="B12:E12"/>
    <mergeCell ref="D13:E13"/>
    <mergeCell ref="B13:C13"/>
    <mergeCell ref="G4:J4"/>
    <mergeCell ref="D7:E7"/>
    <mergeCell ref="D8:E8"/>
    <mergeCell ref="B4:E4"/>
    <mergeCell ref="B5:E5"/>
    <mergeCell ref="G5:J5"/>
    <mergeCell ref="B6:C6"/>
    <mergeCell ref="B7:C7"/>
    <mergeCell ref="B8:C8"/>
    <mergeCell ref="D6:E6"/>
    <mergeCell ref="M6:Q6"/>
    <mergeCell ref="B14:C14"/>
    <mergeCell ref="B15:C15"/>
    <mergeCell ref="G6:H6"/>
    <mergeCell ref="I6:J6"/>
    <mergeCell ref="G7:H7"/>
    <mergeCell ref="G8:H8"/>
    <mergeCell ref="I8:J8"/>
    <mergeCell ref="I7:J7"/>
    <mergeCell ref="D14:E14"/>
    <mergeCell ref="D15:E15"/>
  </mergeCells>
  <phoneticPr fontId="5" type="noConversion"/>
  <pageMargins left="0.75000000000000011" right="0.75000000000000011" top="1" bottom="1" header="0" footer="0"/>
  <pageSetup scale="60" orientation="landscape" r:id="rId1"/>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view="pageBreakPreview" zoomScale="60" zoomScaleNormal="100" workbookViewId="0">
      <selection activeCell="I35" sqref="I35"/>
    </sheetView>
  </sheetViews>
  <sheetFormatPr baseColWidth="10" defaultColWidth="11.42578125" defaultRowHeight="12.75" x14ac:dyDescent="0.2"/>
  <cols>
    <col min="1" max="1" width="11.42578125" style="73"/>
    <col min="2" max="2" width="22.140625" style="73" bestFit="1" customWidth="1"/>
    <col min="3" max="3" width="14.140625" style="73" customWidth="1"/>
    <col min="4" max="16384" width="11.42578125" style="73"/>
  </cols>
  <sheetData>
    <row r="2" spans="2:4" ht="13.5" thickBot="1" x14ac:dyDescent="0.25">
      <c r="C2" s="73">
        <v>2015</v>
      </c>
      <c r="D2" s="73">
        <v>2016</v>
      </c>
    </row>
    <row r="3" spans="2:4" x14ac:dyDescent="0.2">
      <c r="B3" s="74" t="s">
        <v>123</v>
      </c>
      <c r="C3" s="70">
        <v>25</v>
      </c>
      <c r="D3" s="77">
        <v>13</v>
      </c>
    </row>
    <row r="4" spans="2:4" x14ac:dyDescent="0.2">
      <c r="B4" s="75" t="s">
        <v>124</v>
      </c>
      <c r="C4" s="71">
        <v>20</v>
      </c>
      <c r="D4" s="78">
        <v>28</v>
      </c>
    </row>
    <row r="5" spans="2:4" ht="13.5" thickBot="1" x14ac:dyDescent="0.25">
      <c r="B5" s="76" t="s">
        <v>125</v>
      </c>
      <c r="C5" s="72">
        <v>5</v>
      </c>
      <c r="D5" s="79">
        <v>7</v>
      </c>
    </row>
    <row r="6" spans="2:4" ht="13.5" thickBot="1" x14ac:dyDescent="0.25">
      <c r="B6" s="80" t="s">
        <v>170</v>
      </c>
      <c r="C6" s="81">
        <f>SUM(C3:C5)</f>
        <v>50</v>
      </c>
      <c r="D6" s="82">
        <f>SUM(D3:D5)</f>
        <v>48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view="pageBreakPreview" zoomScale="60" zoomScaleNormal="100" workbookViewId="0">
      <selection activeCell="D28" sqref="D28"/>
    </sheetView>
  </sheetViews>
  <sheetFormatPr baseColWidth="10" defaultColWidth="11.42578125" defaultRowHeight="12.75" x14ac:dyDescent="0.2"/>
  <cols>
    <col min="1" max="1" width="11.42578125" style="73"/>
    <col min="2" max="2" width="22.140625" style="73" bestFit="1" customWidth="1"/>
    <col min="3" max="3" width="14.140625" style="73" customWidth="1"/>
    <col min="4" max="16384" width="11.42578125" style="73"/>
  </cols>
  <sheetData>
    <row r="2" spans="2:4" ht="13.5" thickBot="1" x14ac:dyDescent="0.25">
      <c r="C2" s="73">
        <v>2016</v>
      </c>
      <c r="D2" s="73">
        <v>2017</v>
      </c>
    </row>
    <row r="3" spans="2:4" x14ac:dyDescent="0.2">
      <c r="B3" s="74" t="s">
        <v>123</v>
      </c>
      <c r="C3" s="70">
        <v>13</v>
      </c>
      <c r="D3" s="77">
        <v>8</v>
      </c>
    </row>
    <row r="4" spans="2:4" x14ac:dyDescent="0.2">
      <c r="B4" s="75" t="s">
        <v>124</v>
      </c>
      <c r="C4" s="71">
        <v>28</v>
      </c>
      <c r="D4" s="78">
        <v>35</v>
      </c>
    </row>
    <row r="5" spans="2:4" ht="13.5" thickBot="1" x14ac:dyDescent="0.25">
      <c r="B5" s="76" t="s">
        <v>125</v>
      </c>
      <c r="C5" s="72">
        <v>7</v>
      </c>
      <c r="D5" s="79">
        <v>10</v>
      </c>
    </row>
    <row r="6" spans="2:4" ht="13.5" thickBot="1" x14ac:dyDescent="0.25">
      <c r="B6" s="80" t="s">
        <v>170</v>
      </c>
      <c r="C6" s="81">
        <f>SUM(C3:C5)</f>
        <v>48</v>
      </c>
      <c r="D6" s="82">
        <f>SUM(D3:D5)</f>
        <v>53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60" zoomScaleNormal="100" workbookViewId="0">
      <selection activeCell="Q23" sqref="Q23"/>
    </sheetView>
  </sheetViews>
  <sheetFormatPr baseColWidth="10" defaultRowHeight="12.75" x14ac:dyDescent="0.2"/>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view="pageBreakPreview" zoomScale="60" zoomScaleNormal="100" workbookViewId="0">
      <selection activeCell="D4" sqref="D4"/>
    </sheetView>
  </sheetViews>
  <sheetFormatPr baseColWidth="10" defaultColWidth="11.42578125" defaultRowHeight="12.75" x14ac:dyDescent="0.2"/>
  <cols>
    <col min="1" max="1" width="11.42578125" style="73"/>
    <col min="2" max="2" width="22.140625" style="73" bestFit="1" customWidth="1"/>
    <col min="3" max="3" width="14.140625" style="73" customWidth="1"/>
    <col min="4" max="16384" width="11.42578125" style="73"/>
  </cols>
  <sheetData>
    <row r="2" spans="2:4" ht="13.5" thickBot="1" x14ac:dyDescent="0.25">
      <c r="C2" s="73">
        <v>2017</v>
      </c>
      <c r="D2" s="73">
        <v>2018</v>
      </c>
    </row>
    <row r="3" spans="2:4" x14ac:dyDescent="0.2">
      <c r="B3" s="74" t="s">
        <v>123</v>
      </c>
      <c r="C3" s="70">
        <f>'[1]Riesgos por procesos 2017'!$E$14</f>
        <v>8</v>
      </c>
      <c r="D3" s="77">
        <f>'[2]Riesgos por procesos 2018'!$E$13</f>
        <v>4</v>
      </c>
    </row>
    <row r="4" spans="2:4" x14ac:dyDescent="0.2">
      <c r="B4" s="75" t="s">
        <v>124</v>
      </c>
      <c r="C4" s="71">
        <f>'[1]Riesgos por procesos 2017'!$D$14</f>
        <v>35</v>
      </c>
      <c r="D4" s="78">
        <f>'[2]Riesgos por procesos 2018'!$D$13</f>
        <v>41</v>
      </c>
    </row>
    <row r="5" spans="2:4" ht="13.5" thickBot="1" x14ac:dyDescent="0.25">
      <c r="B5" s="76" t="s">
        <v>125</v>
      </c>
      <c r="C5" s="72">
        <f>'[1]Riesgos por procesos 2017'!$C$14</f>
        <v>10</v>
      </c>
      <c r="D5" s="79">
        <f>'[2]Riesgos por procesos 2018'!$C$13</f>
        <v>8</v>
      </c>
    </row>
    <row r="6" spans="2:4" ht="13.5" thickBot="1" x14ac:dyDescent="0.25">
      <c r="B6" s="80" t="s">
        <v>170</v>
      </c>
      <c r="C6" s="81">
        <f>SUM(C3:C5)</f>
        <v>53</v>
      </c>
      <c r="D6" s="82">
        <f>SUM(D3:D5)</f>
        <v>53</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view="pageBreakPreview" zoomScale="60" zoomScaleNormal="100" workbookViewId="0">
      <selection activeCell="K13" sqref="K13"/>
    </sheetView>
  </sheetViews>
  <sheetFormatPr baseColWidth="10" defaultColWidth="11.42578125" defaultRowHeight="12.75" x14ac:dyDescent="0.2"/>
  <cols>
    <col min="1" max="1" width="11.42578125" style="73"/>
    <col min="2" max="2" width="22.140625" style="73" bestFit="1" customWidth="1"/>
    <col min="3" max="16384" width="11.42578125" style="73"/>
  </cols>
  <sheetData>
    <row r="2" spans="2:4" ht="13.5" thickBot="1" x14ac:dyDescent="0.25">
      <c r="C2" s="73">
        <v>2018</v>
      </c>
      <c r="D2" s="73">
        <v>2019</v>
      </c>
    </row>
    <row r="3" spans="2:4" x14ac:dyDescent="0.2">
      <c r="B3" s="74" t="s">
        <v>123</v>
      </c>
      <c r="C3" s="77">
        <f>'[2]Riesgos por procesos 2018'!$E$13</f>
        <v>4</v>
      </c>
      <c r="D3" s="77">
        <f>'[3]Riesgos por procesos 2019'!$E$13</f>
        <v>5</v>
      </c>
    </row>
    <row r="4" spans="2:4" x14ac:dyDescent="0.2">
      <c r="B4" s="75" t="s">
        <v>124</v>
      </c>
      <c r="C4" s="78">
        <f>'[2]Riesgos por procesos 2018'!$D$13</f>
        <v>41</v>
      </c>
      <c r="D4" s="78">
        <f>'[3]Riesgos por procesos 2019'!$D$13</f>
        <v>44</v>
      </c>
    </row>
    <row r="5" spans="2:4" ht="13.5" thickBot="1" x14ac:dyDescent="0.25">
      <c r="B5" s="76" t="s">
        <v>125</v>
      </c>
      <c r="C5" s="79">
        <f>'[2]Riesgos por procesos 2018'!$C$13</f>
        <v>8</v>
      </c>
      <c r="D5" s="79">
        <f>'[3]Riesgos por procesos 2019'!$C$13</f>
        <v>5</v>
      </c>
    </row>
    <row r="6" spans="2:4" ht="13.5" thickBot="1" x14ac:dyDescent="0.25">
      <c r="B6" s="80" t="s">
        <v>170</v>
      </c>
      <c r="C6" s="82">
        <f>SUM(C3:C5)</f>
        <v>53</v>
      </c>
      <c r="D6" s="82">
        <f>SUM(D3:D5)</f>
        <v>54</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60" zoomScaleNormal="60" workbookViewId="0">
      <selection activeCell="Q7" sqref="Q7"/>
    </sheetView>
  </sheetViews>
  <sheetFormatPr baseColWidth="10" defaultRowHeight="12.75" x14ac:dyDescent="0.2"/>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8"/>
  <sheetViews>
    <sheetView showGridLines="0" view="pageBreakPreview" topLeftCell="Q12" zoomScale="50" zoomScaleNormal="25" zoomScaleSheetLayoutView="50" zoomScalePageLayoutView="75" workbookViewId="0">
      <selection activeCell="W15" sqref="W15"/>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44.5703125" style="42" customWidth="1"/>
    <col min="19" max="19" width="28" style="42" customWidth="1"/>
    <col min="20" max="20" width="36.7109375" style="42" customWidth="1"/>
    <col min="21" max="21" width="29.42578125" style="42" customWidth="1"/>
    <col min="22" max="22" width="36" style="42" customWidth="1"/>
    <col min="23" max="23" width="49.42578125" style="42" customWidth="1"/>
    <col min="24" max="24" width="47.42578125" style="42" customWidth="1"/>
    <col min="25" max="25" width="33.1406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03" t="s">
        <v>55</v>
      </c>
      <c r="C2" s="504"/>
      <c r="D2" s="504"/>
      <c r="E2" s="504"/>
      <c r="F2" s="504"/>
      <c r="G2" s="504"/>
      <c r="H2" s="504"/>
      <c r="I2" s="504"/>
      <c r="J2" s="504"/>
      <c r="K2" s="504"/>
      <c r="L2" s="504"/>
      <c r="M2" s="504"/>
      <c r="N2" s="504"/>
      <c r="O2" s="504"/>
      <c r="P2" s="504"/>
      <c r="Q2" s="504"/>
      <c r="R2" s="504"/>
      <c r="S2" s="504"/>
      <c r="T2" s="504"/>
      <c r="U2" s="504"/>
      <c r="V2" s="504"/>
      <c r="W2" s="505"/>
      <c r="X2" s="505"/>
      <c r="Y2" s="505"/>
      <c r="Z2" s="505"/>
      <c r="AA2" s="506"/>
      <c r="AB2" s="60"/>
      <c r="AC2" s="60"/>
    </row>
    <row r="3" spans="2:34" s="57" customFormat="1" ht="66" customHeight="1" thickBot="1" x14ac:dyDescent="0.25">
      <c r="B3" s="507" t="s">
        <v>107</v>
      </c>
      <c r="C3" s="508"/>
      <c r="D3" s="508"/>
      <c r="E3" s="509"/>
      <c r="F3" s="507" t="s">
        <v>225</v>
      </c>
      <c r="G3" s="508"/>
      <c r="H3" s="510"/>
      <c r="I3" s="511" t="s">
        <v>226</v>
      </c>
      <c r="J3" s="512"/>
      <c r="K3" s="512"/>
      <c r="L3" s="512"/>
      <c r="M3" s="511" t="s">
        <v>108</v>
      </c>
      <c r="N3" s="512"/>
      <c r="O3" s="512"/>
      <c r="P3" s="513"/>
      <c r="Q3" s="512" t="s">
        <v>56</v>
      </c>
      <c r="R3" s="512"/>
      <c r="S3" s="512"/>
      <c r="T3" s="512"/>
      <c r="U3" s="512"/>
      <c r="V3" s="512"/>
      <c r="W3" s="512"/>
      <c r="X3" s="512"/>
      <c r="Y3" s="512"/>
      <c r="Z3" s="512"/>
      <c r="AA3" s="513"/>
      <c r="AB3" s="61"/>
      <c r="AC3" s="61"/>
    </row>
    <row r="4" spans="2:34" s="57" customFormat="1" ht="72" customHeight="1" thickBot="1" x14ac:dyDescent="0.25">
      <c r="B4" s="516" t="s">
        <v>57</v>
      </c>
      <c r="C4" s="517"/>
      <c r="D4" s="517"/>
      <c r="E4" s="518"/>
      <c r="F4" s="519">
        <v>42874</v>
      </c>
      <c r="G4" s="520"/>
      <c r="H4" s="521"/>
      <c r="I4" s="522">
        <v>43199</v>
      </c>
      <c r="J4" s="520"/>
      <c r="K4" s="520"/>
      <c r="L4" s="523"/>
      <c r="M4" s="524">
        <v>3</v>
      </c>
      <c r="N4" s="525"/>
      <c r="O4" s="525"/>
      <c r="P4" s="526"/>
      <c r="Q4" s="525" t="s">
        <v>227</v>
      </c>
      <c r="R4" s="525"/>
      <c r="S4" s="525"/>
      <c r="T4" s="525"/>
      <c r="U4" s="525"/>
      <c r="V4" s="525"/>
      <c r="W4" s="525"/>
      <c r="X4" s="525"/>
      <c r="Y4" s="525"/>
      <c r="Z4" s="525"/>
      <c r="AA4" s="526"/>
      <c r="AB4" s="151"/>
      <c r="AC4" s="151"/>
    </row>
    <row r="5" spans="2:34" s="57" customFormat="1" ht="32.1" customHeight="1" thickBot="1" x14ac:dyDescent="0.25">
      <c r="B5" s="606" t="s">
        <v>740</v>
      </c>
      <c r="C5" s="607"/>
      <c r="D5" s="607"/>
      <c r="E5" s="607"/>
      <c r="F5" s="607"/>
      <c r="G5" s="607"/>
      <c r="H5" s="607"/>
      <c r="I5" s="607"/>
      <c r="J5" s="607"/>
      <c r="K5" s="607"/>
      <c r="L5" s="607"/>
      <c r="M5" s="607"/>
      <c r="N5" s="607"/>
      <c r="O5" s="607"/>
      <c r="P5" s="607"/>
      <c r="Q5" s="607"/>
      <c r="R5" s="607"/>
      <c r="S5" s="607"/>
      <c r="T5" s="607"/>
      <c r="U5" s="607"/>
      <c r="V5" s="607"/>
      <c r="W5" s="607"/>
      <c r="X5" s="607"/>
      <c r="Y5" s="607"/>
      <c r="Z5" s="607"/>
      <c r="AA5" s="608"/>
      <c r="AB5" s="151"/>
      <c r="AC5" s="151"/>
    </row>
    <row r="6" spans="2:34" s="57" customFormat="1" ht="54.95" customHeight="1" thickBot="1" x14ac:dyDescent="0.25">
      <c r="B6" s="590" t="s">
        <v>2</v>
      </c>
      <c r="C6" s="591"/>
      <c r="D6" s="591"/>
      <c r="E6" s="591"/>
      <c r="F6" s="591"/>
      <c r="G6" s="591"/>
      <c r="H6" s="591"/>
      <c r="I6" s="592"/>
      <c r="J6" s="593" t="s">
        <v>7</v>
      </c>
      <c r="K6" s="594"/>
      <c r="L6" s="594"/>
      <c r="M6" s="594"/>
      <c r="N6" s="594"/>
      <c r="O6" s="594"/>
      <c r="P6" s="594"/>
      <c r="Q6" s="595"/>
      <c r="R6" s="596" t="s">
        <v>237</v>
      </c>
      <c r="S6" s="597"/>
      <c r="T6" s="597"/>
      <c r="U6" s="597"/>
      <c r="V6" s="597"/>
      <c r="W6" s="597"/>
      <c r="X6" s="597"/>
      <c r="Y6" s="597"/>
      <c r="Z6" s="597"/>
      <c r="AA6" s="598"/>
    </row>
    <row r="7" spans="2:34" s="57" customFormat="1" ht="75" customHeight="1" thickBot="1" x14ac:dyDescent="0.25">
      <c r="B7" s="599" t="s">
        <v>15</v>
      </c>
      <c r="C7" s="601" t="s">
        <v>37</v>
      </c>
      <c r="D7" s="258" t="s">
        <v>14</v>
      </c>
      <c r="E7" s="258" t="s">
        <v>16</v>
      </c>
      <c r="F7" s="258" t="s">
        <v>1</v>
      </c>
      <c r="G7" s="258" t="s">
        <v>17</v>
      </c>
      <c r="H7" s="258" t="s">
        <v>9</v>
      </c>
      <c r="I7" s="258" t="s">
        <v>0</v>
      </c>
      <c r="J7" s="603" t="s">
        <v>52</v>
      </c>
      <c r="K7" s="603"/>
      <c r="L7" s="603"/>
      <c r="M7" s="603"/>
      <c r="N7" s="259" t="s">
        <v>6</v>
      </c>
      <c r="O7" s="603" t="s">
        <v>90</v>
      </c>
      <c r="P7" s="603"/>
      <c r="Q7" s="603"/>
      <c r="R7" s="604" t="s">
        <v>228</v>
      </c>
      <c r="S7" s="604"/>
      <c r="T7" s="604"/>
      <c r="U7" s="604"/>
      <c r="V7" s="604"/>
      <c r="W7" s="604" t="s">
        <v>229</v>
      </c>
      <c r="X7" s="604"/>
      <c r="Y7" s="604"/>
      <c r="Z7" s="604"/>
      <c r="AA7" s="550" t="s">
        <v>39</v>
      </c>
      <c r="AD7" s="552" t="s">
        <v>122</v>
      </c>
      <c r="AE7" s="552"/>
      <c r="AF7" s="552"/>
      <c r="AG7" s="552"/>
      <c r="AH7" s="59"/>
    </row>
    <row r="8" spans="2:34" s="57" customFormat="1" ht="196.5" customHeight="1" thickBot="1" x14ac:dyDescent="0.25">
      <c r="B8" s="600"/>
      <c r="C8" s="602"/>
      <c r="D8" s="251" t="s">
        <v>13</v>
      </c>
      <c r="E8" s="251" t="s">
        <v>20</v>
      </c>
      <c r="F8" s="251" t="s">
        <v>21</v>
      </c>
      <c r="G8" s="251" t="s">
        <v>22</v>
      </c>
      <c r="H8" s="251" t="s">
        <v>23</v>
      </c>
      <c r="I8" s="251" t="s">
        <v>24</v>
      </c>
      <c r="J8" s="252" t="s">
        <v>18</v>
      </c>
      <c r="K8" s="252" t="s">
        <v>19</v>
      </c>
      <c r="L8" s="252" t="s">
        <v>4</v>
      </c>
      <c r="M8" s="252" t="s">
        <v>5</v>
      </c>
      <c r="N8" s="253" t="s">
        <v>3</v>
      </c>
      <c r="O8" s="254" t="s">
        <v>91</v>
      </c>
      <c r="P8" s="254" t="s">
        <v>92</v>
      </c>
      <c r="Q8" s="254" t="s">
        <v>93</v>
      </c>
      <c r="R8" s="255" t="s">
        <v>230</v>
      </c>
      <c r="S8" s="255" t="s">
        <v>231</v>
      </c>
      <c r="T8" s="255" t="s">
        <v>232</v>
      </c>
      <c r="U8" s="255" t="s">
        <v>233</v>
      </c>
      <c r="V8" s="255" t="s">
        <v>318</v>
      </c>
      <c r="W8" s="255" t="s">
        <v>234</v>
      </c>
      <c r="X8" s="255" t="s">
        <v>235</v>
      </c>
      <c r="Y8" s="255" t="s">
        <v>236</v>
      </c>
      <c r="Z8" s="255" t="s">
        <v>231</v>
      </c>
      <c r="AA8" s="605"/>
      <c r="AD8" s="85" t="s">
        <v>118</v>
      </c>
      <c r="AE8" s="86" t="s">
        <v>119</v>
      </c>
      <c r="AF8" s="86" t="s">
        <v>120</v>
      </c>
      <c r="AG8" s="87" t="s">
        <v>121</v>
      </c>
    </row>
    <row r="9" spans="2:34" s="57" customFormat="1" ht="359.25" customHeight="1" x14ac:dyDescent="0.2">
      <c r="B9" s="578" t="s">
        <v>239</v>
      </c>
      <c r="C9" s="581" t="s">
        <v>177</v>
      </c>
      <c r="D9" s="175" t="s">
        <v>713</v>
      </c>
      <c r="E9" s="235" t="s">
        <v>114</v>
      </c>
      <c r="F9" s="235" t="s">
        <v>69</v>
      </c>
      <c r="G9" s="235" t="s">
        <v>714</v>
      </c>
      <c r="H9" s="235" t="s">
        <v>715</v>
      </c>
      <c r="I9" s="235" t="s">
        <v>716</v>
      </c>
      <c r="J9" s="236">
        <v>2</v>
      </c>
      <c r="K9" s="236" t="s">
        <v>54</v>
      </c>
      <c r="L9" s="236">
        <v>20</v>
      </c>
      <c r="M9" s="236" t="s">
        <v>27</v>
      </c>
      <c r="N9" s="256">
        <f>J9*L9</f>
        <v>40</v>
      </c>
      <c r="O9" s="237"/>
      <c r="P9" s="237" t="s">
        <v>94</v>
      </c>
      <c r="Q9" s="237"/>
      <c r="R9" s="462" t="s">
        <v>717</v>
      </c>
      <c r="S9" s="238" t="s">
        <v>718</v>
      </c>
      <c r="T9" s="238" t="s">
        <v>719</v>
      </c>
      <c r="U9" s="450" t="s">
        <v>613</v>
      </c>
      <c r="V9" s="451" t="s">
        <v>720</v>
      </c>
      <c r="W9" s="449" t="s">
        <v>721</v>
      </c>
      <c r="X9" s="449" t="s">
        <v>722</v>
      </c>
      <c r="Y9" s="449" t="s">
        <v>614</v>
      </c>
      <c r="Z9" s="452">
        <v>43539</v>
      </c>
      <c r="AA9" s="584" t="s">
        <v>877</v>
      </c>
      <c r="AD9" s="150"/>
      <c r="AE9" s="149">
        <v>1</v>
      </c>
      <c r="AF9" s="149"/>
      <c r="AG9" s="152">
        <f t="shared" ref="AG9:AG15" si="0">SUM(AD9:AF9)</f>
        <v>1</v>
      </c>
    </row>
    <row r="10" spans="2:34" s="57" customFormat="1" ht="408.75" customHeight="1" x14ac:dyDescent="0.2">
      <c r="B10" s="578"/>
      <c r="C10" s="581"/>
      <c r="D10" s="175" t="s">
        <v>67</v>
      </c>
      <c r="E10" s="235" t="s">
        <v>178</v>
      </c>
      <c r="F10" s="43" t="s">
        <v>723</v>
      </c>
      <c r="G10" s="449" t="s">
        <v>724</v>
      </c>
      <c r="H10" s="454" t="s">
        <v>725</v>
      </c>
      <c r="I10" s="43" t="s">
        <v>179</v>
      </c>
      <c r="J10" s="236">
        <v>2</v>
      </c>
      <c r="K10" s="236" t="s">
        <v>28</v>
      </c>
      <c r="L10" s="236">
        <v>5</v>
      </c>
      <c r="M10" s="236" t="s">
        <v>29</v>
      </c>
      <c r="N10" s="256">
        <f t="shared" ref="N10:N15" si="1">J10*L10</f>
        <v>10</v>
      </c>
      <c r="O10" s="237"/>
      <c r="P10" s="237" t="s">
        <v>94</v>
      </c>
      <c r="Q10" s="237"/>
      <c r="R10" s="234" t="s">
        <v>726</v>
      </c>
      <c r="S10" s="234" t="s">
        <v>718</v>
      </c>
      <c r="T10" s="235" t="s">
        <v>727</v>
      </c>
      <c r="U10" s="234" t="s">
        <v>375</v>
      </c>
      <c r="V10" s="449" t="s">
        <v>615</v>
      </c>
      <c r="W10" s="449" t="s">
        <v>728</v>
      </c>
      <c r="X10" s="449" t="s">
        <v>905</v>
      </c>
      <c r="Y10" s="449" t="s">
        <v>729</v>
      </c>
      <c r="Z10" s="453" t="s">
        <v>880</v>
      </c>
      <c r="AA10" s="567"/>
      <c r="AD10" s="150">
        <v>1</v>
      </c>
      <c r="AE10" s="149"/>
      <c r="AF10" s="149"/>
      <c r="AG10" s="152">
        <f t="shared" si="0"/>
        <v>1</v>
      </c>
    </row>
    <row r="11" spans="2:34" s="57" customFormat="1" ht="266.25" customHeight="1" x14ac:dyDescent="0.2">
      <c r="B11" s="578"/>
      <c r="C11" s="581"/>
      <c r="D11" s="586" t="s">
        <v>60</v>
      </c>
      <c r="E11" s="588" t="s">
        <v>115</v>
      </c>
      <c r="F11" s="588" t="s">
        <v>180</v>
      </c>
      <c r="G11" s="588" t="s">
        <v>616</v>
      </c>
      <c r="H11" s="588" t="s">
        <v>730</v>
      </c>
      <c r="I11" s="588" t="s">
        <v>617</v>
      </c>
      <c r="J11" s="613">
        <v>2</v>
      </c>
      <c r="K11" s="613" t="s">
        <v>28</v>
      </c>
      <c r="L11" s="613">
        <v>10</v>
      </c>
      <c r="M11" s="613" t="s">
        <v>28</v>
      </c>
      <c r="N11" s="609">
        <f t="shared" si="1"/>
        <v>20</v>
      </c>
      <c r="O11" s="611"/>
      <c r="P11" s="611" t="s">
        <v>94</v>
      </c>
      <c r="Q11" s="611"/>
      <c r="R11" s="454" t="s">
        <v>731</v>
      </c>
      <c r="S11" s="454" t="s">
        <v>376</v>
      </c>
      <c r="T11" s="615" t="s">
        <v>732</v>
      </c>
      <c r="U11" s="451" t="s">
        <v>377</v>
      </c>
      <c r="V11" s="450" t="s">
        <v>378</v>
      </c>
      <c r="W11" s="449" t="s">
        <v>733</v>
      </c>
      <c r="X11" s="449" t="s">
        <v>734</v>
      </c>
      <c r="Y11" s="449" t="s">
        <v>729</v>
      </c>
      <c r="Z11" s="452">
        <v>43539</v>
      </c>
      <c r="AA11" s="567"/>
      <c r="AD11" s="150">
        <v>1</v>
      </c>
      <c r="AE11" s="149"/>
      <c r="AF11" s="149"/>
      <c r="AG11" s="152">
        <f t="shared" si="0"/>
        <v>1</v>
      </c>
    </row>
    <row r="12" spans="2:34" s="57" customFormat="1" ht="140.25" customHeight="1" x14ac:dyDescent="0.2">
      <c r="B12" s="578"/>
      <c r="C12" s="581"/>
      <c r="D12" s="587"/>
      <c r="E12" s="589"/>
      <c r="F12" s="589"/>
      <c r="G12" s="589"/>
      <c r="H12" s="589"/>
      <c r="I12" s="589"/>
      <c r="J12" s="614"/>
      <c r="K12" s="614"/>
      <c r="L12" s="614"/>
      <c r="M12" s="614"/>
      <c r="N12" s="610"/>
      <c r="O12" s="612"/>
      <c r="P12" s="612"/>
      <c r="Q12" s="612"/>
      <c r="R12" s="449" t="s">
        <v>618</v>
      </c>
      <c r="S12" s="449" t="s">
        <v>619</v>
      </c>
      <c r="T12" s="616"/>
      <c r="U12" s="450" t="s">
        <v>254</v>
      </c>
      <c r="V12" s="450" t="s">
        <v>620</v>
      </c>
      <c r="W12" s="449"/>
      <c r="X12" s="449"/>
      <c r="Y12" s="449"/>
      <c r="Z12" s="452"/>
      <c r="AA12" s="567"/>
      <c r="AD12" s="428"/>
      <c r="AE12" s="426"/>
      <c r="AF12" s="426"/>
      <c r="AG12" s="427"/>
    </row>
    <row r="13" spans="2:34" s="57" customFormat="1" ht="114" customHeight="1" x14ac:dyDescent="0.2">
      <c r="B13" s="578"/>
      <c r="C13" s="581"/>
      <c r="D13" s="586" t="s">
        <v>68</v>
      </c>
      <c r="E13" s="588" t="s">
        <v>116</v>
      </c>
      <c r="F13" s="588" t="s">
        <v>88</v>
      </c>
      <c r="G13" s="588" t="s">
        <v>735</v>
      </c>
      <c r="H13" s="588" t="s">
        <v>621</v>
      </c>
      <c r="I13" s="588" t="s">
        <v>622</v>
      </c>
      <c r="J13" s="613">
        <v>1</v>
      </c>
      <c r="K13" s="613" t="s">
        <v>29</v>
      </c>
      <c r="L13" s="613">
        <v>5</v>
      </c>
      <c r="M13" s="613" t="s">
        <v>29</v>
      </c>
      <c r="N13" s="609">
        <f t="shared" si="1"/>
        <v>5</v>
      </c>
      <c r="O13" s="611" t="s">
        <v>94</v>
      </c>
      <c r="P13" s="611"/>
      <c r="Q13" s="611"/>
      <c r="R13" s="132" t="s">
        <v>736</v>
      </c>
      <c r="S13" s="238" t="s">
        <v>299</v>
      </c>
      <c r="T13" s="617" t="s">
        <v>737</v>
      </c>
      <c r="U13" s="619" t="s">
        <v>379</v>
      </c>
      <c r="V13" s="619" t="s">
        <v>476</v>
      </c>
      <c r="W13" s="455"/>
      <c r="X13" s="455"/>
      <c r="Y13" s="455"/>
      <c r="Z13" s="456"/>
      <c r="AA13" s="567"/>
      <c r="AD13" s="150">
        <v>1</v>
      </c>
      <c r="AE13" s="149"/>
      <c r="AF13" s="149"/>
      <c r="AG13" s="152">
        <f t="shared" si="0"/>
        <v>1</v>
      </c>
    </row>
    <row r="14" spans="2:34" s="57" customFormat="1" ht="189.75" customHeight="1" x14ac:dyDescent="0.2">
      <c r="B14" s="579"/>
      <c r="C14" s="582"/>
      <c r="D14" s="587"/>
      <c r="E14" s="589"/>
      <c r="F14" s="589"/>
      <c r="G14" s="589"/>
      <c r="H14" s="589"/>
      <c r="I14" s="589"/>
      <c r="J14" s="614"/>
      <c r="K14" s="614"/>
      <c r="L14" s="614"/>
      <c r="M14" s="614"/>
      <c r="N14" s="610"/>
      <c r="O14" s="612"/>
      <c r="P14" s="612"/>
      <c r="Q14" s="612"/>
      <c r="R14" s="497" t="s">
        <v>623</v>
      </c>
      <c r="S14" s="429" t="s">
        <v>624</v>
      </c>
      <c r="T14" s="618"/>
      <c r="U14" s="620"/>
      <c r="V14" s="620"/>
      <c r="W14" s="457"/>
      <c r="X14" s="457"/>
      <c r="Y14" s="457"/>
      <c r="Z14" s="458"/>
      <c r="AA14" s="567"/>
      <c r="AD14" s="428"/>
      <c r="AE14" s="426"/>
      <c r="AF14" s="426"/>
      <c r="AG14" s="427"/>
    </row>
    <row r="15" spans="2:34" s="57" customFormat="1" ht="357" customHeight="1" thickBot="1" x14ac:dyDescent="0.25">
      <c r="B15" s="580"/>
      <c r="C15" s="583"/>
      <c r="D15" s="62" t="s">
        <v>117</v>
      </c>
      <c r="E15" s="38" t="s">
        <v>738</v>
      </c>
      <c r="F15" s="38" t="s">
        <v>380</v>
      </c>
      <c r="G15" s="38" t="s">
        <v>625</v>
      </c>
      <c r="H15" s="38" t="s">
        <v>626</v>
      </c>
      <c r="I15" s="38" t="s">
        <v>739</v>
      </c>
      <c r="J15" s="91">
        <v>1</v>
      </c>
      <c r="K15" s="91" t="s">
        <v>29</v>
      </c>
      <c r="L15" s="91">
        <v>10</v>
      </c>
      <c r="M15" s="91" t="s">
        <v>28</v>
      </c>
      <c r="N15" s="260">
        <f t="shared" si="1"/>
        <v>10</v>
      </c>
      <c r="O15" s="94"/>
      <c r="P15" s="94" t="s">
        <v>94</v>
      </c>
      <c r="Q15" s="94"/>
      <c r="R15" s="459" t="s">
        <v>627</v>
      </c>
      <c r="S15" s="460">
        <v>43635</v>
      </c>
      <c r="T15" s="459" t="s">
        <v>628</v>
      </c>
      <c r="U15" s="461" t="s">
        <v>254</v>
      </c>
      <c r="V15" s="461" t="s">
        <v>629</v>
      </c>
      <c r="W15" s="40"/>
      <c r="X15" s="448" t="s">
        <v>906</v>
      </c>
      <c r="Y15" s="40"/>
      <c r="Z15" s="499">
        <v>43621</v>
      </c>
      <c r="AA15" s="585"/>
      <c r="AD15" s="150">
        <v>1</v>
      </c>
      <c r="AE15" s="149"/>
      <c r="AF15" s="149"/>
      <c r="AG15" s="152">
        <f t="shared" si="0"/>
        <v>1</v>
      </c>
    </row>
    <row r="16" spans="2:34" ht="30" customHeight="1" x14ac:dyDescent="0.2">
      <c r="U16" s="233"/>
      <c r="V16" s="233"/>
      <c r="AA16" s="145"/>
    </row>
    <row r="17" spans="9:27" x14ac:dyDescent="0.2">
      <c r="V17" s="233"/>
      <c r="AA17" s="145"/>
    </row>
    <row r="18" spans="9:27" x14ac:dyDescent="0.2">
      <c r="V18" s="233"/>
      <c r="AA18" s="145"/>
    </row>
    <row r="19" spans="9:27" ht="24" thickBot="1" x14ac:dyDescent="0.25">
      <c r="V19" s="249"/>
      <c r="AA19" s="145"/>
    </row>
    <row r="20" spans="9:27" ht="122.25" customHeight="1" thickBot="1" x14ac:dyDescent="0.25">
      <c r="I20" s="559" t="s">
        <v>144</v>
      </c>
      <c r="J20" s="560"/>
      <c r="K20" s="561"/>
      <c r="M20" s="562" t="s">
        <v>712</v>
      </c>
      <c r="N20" s="563"/>
      <c r="O20" s="563"/>
      <c r="P20" s="564"/>
      <c r="V20" s="249"/>
      <c r="AA20" s="145"/>
    </row>
    <row r="21" spans="9:27" ht="23.25" customHeight="1" x14ac:dyDescent="0.2">
      <c r="I21" s="44" t="s">
        <v>123</v>
      </c>
      <c r="J21" s="45">
        <v>8</v>
      </c>
      <c r="K21" s="46">
        <f>J21*K24/J24</f>
        <v>0.15094339622641509</v>
      </c>
      <c r="M21" s="527" t="s">
        <v>36</v>
      </c>
      <c r="N21" s="528"/>
      <c r="O21" s="528" t="s">
        <v>142</v>
      </c>
      <c r="P21" s="529"/>
      <c r="V21" s="552"/>
      <c r="AA21" s="145"/>
    </row>
    <row r="22" spans="9:27" x14ac:dyDescent="0.2">
      <c r="I22" s="47" t="s">
        <v>124</v>
      </c>
      <c r="J22" s="48">
        <v>35</v>
      </c>
      <c r="K22" s="49">
        <f>J22*K24/J24</f>
        <v>0.660377358490566</v>
      </c>
      <c r="M22" s="571" t="s">
        <v>8</v>
      </c>
      <c r="N22" s="572"/>
      <c r="O22" s="572" t="s">
        <v>143</v>
      </c>
      <c r="P22" s="573"/>
      <c r="V22" s="552"/>
      <c r="AA22" s="145"/>
    </row>
    <row r="23" spans="9:27" ht="24" thickBot="1" x14ac:dyDescent="0.25">
      <c r="I23" s="50" t="s">
        <v>125</v>
      </c>
      <c r="J23" s="51">
        <v>10</v>
      </c>
      <c r="K23" s="52">
        <f>J23*K24/J24</f>
        <v>0.18867924528301888</v>
      </c>
      <c r="M23" s="574" t="s">
        <v>35</v>
      </c>
      <c r="N23" s="575"/>
      <c r="O23" s="575" t="s">
        <v>32</v>
      </c>
      <c r="P23" s="576"/>
      <c r="V23" s="250"/>
      <c r="AA23" s="145"/>
    </row>
    <row r="24" spans="9:27" ht="24" thickBot="1" x14ac:dyDescent="0.25">
      <c r="I24" s="53" t="s">
        <v>126</v>
      </c>
      <c r="J24" s="54">
        <f>+J21+J23+J22</f>
        <v>53</v>
      </c>
      <c r="K24" s="55">
        <v>1</v>
      </c>
      <c r="V24" s="145"/>
      <c r="AA24" s="145"/>
    </row>
    <row r="25" spans="9:27" x14ac:dyDescent="0.2">
      <c r="AA25" s="145"/>
    </row>
    <row r="26" spans="9:27" x14ac:dyDescent="0.2">
      <c r="AA26" s="145"/>
    </row>
    <row r="27" spans="9:27" x14ac:dyDescent="0.2">
      <c r="AA27" s="145"/>
    </row>
    <row r="28" spans="9:27" x14ac:dyDescent="0.2">
      <c r="AA28" s="145"/>
    </row>
    <row r="29" spans="9:27" x14ac:dyDescent="0.2">
      <c r="AA29" s="145"/>
    </row>
    <row r="30" spans="9:27" x14ac:dyDescent="0.2">
      <c r="AA30" s="145"/>
    </row>
    <row r="31" spans="9:27" x14ac:dyDescent="0.2">
      <c r="AA31" s="145"/>
    </row>
    <row r="32" spans="9:27" x14ac:dyDescent="0.2">
      <c r="AA32" s="145"/>
    </row>
    <row r="33" spans="27:27" x14ac:dyDescent="0.2">
      <c r="AA33" s="145"/>
    </row>
    <row r="34" spans="27:27" x14ac:dyDescent="0.2">
      <c r="AA34" s="145"/>
    </row>
    <row r="35" spans="27:27" x14ac:dyDescent="0.2">
      <c r="AA35" s="145"/>
    </row>
    <row r="36" spans="27:27" x14ac:dyDescent="0.2">
      <c r="AA36" s="145"/>
    </row>
    <row r="37" spans="27:27" x14ac:dyDescent="0.2">
      <c r="AA37" s="145"/>
    </row>
    <row r="38" spans="27:27" x14ac:dyDescent="0.2">
      <c r="AA38" s="145"/>
    </row>
    <row r="39" spans="27:27" x14ac:dyDescent="0.2">
      <c r="AA39" s="145"/>
    </row>
    <row r="40" spans="27:27" x14ac:dyDescent="0.2">
      <c r="AA40" s="145"/>
    </row>
    <row r="41" spans="27:27" x14ac:dyDescent="0.2">
      <c r="AA41" s="145"/>
    </row>
    <row r="42" spans="27:27" x14ac:dyDescent="0.2">
      <c r="AA42" s="145"/>
    </row>
    <row r="43" spans="27:27" x14ac:dyDescent="0.2">
      <c r="AA43" s="145"/>
    </row>
    <row r="44" spans="27:27" x14ac:dyDescent="0.2">
      <c r="AA44" s="145"/>
    </row>
    <row r="45" spans="27:27" x14ac:dyDescent="0.2">
      <c r="AA45" s="145"/>
    </row>
    <row r="46" spans="27:27" x14ac:dyDescent="0.2">
      <c r="AA46" s="145"/>
    </row>
    <row r="47" spans="27:27" x14ac:dyDescent="0.2">
      <c r="AA47" s="145"/>
    </row>
    <row r="48" spans="27:27" x14ac:dyDescent="0.2">
      <c r="AA48" s="145"/>
    </row>
    <row r="49" spans="27:27" x14ac:dyDescent="0.2">
      <c r="AA49" s="145"/>
    </row>
    <row r="50" spans="27:27" x14ac:dyDescent="0.2">
      <c r="AA50" s="145"/>
    </row>
    <row r="51" spans="27:27" x14ac:dyDescent="0.2">
      <c r="AA51" s="145"/>
    </row>
    <row r="52" spans="27:27" x14ac:dyDescent="0.2">
      <c r="AA52" s="145"/>
    </row>
    <row r="53" spans="27:27" x14ac:dyDescent="0.2">
      <c r="AA53" s="145"/>
    </row>
    <row r="54" spans="27:27" x14ac:dyDescent="0.2">
      <c r="AA54" s="145"/>
    </row>
    <row r="55" spans="27:27" x14ac:dyDescent="0.2">
      <c r="AA55" s="145"/>
    </row>
    <row r="56" spans="27:27" x14ac:dyDescent="0.2">
      <c r="AA56" s="145"/>
    </row>
    <row r="57" spans="27:27" x14ac:dyDescent="0.2">
      <c r="AA57" s="145"/>
    </row>
    <row r="58" spans="27:27" x14ac:dyDescent="0.2">
      <c r="AA58" s="145"/>
    </row>
    <row r="59" spans="27:27" x14ac:dyDescent="0.2">
      <c r="AA59" s="145"/>
    </row>
    <row r="60" spans="27:27" x14ac:dyDescent="0.2">
      <c r="AA60" s="145"/>
    </row>
    <row r="61" spans="27:27" x14ac:dyDescent="0.2">
      <c r="AA61" s="145"/>
    </row>
    <row r="62" spans="27:27" x14ac:dyDescent="0.2">
      <c r="AA62" s="145"/>
    </row>
    <row r="63" spans="27:27" x14ac:dyDescent="0.2">
      <c r="AA63" s="145"/>
    </row>
    <row r="64" spans="27:27" x14ac:dyDescent="0.2">
      <c r="AA64" s="145"/>
    </row>
    <row r="65" spans="27:27" x14ac:dyDescent="0.2">
      <c r="AA65" s="145"/>
    </row>
    <row r="66" spans="27:27" x14ac:dyDescent="0.2">
      <c r="AA66" s="145"/>
    </row>
    <row r="67" spans="27:27" x14ac:dyDescent="0.2">
      <c r="AA67" s="145"/>
    </row>
    <row r="68" spans="27:27"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row r="74" spans="27:27" x14ac:dyDescent="0.2">
      <c r="AA74" s="145"/>
    </row>
    <row r="75" spans="27:27" x14ac:dyDescent="0.2">
      <c r="AA75" s="145"/>
    </row>
    <row r="76" spans="27:27" x14ac:dyDescent="0.2">
      <c r="AA76" s="145"/>
    </row>
    <row r="77" spans="27:27" x14ac:dyDescent="0.2">
      <c r="AA77" s="145"/>
    </row>
    <row r="78" spans="27:27" x14ac:dyDescent="0.2">
      <c r="AA78" s="145"/>
    </row>
  </sheetData>
  <autoFilter ref="B8:V15"/>
  <mergeCells count="67">
    <mergeCell ref="P13:P14"/>
    <mergeCell ref="Q13:Q14"/>
    <mergeCell ref="T13:T14"/>
    <mergeCell ref="U13:U14"/>
    <mergeCell ref="V13:V14"/>
    <mergeCell ref="Q11:Q12"/>
    <mergeCell ref="T11:T12"/>
    <mergeCell ref="D13:D14"/>
    <mergeCell ref="E13:E14"/>
    <mergeCell ref="F13:F14"/>
    <mergeCell ref="G13:G14"/>
    <mergeCell ref="H13:H14"/>
    <mergeCell ref="I13:I14"/>
    <mergeCell ref="J13:J14"/>
    <mergeCell ref="K13:K14"/>
    <mergeCell ref="L13:L14"/>
    <mergeCell ref="M13:M14"/>
    <mergeCell ref="N13:N14"/>
    <mergeCell ref="O13:O14"/>
    <mergeCell ref="L11:L12"/>
    <mergeCell ref="M11:M12"/>
    <mergeCell ref="N11:N12"/>
    <mergeCell ref="O11:O12"/>
    <mergeCell ref="P11:P12"/>
    <mergeCell ref="G11:G12"/>
    <mergeCell ref="H11:H12"/>
    <mergeCell ref="I11:I12"/>
    <mergeCell ref="J11:J12"/>
    <mergeCell ref="K11:K12"/>
    <mergeCell ref="B5:AA5"/>
    <mergeCell ref="B2:AA2"/>
    <mergeCell ref="B3:E3"/>
    <mergeCell ref="F3:H3"/>
    <mergeCell ref="I3:L3"/>
    <mergeCell ref="M3:P3"/>
    <mergeCell ref="Q3:AA3"/>
    <mergeCell ref="B4:E4"/>
    <mergeCell ref="F4:H4"/>
    <mergeCell ref="I4:L4"/>
    <mergeCell ref="M4:P4"/>
    <mergeCell ref="Q4:AA4"/>
    <mergeCell ref="B6:I6"/>
    <mergeCell ref="J6:Q6"/>
    <mergeCell ref="R6:AA6"/>
    <mergeCell ref="B7:B8"/>
    <mergeCell ref="C7:C8"/>
    <mergeCell ref="J7:M7"/>
    <mergeCell ref="O7:Q7"/>
    <mergeCell ref="R7:V7"/>
    <mergeCell ref="W7:Z7"/>
    <mergeCell ref="AA7:AA8"/>
    <mergeCell ref="M23:N23"/>
    <mergeCell ref="O23:P23"/>
    <mergeCell ref="I20:K20"/>
    <mergeCell ref="AD7:AG7"/>
    <mergeCell ref="B9:B15"/>
    <mergeCell ref="C9:C15"/>
    <mergeCell ref="M20:P20"/>
    <mergeCell ref="M21:N21"/>
    <mergeCell ref="O21:P21"/>
    <mergeCell ref="M22:N22"/>
    <mergeCell ref="O22:P22"/>
    <mergeCell ref="V21:V22"/>
    <mergeCell ref="AA9:AA15"/>
    <mergeCell ref="D11:D12"/>
    <mergeCell ref="E11:E12"/>
    <mergeCell ref="F11:F12"/>
  </mergeCells>
  <conditionalFormatting sqref="N9:N11 N13 N15">
    <cfRule type="cellIs" dxfId="29" priority="4" operator="between">
      <formula>31</formula>
      <formula>60</formula>
    </cfRule>
    <cfRule type="cellIs" dxfId="28" priority="5" operator="between">
      <formula>6</formula>
      <formula>30</formula>
    </cfRule>
    <cfRule type="cellIs" dxfId="27" priority="6" operator="equal">
      <formula>5</formula>
    </cfRule>
  </conditionalFormatting>
  <printOptions horizontalCentered="1" verticalCentered="1"/>
  <pageMargins left="0.19685039370078741" right="0.27559055118110237" top="0.39370078740157483" bottom="0.47244094488188981" header="0" footer="0"/>
  <pageSetup scale="17" orientation="landscape" r:id="rId1"/>
  <headerFooter alignWithMargins="0">
    <oddFooter>&amp;C&amp;8Página &amp;P de &amp;N</oddFooter>
  </headerFooter>
  <rowBreaks count="1" manualBreakCount="1">
    <brk id="25" min="1" max="26" man="1"/>
  </rowBreaks>
  <colBreaks count="1" manualBreakCount="1">
    <brk id="28"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6"/>
  <sheetViews>
    <sheetView showGridLines="0" view="pageBreakPreview" topLeftCell="M14" zoomScale="40" zoomScaleNormal="25" zoomScaleSheetLayoutView="40" zoomScalePageLayoutView="75" workbookViewId="0">
      <selection activeCell="Z16" sqref="Z16"/>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5" width="31.7109375" style="42" customWidth="1"/>
    <col min="6"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29.42578125" style="42" customWidth="1"/>
    <col min="22" max="22" width="36" style="42" customWidth="1"/>
    <col min="23" max="23" width="38.140625" style="42" customWidth="1"/>
    <col min="24" max="24" width="40.7109375" style="42" customWidth="1"/>
    <col min="25" max="25" width="41.425781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03" t="s">
        <v>55</v>
      </c>
      <c r="C2" s="504"/>
      <c r="D2" s="504"/>
      <c r="E2" s="504"/>
      <c r="F2" s="504"/>
      <c r="G2" s="504"/>
      <c r="H2" s="504"/>
      <c r="I2" s="504"/>
      <c r="J2" s="504"/>
      <c r="K2" s="504"/>
      <c r="L2" s="504"/>
      <c r="M2" s="504"/>
      <c r="N2" s="504"/>
      <c r="O2" s="504"/>
      <c r="P2" s="504"/>
      <c r="Q2" s="504"/>
      <c r="R2" s="504"/>
      <c r="S2" s="504"/>
      <c r="T2" s="504"/>
      <c r="U2" s="504"/>
      <c r="V2" s="505"/>
      <c r="W2" s="505"/>
      <c r="X2" s="505"/>
      <c r="Y2" s="505"/>
      <c r="Z2" s="505"/>
      <c r="AA2" s="506"/>
      <c r="AB2" s="60"/>
      <c r="AC2" s="60"/>
    </row>
    <row r="3" spans="2:34" s="57" customFormat="1" ht="66" customHeight="1" thickBot="1" x14ac:dyDescent="0.25">
      <c r="B3" s="507" t="s">
        <v>107</v>
      </c>
      <c r="C3" s="508"/>
      <c r="D3" s="508"/>
      <c r="E3" s="509"/>
      <c r="F3" s="507" t="s">
        <v>225</v>
      </c>
      <c r="G3" s="508"/>
      <c r="H3" s="510"/>
      <c r="I3" s="511" t="s">
        <v>226</v>
      </c>
      <c r="J3" s="512"/>
      <c r="K3" s="512"/>
      <c r="L3" s="512"/>
      <c r="M3" s="511" t="s">
        <v>108</v>
      </c>
      <c r="N3" s="512"/>
      <c r="O3" s="512"/>
      <c r="P3" s="513"/>
      <c r="Q3" s="512" t="s">
        <v>56</v>
      </c>
      <c r="R3" s="512"/>
      <c r="S3" s="512"/>
      <c r="T3" s="512"/>
      <c r="U3" s="512"/>
      <c r="V3" s="512"/>
      <c r="W3" s="512"/>
      <c r="X3" s="512"/>
      <c r="Y3" s="512"/>
      <c r="Z3" s="512"/>
      <c r="AA3" s="513"/>
      <c r="AB3" s="61"/>
      <c r="AC3" s="61"/>
    </row>
    <row r="4" spans="2:34" s="57" customFormat="1" ht="72" customHeight="1" thickBot="1" x14ac:dyDescent="0.25">
      <c r="B4" s="516" t="s">
        <v>57</v>
      </c>
      <c r="C4" s="517"/>
      <c r="D4" s="517"/>
      <c r="E4" s="518"/>
      <c r="F4" s="519">
        <v>42874</v>
      </c>
      <c r="G4" s="520"/>
      <c r="H4" s="521"/>
      <c r="I4" s="522">
        <v>43199</v>
      </c>
      <c r="J4" s="520"/>
      <c r="K4" s="520"/>
      <c r="L4" s="523"/>
      <c r="M4" s="524">
        <v>3</v>
      </c>
      <c r="N4" s="525"/>
      <c r="O4" s="525"/>
      <c r="P4" s="526"/>
      <c r="Q4" s="525" t="s">
        <v>227</v>
      </c>
      <c r="R4" s="525"/>
      <c r="S4" s="525"/>
      <c r="T4" s="525"/>
      <c r="U4" s="525"/>
      <c r="V4" s="525"/>
      <c r="W4" s="525"/>
      <c r="X4" s="525"/>
      <c r="Y4" s="525"/>
      <c r="Z4" s="525"/>
      <c r="AA4" s="526"/>
      <c r="AB4" s="151"/>
      <c r="AC4" s="151"/>
    </row>
    <row r="5" spans="2:34" s="57" customFormat="1" ht="32.1" customHeight="1" thickBot="1" x14ac:dyDescent="0.25">
      <c r="B5" s="606" t="s">
        <v>741</v>
      </c>
      <c r="C5" s="607"/>
      <c r="D5" s="607"/>
      <c r="E5" s="607"/>
      <c r="F5" s="607"/>
      <c r="G5" s="607"/>
      <c r="H5" s="607"/>
      <c r="I5" s="607"/>
      <c r="J5" s="607"/>
      <c r="K5" s="607"/>
      <c r="L5" s="607"/>
      <c r="M5" s="607"/>
      <c r="N5" s="607"/>
      <c r="O5" s="607"/>
      <c r="P5" s="607"/>
      <c r="Q5" s="607"/>
      <c r="R5" s="607"/>
      <c r="S5" s="607"/>
      <c r="T5" s="607"/>
      <c r="U5" s="607"/>
      <c r="V5" s="607"/>
      <c r="W5" s="607"/>
      <c r="X5" s="607"/>
      <c r="Y5" s="607"/>
      <c r="Z5" s="607"/>
      <c r="AA5" s="608"/>
      <c r="AB5" s="151"/>
      <c r="AC5" s="151"/>
    </row>
    <row r="6" spans="2:34" s="57" customFormat="1" ht="54.95" customHeight="1" thickBot="1" x14ac:dyDescent="0.25">
      <c r="B6" s="530" t="s">
        <v>2</v>
      </c>
      <c r="C6" s="531"/>
      <c r="D6" s="531"/>
      <c r="E6" s="531"/>
      <c r="F6" s="531"/>
      <c r="G6" s="531"/>
      <c r="H6" s="531"/>
      <c r="I6" s="532"/>
      <c r="J6" s="533" t="s">
        <v>7</v>
      </c>
      <c r="K6" s="534"/>
      <c r="L6" s="534"/>
      <c r="M6" s="534"/>
      <c r="N6" s="534"/>
      <c r="O6" s="534"/>
      <c r="P6" s="534"/>
      <c r="Q6" s="535"/>
      <c r="R6" s="536" t="s">
        <v>237</v>
      </c>
      <c r="S6" s="537"/>
      <c r="T6" s="537"/>
      <c r="U6" s="537"/>
      <c r="V6" s="537"/>
      <c r="W6" s="537"/>
      <c r="X6" s="537"/>
      <c r="Y6" s="537"/>
      <c r="Z6" s="537"/>
      <c r="AA6" s="538"/>
    </row>
    <row r="7" spans="2:34" s="57" customFormat="1" ht="75" customHeight="1" thickBot="1" x14ac:dyDescent="0.25">
      <c r="B7" s="539" t="s">
        <v>15</v>
      </c>
      <c r="C7" s="540" t="s">
        <v>37</v>
      </c>
      <c r="D7" s="153" t="s">
        <v>14</v>
      </c>
      <c r="E7" s="154" t="s">
        <v>16</v>
      </c>
      <c r="F7" s="154" t="s">
        <v>1</v>
      </c>
      <c r="G7" s="154" t="s">
        <v>17</v>
      </c>
      <c r="H7" s="154" t="s">
        <v>9</v>
      </c>
      <c r="I7" s="154" t="s">
        <v>0</v>
      </c>
      <c r="J7" s="541" t="s">
        <v>52</v>
      </c>
      <c r="K7" s="541"/>
      <c r="L7" s="541"/>
      <c r="M7" s="541"/>
      <c r="N7" s="155" t="s">
        <v>6</v>
      </c>
      <c r="O7" s="542" t="s">
        <v>90</v>
      </c>
      <c r="P7" s="543"/>
      <c r="Q7" s="623"/>
      <c r="R7" s="631" t="s">
        <v>228</v>
      </c>
      <c r="S7" s="632"/>
      <c r="T7" s="632"/>
      <c r="U7" s="632"/>
      <c r="V7" s="633"/>
      <c r="W7" s="546" t="s">
        <v>229</v>
      </c>
      <c r="X7" s="624"/>
      <c r="Y7" s="624"/>
      <c r="Z7" s="625"/>
      <c r="AA7" s="626" t="s">
        <v>39</v>
      </c>
      <c r="AD7" s="552" t="s">
        <v>122</v>
      </c>
      <c r="AE7" s="552"/>
      <c r="AF7" s="552"/>
      <c r="AG7" s="552"/>
      <c r="AH7" s="59"/>
    </row>
    <row r="8" spans="2:34" s="57" customFormat="1" ht="174" customHeight="1" thickBot="1" x14ac:dyDescent="0.25">
      <c r="B8" s="539"/>
      <c r="C8" s="540"/>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3" t="s">
        <v>233</v>
      </c>
      <c r="V8" s="226" t="s">
        <v>318</v>
      </c>
      <c r="W8" s="223" t="s">
        <v>234</v>
      </c>
      <c r="X8" s="224" t="s">
        <v>235</v>
      </c>
      <c r="Y8" s="224" t="s">
        <v>236</v>
      </c>
      <c r="Z8" s="225" t="s">
        <v>231</v>
      </c>
      <c r="AA8" s="627"/>
      <c r="AD8" s="85" t="s">
        <v>118</v>
      </c>
      <c r="AE8" s="86" t="s">
        <v>119</v>
      </c>
      <c r="AF8" s="86" t="s">
        <v>120</v>
      </c>
      <c r="AG8" s="87" t="s">
        <v>121</v>
      </c>
    </row>
    <row r="9" spans="2:34" s="57" customFormat="1" ht="307.5" customHeight="1" x14ac:dyDescent="0.2">
      <c r="B9" s="639" t="s">
        <v>240</v>
      </c>
      <c r="C9" s="640" t="s">
        <v>182</v>
      </c>
      <c r="D9" s="176" t="s">
        <v>183</v>
      </c>
      <c r="E9" s="393" t="s">
        <v>246</v>
      </c>
      <c r="F9" s="96" t="s">
        <v>508</v>
      </c>
      <c r="G9" s="393" t="s">
        <v>248</v>
      </c>
      <c r="H9" s="393" t="s">
        <v>509</v>
      </c>
      <c r="I9" s="393" t="s">
        <v>510</v>
      </c>
      <c r="J9" s="168">
        <v>2</v>
      </c>
      <c r="K9" s="168" t="s">
        <v>28</v>
      </c>
      <c r="L9" s="168">
        <v>20</v>
      </c>
      <c r="M9" s="168" t="s">
        <v>27</v>
      </c>
      <c r="N9" s="416">
        <f t="shared" ref="N9" si="0">J9*L9</f>
        <v>40</v>
      </c>
      <c r="O9" s="160"/>
      <c r="P9" s="160" t="s">
        <v>94</v>
      </c>
      <c r="Q9" s="160"/>
      <c r="R9" s="376" t="s">
        <v>511</v>
      </c>
      <c r="S9" s="397" t="s">
        <v>512</v>
      </c>
      <c r="T9" s="397" t="s">
        <v>513</v>
      </c>
      <c r="U9" s="377" t="s">
        <v>317</v>
      </c>
      <c r="V9" s="377" t="s">
        <v>476</v>
      </c>
      <c r="W9" s="376" t="s">
        <v>742</v>
      </c>
      <c r="X9" s="376" t="s">
        <v>514</v>
      </c>
      <c r="Y9" s="397" t="s">
        <v>471</v>
      </c>
      <c r="Z9" s="397" t="s">
        <v>291</v>
      </c>
      <c r="AA9" s="628" t="s">
        <v>877</v>
      </c>
      <c r="AD9" s="150"/>
      <c r="AE9" s="149">
        <v>1</v>
      </c>
      <c r="AF9" s="149"/>
      <c r="AG9" s="152">
        <f t="shared" ref="AG9:AG15" si="1">SUM(AD9:AF9)</f>
        <v>1</v>
      </c>
    </row>
    <row r="10" spans="2:34" s="57" customFormat="1" ht="409.5" customHeight="1" x14ac:dyDescent="0.2">
      <c r="B10" s="578"/>
      <c r="C10" s="581"/>
      <c r="D10" s="175" t="s">
        <v>66</v>
      </c>
      <c r="E10" s="394" t="s">
        <v>743</v>
      </c>
      <c r="F10" s="394" t="s">
        <v>247</v>
      </c>
      <c r="G10" s="43" t="s">
        <v>744</v>
      </c>
      <c r="H10" s="394" t="s">
        <v>515</v>
      </c>
      <c r="I10" s="43" t="s">
        <v>157</v>
      </c>
      <c r="J10" s="236">
        <v>1</v>
      </c>
      <c r="K10" s="236" t="s">
        <v>29</v>
      </c>
      <c r="L10" s="236">
        <v>20</v>
      </c>
      <c r="M10" s="236" t="s">
        <v>27</v>
      </c>
      <c r="N10" s="256">
        <f>L10*J10</f>
        <v>20</v>
      </c>
      <c r="O10" s="237"/>
      <c r="P10" s="237" t="s">
        <v>94</v>
      </c>
      <c r="Q10" s="237"/>
      <c r="R10" s="132" t="s">
        <v>745</v>
      </c>
      <c r="S10" s="43" t="s">
        <v>878</v>
      </c>
      <c r="T10" s="43" t="s">
        <v>746</v>
      </c>
      <c r="U10" s="43" t="s">
        <v>317</v>
      </c>
      <c r="V10" s="43" t="s">
        <v>516</v>
      </c>
      <c r="W10" s="43" t="s">
        <v>553</v>
      </c>
      <c r="X10" s="43" t="s">
        <v>879</v>
      </c>
      <c r="Y10" s="43" t="s">
        <v>471</v>
      </c>
      <c r="Z10" s="447">
        <v>43621</v>
      </c>
      <c r="AA10" s="567"/>
      <c r="AD10" s="150">
        <v>1</v>
      </c>
      <c r="AE10" s="149"/>
      <c r="AF10" s="149"/>
      <c r="AG10" s="152">
        <f t="shared" si="1"/>
        <v>1</v>
      </c>
    </row>
    <row r="11" spans="2:34" s="57" customFormat="1" ht="340.5" customHeight="1" x14ac:dyDescent="0.2">
      <c r="B11" s="578"/>
      <c r="C11" s="581"/>
      <c r="D11" s="641" t="s">
        <v>79</v>
      </c>
      <c r="E11" s="569" t="s">
        <v>249</v>
      </c>
      <c r="F11" s="569" t="s">
        <v>158</v>
      </c>
      <c r="G11" s="394" t="s">
        <v>747</v>
      </c>
      <c r="H11" s="569" t="s">
        <v>77</v>
      </c>
      <c r="I11" s="569" t="s">
        <v>517</v>
      </c>
      <c r="J11" s="621">
        <v>3</v>
      </c>
      <c r="K11" s="621" t="s">
        <v>518</v>
      </c>
      <c r="L11" s="621">
        <v>10</v>
      </c>
      <c r="M11" s="621" t="s">
        <v>51</v>
      </c>
      <c r="N11" s="635">
        <f>J11*L11</f>
        <v>30</v>
      </c>
      <c r="O11" s="636"/>
      <c r="P11" s="636" t="s">
        <v>94</v>
      </c>
      <c r="Q11" s="636"/>
      <c r="R11" s="132" t="s">
        <v>748</v>
      </c>
      <c r="S11" s="43" t="s">
        <v>252</v>
      </c>
      <c r="T11" s="257" t="s">
        <v>519</v>
      </c>
      <c r="U11" s="241" t="s">
        <v>472</v>
      </c>
      <c r="V11" s="242" t="s">
        <v>319</v>
      </c>
      <c r="W11" s="398" t="s">
        <v>520</v>
      </c>
      <c r="X11" s="398" t="s">
        <v>521</v>
      </c>
      <c r="Y11" s="398" t="s">
        <v>473</v>
      </c>
      <c r="Z11" s="388" t="s">
        <v>541</v>
      </c>
      <c r="AA11" s="567"/>
      <c r="AD11" s="150">
        <v>1</v>
      </c>
      <c r="AE11" s="149"/>
      <c r="AF11" s="149"/>
      <c r="AG11" s="152">
        <f t="shared" si="1"/>
        <v>1</v>
      </c>
    </row>
    <row r="12" spans="2:34" s="57" customFormat="1" ht="356.25" customHeight="1" x14ac:dyDescent="0.2">
      <c r="B12" s="578"/>
      <c r="C12" s="581"/>
      <c r="D12" s="641"/>
      <c r="E12" s="569"/>
      <c r="F12" s="569"/>
      <c r="G12" s="394" t="s">
        <v>250</v>
      </c>
      <c r="H12" s="569"/>
      <c r="I12" s="569"/>
      <c r="J12" s="621"/>
      <c r="K12" s="621"/>
      <c r="L12" s="621"/>
      <c r="M12" s="621"/>
      <c r="N12" s="635"/>
      <c r="O12" s="636"/>
      <c r="P12" s="636"/>
      <c r="Q12" s="636"/>
      <c r="R12" s="132" t="s">
        <v>749</v>
      </c>
      <c r="S12" s="43" t="s">
        <v>750</v>
      </c>
      <c r="T12" s="43" t="s">
        <v>253</v>
      </c>
      <c r="U12" s="634" t="s">
        <v>317</v>
      </c>
      <c r="V12" s="242" t="s">
        <v>751</v>
      </c>
      <c r="W12" s="398"/>
      <c r="X12" s="398" t="s">
        <v>752</v>
      </c>
      <c r="Y12" s="241" t="s">
        <v>522</v>
      </c>
      <c r="Z12" s="398"/>
      <c r="AA12" s="567"/>
      <c r="AD12" s="186"/>
      <c r="AE12" s="187"/>
      <c r="AF12" s="187"/>
      <c r="AG12" s="188"/>
    </row>
    <row r="13" spans="2:34" s="57" customFormat="1" ht="313.5" customHeight="1" x14ac:dyDescent="0.2">
      <c r="B13" s="578"/>
      <c r="C13" s="581"/>
      <c r="D13" s="641"/>
      <c r="E13" s="569"/>
      <c r="F13" s="569"/>
      <c r="G13" s="394" t="s">
        <v>251</v>
      </c>
      <c r="H13" s="569"/>
      <c r="I13" s="569"/>
      <c r="J13" s="621"/>
      <c r="K13" s="621"/>
      <c r="L13" s="621"/>
      <c r="M13" s="621"/>
      <c r="N13" s="635"/>
      <c r="O13" s="636"/>
      <c r="P13" s="636"/>
      <c r="Q13" s="636"/>
      <c r="R13" s="132" t="s">
        <v>753</v>
      </c>
      <c r="S13" s="43" t="s">
        <v>255</v>
      </c>
      <c r="T13" s="43" t="s">
        <v>256</v>
      </c>
      <c r="U13" s="634"/>
      <c r="V13" s="242" t="s">
        <v>754</v>
      </c>
      <c r="W13" s="242" t="s">
        <v>523</v>
      </c>
      <c r="X13" s="398" t="s">
        <v>524</v>
      </c>
      <c r="Y13" s="241" t="s">
        <v>755</v>
      </c>
      <c r="Z13" s="398" t="s">
        <v>292</v>
      </c>
      <c r="AA13" s="567"/>
      <c r="AD13" s="186"/>
      <c r="AE13" s="187"/>
      <c r="AF13" s="187"/>
      <c r="AG13" s="188"/>
    </row>
    <row r="14" spans="2:34" s="57" customFormat="1" ht="342" customHeight="1" x14ac:dyDescent="0.2">
      <c r="B14" s="578"/>
      <c r="C14" s="581"/>
      <c r="D14" s="175" t="s">
        <v>185</v>
      </c>
      <c r="E14" s="164" t="s">
        <v>186</v>
      </c>
      <c r="F14" s="391" t="s">
        <v>187</v>
      </c>
      <c r="G14" s="164" t="s">
        <v>184</v>
      </c>
      <c r="H14" s="164" t="s">
        <v>173</v>
      </c>
      <c r="I14" s="391" t="s">
        <v>188</v>
      </c>
      <c r="J14" s="413">
        <v>2</v>
      </c>
      <c r="K14" s="413" t="s">
        <v>28</v>
      </c>
      <c r="L14" s="413">
        <v>10</v>
      </c>
      <c r="M14" s="413" t="s">
        <v>51</v>
      </c>
      <c r="N14" s="412">
        <f>J14*L14</f>
        <v>20</v>
      </c>
      <c r="O14" s="237"/>
      <c r="P14" s="237" t="s">
        <v>130</v>
      </c>
      <c r="Q14" s="237"/>
      <c r="R14" s="414" t="s">
        <v>257</v>
      </c>
      <c r="S14" s="415" t="s">
        <v>258</v>
      </c>
      <c r="T14" s="415" t="s">
        <v>259</v>
      </c>
      <c r="U14" s="243" t="s">
        <v>254</v>
      </c>
      <c r="V14" s="243" t="s">
        <v>319</v>
      </c>
      <c r="W14" s="132" t="s">
        <v>756</v>
      </c>
      <c r="X14" s="398" t="s">
        <v>525</v>
      </c>
      <c r="Y14" s="398" t="s">
        <v>473</v>
      </c>
      <c r="Z14" s="388" t="s">
        <v>526</v>
      </c>
      <c r="AA14" s="567"/>
      <c r="AD14" s="150">
        <v>1</v>
      </c>
      <c r="AE14" s="149"/>
      <c r="AF14" s="149"/>
      <c r="AG14" s="152">
        <f t="shared" si="1"/>
        <v>1</v>
      </c>
    </row>
    <row r="15" spans="2:34" s="57" customFormat="1" ht="336" customHeight="1" x14ac:dyDescent="0.2">
      <c r="B15" s="578"/>
      <c r="C15" s="581"/>
      <c r="D15" s="641" t="s">
        <v>78</v>
      </c>
      <c r="E15" s="643" t="s">
        <v>96</v>
      </c>
      <c r="F15" s="643" t="s">
        <v>159</v>
      </c>
      <c r="G15" s="643" t="s">
        <v>260</v>
      </c>
      <c r="H15" s="643" t="s">
        <v>160</v>
      </c>
      <c r="I15" s="643" t="s">
        <v>757</v>
      </c>
      <c r="J15" s="621">
        <v>1</v>
      </c>
      <c r="K15" s="621" t="s">
        <v>29</v>
      </c>
      <c r="L15" s="621">
        <v>10</v>
      </c>
      <c r="M15" s="621" t="s">
        <v>51</v>
      </c>
      <c r="N15" s="635">
        <f>J15*L15</f>
        <v>10</v>
      </c>
      <c r="O15" s="636"/>
      <c r="P15" s="636" t="s">
        <v>94</v>
      </c>
      <c r="Q15" s="636"/>
      <c r="R15" s="367" t="s">
        <v>758</v>
      </c>
      <c r="S15" s="398" t="s">
        <v>527</v>
      </c>
      <c r="T15" s="398" t="s">
        <v>261</v>
      </c>
      <c r="U15" s="241" t="s">
        <v>320</v>
      </c>
      <c r="V15" s="241" t="s">
        <v>542</v>
      </c>
      <c r="W15" s="629" t="s">
        <v>528</v>
      </c>
      <c r="X15" s="398" t="s">
        <v>543</v>
      </c>
      <c r="Y15" s="398" t="s">
        <v>529</v>
      </c>
      <c r="Z15" s="398" t="s">
        <v>530</v>
      </c>
      <c r="AA15" s="567"/>
      <c r="AD15" s="150">
        <v>1</v>
      </c>
      <c r="AE15" s="149"/>
      <c r="AF15" s="149"/>
      <c r="AG15" s="152">
        <f t="shared" si="1"/>
        <v>1</v>
      </c>
    </row>
    <row r="16" spans="2:34" s="57" customFormat="1" ht="336" customHeight="1" thickBot="1" x14ac:dyDescent="0.25">
      <c r="B16" s="580"/>
      <c r="C16" s="583"/>
      <c r="D16" s="642"/>
      <c r="E16" s="644"/>
      <c r="F16" s="644"/>
      <c r="G16" s="644"/>
      <c r="H16" s="644"/>
      <c r="I16" s="644"/>
      <c r="J16" s="622"/>
      <c r="K16" s="622"/>
      <c r="L16" s="622"/>
      <c r="M16" s="622"/>
      <c r="N16" s="637"/>
      <c r="O16" s="638"/>
      <c r="P16" s="638"/>
      <c r="Q16" s="638"/>
      <c r="R16" s="40" t="s">
        <v>759</v>
      </c>
      <c r="S16" s="419">
        <v>43497</v>
      </c>
      <c r="T16" s="40" t="s">
        <v>531</v>
      </c>
      <c r="U16" s="418" t="s">
        <v>317</v>
      </c>
      <c r="V16" s="418" t="s">
        <v>532</v>
      </c>
      <c r="W16" s="630"/>
      <c r="X16" s="40" t="s">
        <v>533</v>
      </c>
      <c r="Y16" s="40" t="s">
        <v>534</v>
      </c>
      <c r="Z16" s="40" t="s">
        <v>530</v>
      </c>
      <c r="AA16" s="585"/>
      <c r="AD16" s="390"/>
      <c r="AE16" s="388"/>
      <c r="AF16" s="388"/>
      <c r="AG16" s="389"/>
    </row>
    <row r="17" spans="9:33" ht="52.5" customHeight="1" thickBot="1" x14ac:dyDescent="0.25">
      <c r="AA17" s="145"/>
      <c r="AB17" s="57"/>
      <c r="AC17" s="57"/>
      <c r="AD17" s="63"/>
      <c r="AE17" s="58">
        <v>1</v>
      </c>
      <c r="AF17" s="58"/>
      <c r="AG17" s="64">
        <v>1</v>
      </c>
    </row>
    <row r="18" spans="9:33" ht="96.75" customHeight="1" thickBot="1" x14ac:dyDescent="0.25">
      <c r="I18" s="559" t="s">
        <v>144</v>
      </c>
      <c r="J18" s="560"/>
      <c r="K18" s="561"/>
      <c r="M18" s="562" t="s">
        <v>712</v>
      </c>
      <c r="N18" s="563"/>
      <c r="O18" s="563"/>
      <c r="P18" s="564"/>
      <c r="AA18" s="145"/>
      <c r="AB18" s="57"/>
      <c r="AC18" s="57"/>
      <c r="AD18" s="63"/>
      <c r="AE18" s="58">
        <v>1</v>
      </c>
      <c r="AF18" s="58"/>
      <c r="AG18" s="64">
        <v>1</v>
      </c>
    </row>
    <row r="19" spans="9:33" ht="34.5" customHeight="1" thickBot="1" x14ac:dyDescent="0.25">
      <c r="I19" s="44" t="s">
        <v>123</v>
      </c>
      <c r="J19" s="45">
        <v>8</v>
      </c>
      <c r="K19" s="46">
        <f>J19*K22/J22</f>
        <v>0.15094339622641509</v>
      </c>
      <c r="M19" s="527" t="s">
        <v>36</v>
      </c>
      <c r="N19" s="528"/>
      <c r="O19" s="528" t="s">
        <v>142</v>
      </c>
      <c r="P19" s="529"/>
      <c r="AA19" s="145"/>
      <c r="AD19" s="65">
        <f>SUM(AD9:AD17)</f>
        <v>4</v>
      </c>
      <c r="AE19" s="66">
        <f>SUM(AE9:AE18)</f>
        <v>3</v>
      </c>
      <c r="AF19" s="66">
        <f>SUM(AF9:AF18)</f>
        <v>0</v>
      </c>
      <c r="AG19" s="67">
        <f>SUM(AG9:AG18)</f>
        <v>7</v>
      </c>
    </row>
    <row r="20" spans="9:33" ht="30" customHeight="1" x14ac:dyDescent="0.2">
      <c r="I20" s="47" t="s">
        <v>124</v>
      </c>
      <c r="J20" s="48">
        <v>35</v>
      </c>
      <c r="K20" s="49">
        <f>J20*K22/J22</f>
        <v>0.660377358490566</v>
      </c>
      <c r="M20" s="571" t="s">
        <v>8</v>
      </c>
      <c r="N20" s="572"/>
      <c r="O20" s="572" t="s">
        <v>143</v>
      </c>
      <c r="P20" s="573"/>
      <c r="AA20" s="145"/>
    </row>
    <row r="21" spans="9:33" ht="24" thickBot="1" x14ac:dyDescent="0.25">
      <c r="I21" s="50" t="s">
        <v>125</v>
      </c>
      <c r="J21" s="51">
        <v>10</v>
      </c>
      <c r="K21" s="52">
        <f>J21*K22/J22</f>
        <v>0.18867924528301888</v>
      </c>
      <c r="M21" s="574" t="s">
        <v>35</v>
      </c>
      <c r="N21" s="575"/>
      <c r="O21" s="575" t="s">
        <v>32</v>
      </c>
      <c r="P21" s="576"/>
      <c r="AA21" s="145"/>
    </row>
    <row r="22" spans="9:33" ht="24" thickBot="1" x14ac:dyDescent="0.25">
      <c r="I22" s="53" t="s">
        <v>126</v>
      </c>
      <c r="J22" s="54">
        <f>+J19+J21+J20</f>
        <v>53</v>
      </c>
      <c r="K22" s="55">
        <v>1</v>
      </c>
      <c r="AA22" s="145"/>
    </row>
    <row r="23" spans="9:33" x14ac:dyDescent="0.2">
      <c r="AA23" s="145"/>
    </row>
    <row r="24" spans="9:33" ht="122.25" customHeight="1" x14ac:dyDescent="0.2">
      <c r="AA24" s="145"/>
    </row>
    <row r="25" spans="9:33" x14ac:dyDescent="0.2">
      <c r="AA25" s="145"/>
    </row>
    <row r="26" spans="9:33" x14ac:dyDescent="0.2">
      <c r="AA26" s="145"/>
    </row>
    <row r="27" spans="9:33" x14ac:dyDescent="0.2">
      <c r="AA27" s="145"/>
    </row>
    <row r="28" spans="9:33" x14ac:dyDescent="0.2">
      <c r="AA28" s="145"/>
    </row>
    <row r="29" spans="9:33" x14ac:dyDescent="0.2">
      <c r="AA29" s="145"/>
    </row>
    <row r="30" spans="9:33" x14ac:dyDescent="0.2">
      <c r="AA30" s="145"/>
    </row>
    <row r="31" spans="9:33" x14ac:dyDescent="0.2">
      <c r="AA31" s="145"/>
    </row>
    <row r="32" spans="9:33" x14ac:dyDescent="0.2">
      <c r="AA32" s="145"/>
    </row>
    <row r="33" spans="27:27" x14ac:dyDescent="0.2">
      <c r="AA33" s="145"/>
    </row>
    <row r="34" spans="27:27" x14ac:dyDescent="0.2">
      <c r="AA34" s="145"/>
    </row>
    <row r="35" spans="27:27" x14ac:dyDescent="0.2">
      <c r="AA35" s="145"/>
    </row>
    <row r="36" spans="27:27" x14ac:dyDescent="0.2">
      <c r="AA36" s="145"/>
    </row>
    <row r="37" spans="27:27" x14ac:dyDescent="0.2">
      <c r="AA37" s="145"/>
    </row>
    <row r="38" spans="27:27" x14ac:dyDescent="0.2">
      <c r="AA38" s="145"/>
    </row>
    <row r="39" spans="27:27" x14ac:dyDescent="0.2">
      <c r="AA39" s="145"/>
    </row>
    <row r="40" spans="27:27" x14ac:dyDescent="0.2">
      <c r="AA40" s="145"/>
    </row>
    <row r="41" spans="27:27" x14ac:dyDescent="0.2">
      <c r="AA41" s="145"/>
    </row>
    <row r="42" spans="27:27" x14ac:dyDescent="0.2">
      <c r="AA42" s="145"/>
    </row>
    <row r="43" spans="27:27" x14ac:dyDescent="0.2">
      <c r="AA43" s="145"/>
    </row>
    <row r="44" spans="27:27" x14ac:dyDescent="0.2">
      <c r="AA44" s="145"/>
    </row>
    <row r="45" spans="27:27" x14ac:dyDescent="0.2">
      <c r="AA45" s="145"/>
    </row>
    <row r="46" spans="27:27" x14ac:dyDescent="0.2">
      <c r="AA46" s="145"/>
    </row>
    <row r="47" spans="27:27" x14ac:dyDescent="0.2">
      <c r="AA47" s="145"/>
    </row>
    <row r="48" spans="27:27" x14ac:dyDescent="0.2">
      <c r="AA48" s="145"/>
    </row>
    <row r="49" spans="27:27" x14ac:dyDescent="0.2">
      <c r="AA49" s="145"/>
    </row>
    <row r="50" spans="27:27" x14ac:dyDescent="0.2">
      <c r="AA50" s="145"/>
    </row>
    <row r="51" spans="27:27" x14ac:dyDescent="0.2">
      <c r="AA51" s="145"/>
    </row>
    <row r="52" spans="27:27" x14ac:dyDescent="0.2">
      <c r="AA52" s="145"/>
    </row>
    <row r="53" spans="27:27" x14ac:dyDescent="0.2">
      <c r="AA53" s="145"/>
    </row>
    <row r="54" spans="27:27" x14ac:dyDescent="0.2">
      <c r="AA54" s="145"/>
    </row>
    <row r="55" spans="27:27" x14ac:dyDescent="0.2">
      <c r="AA55" s="145"/>
    </row>
    <row r="56" spans="27:27" x14ac:dyDescent="0.2">
      <c r="AA56" s="145"/>
    </row>
    <row r="57" spans="27:27" x14ac:dyDescent="0.2">
      <c r="AA57" s="145"/>
    </row>
    <row r="58" spans="27:27" x14ac:dyDescent="0.2">
      <c r="AA58" s="145"/>
    </row>
    <row r="59" spans="27:27" x14ac:dyDescent="0.2">
      <c r="AA59" s="145"/>
    </row>
    <row r="60" spans="27:27" x14ac:dyDescent="0.2">
      <c r="AA60" s="145"/>
    </row>
    <row r="61" spans="27:27" x14ac:dyDescent="0.2">
      <c r="AA61" s="145"/>
    </row>
    <row r="62" spans="27:27" x14ac:dyDescent="0.2">
      <c r="AA62" s="145"/>
    </row>
    <row r="63" spans="27:27" x14ac:dyDescent="0.2">
      <c r="AA63" s="145"/>
    </row>
    <row r="64" spans="27:27" x14ac:dyDescent="0.2">
      <c r="AA64" s="145"/>
    </row>
    <row r="65" spans="27:27" x14ac:dyDescent="0.2">
      <c r="AA65" s="145"/>
    </row>
    <row r="66" spans="27:27" x14ac:dyDescent="0.2">
      <c r="AA66" s="145"/>
    </row>
    <row r="67" spans="27:27" x14ac:dyDescent="0.2">
      <c r="AA67" s="145"/>
    </row>
    <row r="68" spans="27:27"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row r="74" spans="27:27" x14ac:dyDescent="0.2">
      <c r="AA74" s="145"/>
    </row>
    <row r="75" spans="27:27" x14ac:dyDescent="0.2">
      <c r="AA75" s="145"/>
    </row>
    <row r="76" spans="27:27" x14ac:dyDescent="0.2">
      <c r="AA76" s="145"/>
    </row>
  </sheetData>
  <autoFilter ref="B8:U15"/>
  <mergeCells count="63">
    <mergeCell ref="G15:G16"/>
    <mergeCell ref="H15:H16"/>
    <mergeCell ref="I15:I16"/>
    <mergeCell ref="J15:J16"/>
    <mergeCell ref="K15:K16"/>
    <mergeCell ref="B9:B16"/>
    <mergeCell ref="C9:C16"/>
    <mergeCell ref="D15:D16"/>
    <mergeCell ref="E15:E16"/>
    <mergeCell ref="F15:F16"/>
    <mergeCell ref="D11:D13"/>
    <mergeCell ref="E11:E13"/>
    <mergeCell ref="F11:F13"/>
    <mergeCell ref="AA9:AA16"/>
    <mergeCell ref="W15:W16"/>
    <mergeCell ref="R7:V7"/>
    <mergeCell ref="U12:U13"/>
    <mergeCell ref="M11:M13"/>
    <mergeCell ref="N11:N13"/>
    <mergeCell ref="O11:O13"/>
    <mergeCell ref="P11:P13"/>
    <mergeCell ref="Q11:Q13"/>
    <mergeCell ref="M15:M16"/>
    <mergeCell ref="N15:N16"/>
    <mergeCell ref="O15:O16"/>
    <mergeCell ref="P15:P16"/>
    <mergeCell ref="Q15:Q16"/>
    <mergeCell ref="B5:AA5"/>
    <mergeCell ref="B2:AA2"/>
    <mergeCell ref="B3:E3"/>
    <mergeCell ref="F3:H3"/>
    <mergeCell ref="I3:L3"/>
    <mergeCell ref="M3:P3"/>
    <mergeCell ref="Q3:AA3"/>
    <mergeCell ref="B4:E4"/>
    <mergeCell ref="F4:H4"/>
    <mergeCell ref="I4:L4"/>
    <mergeCell ref="M4:P4"/>
    <mergeCell ref="Q4:AA4"/>
    <mergeCell ref="AD7:AG7"/>
    <mergeCell ref="B6:I6"/>
    <mergeCell ref="J6:Q6"/>
    <mergeCell ref="R6:AA6"/>
    <mergeCell ref="B7:B8"/>
    <mergeCell ref="C7:C8"/>
    <mergeCell ref="J7:M7"/>
    <mergeCell ref="O7:Q7"/>
    <mergeCell ref="W7:Z7"/>
    <mergeCell ref="AA7:AA8"/>
    <mergeCell ref="H11:H13"/>
    <mergeCell ref="M20:N20"/>
    <mergeCell ref="O20:P20"/>
    <mergeCell ref="M21:N21"/>
    <mergeCell ref="O21:P21"/>
    <mergeCell ref="I18:K18"/>
    <mergeCell ref="M18:P18"/>
    <mergeCell ref="M19:N19"/>
    <mergeCell ref="O19:P19"/>
    <mergeCell ref="I11:I13"/>
    <mergeCell ref="J11:J13"/>
    <mergeCell ref="K11:K13"/>
    <mergeCell ref="L11:L13"/>
    <mergeCell ref="L15:L16"/>
  </mergeCells>
  <conditionalFormatting sqref="N9:N11 N14:N15">
    <cfRule type="cellIs" dxfId="26" priority="4" operator="between">
      <formula>31</formula>
      <formula>60</formula>
    </cfRule>
    <cfRule type="cellIs" dxfId="25" priority="5" operator="between">
      <formula>6</formula>
      <formula>30</formula>
    </cfRule>
    <cfRule type="cellIs" dxfId="24" priority="6" operator="equal">
      <formula>5</formula>
    </cfRule>
  </conditionalFormatting>
  <printOptions horizontalCentered="1" verticalCentered="1"/>
  <pageMargins left="0.19685039370078741" right="0.27559055118110237" top="0.39370078740157483" bottom="0.47244094488188981" header="0" footer="0"/>
  <pageSetup scale="13" orientation="landscape" r:id="rId1"/>
  <headerFooter alignWithMargins="0">
    <oddFooter>&amp;C&amp;8Página &amp;P de &amp;N</oddFooter>
  </headerFooter>
  <rowBreaks count="1" manualBreakCount="1">
    <brk id="23" min="1" max="26" man="1"/>
  </rowBreaks>
  <colBreaks count="1" manualBreakCount="1">
    <brk id="28"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8"/>
  <sheetViews>
    <sheetView showGridLines="0" view="pageBreakPreview" topLeftCell="N17" zoomScale="50" zoomScaleNormal="25" zoomScaleSheetLayoutView="50" zoomScalePageLayoutView="75" workbookViewId="0">
      <selection activeCell="Z18" sqref="Z18"/>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3" width="29.42578125" style="42" customWidth="1"/>
    <col min="24" max="25" width="33.1406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03" t="s">
        <v>55</v>
      </c>
      <c r="C2" s="504"/>
      <c r="D2" s="504"/>
      <c r="E2" s="504"/>
      <c r="F2" s="504"/>
      <c r="G2" s="504"/>
      <c r="H2" s="504"/>
      <c r="I2" s="504"/>
      <c r="J2" s="504"/>
      <c r="K2" s="504"/>
      <c r="L2" s="504"/>
      <c r="M2" s="504"/>
      <c r="N2" s="504"/>
      <c r="O2" s="504"/>
      <c r="P2" s="504"/>
      <c r="Q2" s="504"/>
      <c r="R2" s="504"/>
      <c r="S2" s="504"/>
      <c r="T2" s="504"/>
      <c r="U2" s="504"/>
      <c r="V2" s="505"/>
      <c r="W2" s="505"/>
      <c r="X2" s="505"/>
      <c r="Y2" s="505"/>
      <c r="Z2" s="505"/>
      <c r="AA2" s="506"/>
      <c r="AB2" s="60"/>
      <c r="AC2" s="60"/>
    </row>
    <row r="3" spans="2:34" s="57" customFormat="1" ht="66" customHeight="1" thickBot="1" x14ac:dyDescent="0.25">
      <c r="B3" s="507" t="s">
        <v>107</v>
      </c>
      <c r="C3" s="508"/>
      <c r="D3" s="508"/>
      <c r="E3" s="509"/>
      <c r="F3" s="507" t="s">
        <v>225</v>
      </c>
      <c r="G3" s="508"/>
      <c r="H3" s="510"/>
      <c r="I3" s="511" t="s">
        <v>226</v>
      </c>
      <c r="J3" s="512"/>
      <c r="K3" s="512"/>
      <c r="L3" s="512"/>
      <c r="M3" s="511" t="s">
        <v>108</v>
      </c>
      <c r="N3" s="512"/>
      <c r="O3" s="512"/>
      <c r="P3" s="513"/>
      <c r="Q3" s="512" t="s">
        <v>56</v>
      </c>
      <c r="R3" s="512"/>
      <c r="S3" s="512"/>
      <c r="T3" s="512"/>
      <c r="U3" s="512"/>
      <c r="V3" s="512"/>
      <c r="W3" s="512"/>
      <c r="X3" s="512"/>
      <c r="Y3" s="512"/>
      <c r="Z3" s="512"/>
      <c r="AA3" s="513"/>
      <c r="AB3" s="61"/>
      <c r="AC3" s="61"/>
    </row>
    <row r="4" spans="2:34" s="57" customFormat="1" ht="72" customHeight="1" thickBot="1" x14ac:dyDescent="0.25">
      <c r="B4" s="516" t="s">
        <v>57</v>
      </c>
      <c r="C4" s="517"/>
      <c r="D4" s="517"/>
      <c r="E4" s="518"/>
      <c r="F4" s="519">
        <v>42874</v>
      </c>
      <c r="G4" s="520"/>
      <c r="H4" s="521"/>
      <c r="I4" s="522">
        <v>43199</v>
      </c>
      <c r="J4" s="520"/>
      <c r="K4" s="520"/>
      <c r="L4" s="523"/>
      <c r="M4" s="524">
        <v>3</v>
      </c>
      <c r="N4" s="525"/>
      <c r="O4" s="525"/>
      <c r="P4" s="526"/>
      <c r="Q4" s="525" t="s">
        <v>227</v>
      </c>
      <c r="R4" s="525"/>
      <c r="S4" s="525"/>
      <c r="T4" s="525"/>
      <c r="U4" s="525"/>
      <c r="V4" s="525"/>
      <c r="W4" s="525"/>
      <c r="X4" s="525"/>
      <c r="Y4" s="525"/>
      <c r="Z4" s="525"/>
      <c r="AA4" s="526"/>
      <c r="AB4" s="151"/>
      <c r="AC4" s="151"/>
    </row>
    <row r="5" spans="2:34" s="57" customFormat="1" ht="32.1" customHeight="1" thickBot="1" x14ac:dyDescent="0.25">
      <c r="B5" s="606" t="s">
        <v>760</v>
      </c>
      <c r="C5" s="607"/>
      <c r="D5" s="607"/>
      <c r="E5" s="607"/>
      <c r="F5" s="607"/>
      <c r="G5" s="607"/>
      <c r="H5" s="607"/>
      <c r="I5" s="607"/>
      <c r="J5" s="607"/>
      <c r="K5" s="607"/>
      <c r="L5" s="607"/>
      <c r="M5" s="607"/>
      <c r="N5" s="607"/>
      <c r="O5" s="607"/>
      <c r="P5" s="607"/>
      <c r="Q5" s="607"/>
      <c r="R5" s="607"/>
      <c r="S5" s="607"/>
      <c r="T5" s="607"/>
      <c r="U5" s="607"/>
      <c r="V5" s="607"/>
      <c r="W5" s="607"/>
      <c r="X5" s="607"/>
      <c r="Y5" s="607"/>
      <c r="Z5" s="607"/>
      <c r="AA5" s="608"/>
      <c r="AB5" s="151"/>
      <c r="AC5" s="151"/>
    </row>
    <row r="6" spans="2:34" s="57" customFormat="1" ht="54.95" customHeight="1" thickBot="1" x14ac:dyDescent="0.25">
      <c r="B6" s="530" t="s">
        <v>2</v>
      </c>
      <c r="C6" s="531"/>
      <c r="D6" s="531"/>
      <c r="E6" s="531"/>
      <c r="F6" s="531"/>
      <c r="G6" s="531"/>
      <c r="H6" s="531"/>
      <c r="I6" s="532"/>
      <c r="J6" s="533" t="s">
        <v>7</v>
      </c>
      <c r="K6" s="534"/>
      <c r="L6" s="534"/>
      <c r="M6" s="534"/>
      <c r="N6" s="534"/>
      <c r="O6" s="534"/>
      <c r="P6" s="534"/>
      <c r="Q6" s="535"/>
      <c r="R6" s="536" t="s">
        <v>237</v>
      </c>
      <c r="S6" s="537"/>
      <c r="T6" s="537"/>
      <c r="U6" s="537"/>
      <c r="V6" s="537"/>
      <c r="W6" s="537"/>
      <c r="X6" s="537"/>
      <c r="Y6" s="537"/>
      <c r="Z6" s="537"/>
      <c r="AA6" s="538"/>
    </row>
    <row r="7" spans="2:34" s="57" customFormat="1" ht="75" customHeight="1" thickBot="1" x14ac:dyDescent="0.25">
      <c r="B7" s="539" t="s">
        <v>15</v>
      </c>
      <c r="C7" s="540" t="s">
        <v>37</v>
      </c>
      <c r="D7" s="153" t="s">
        <v>14</v>
      </c>
      <c r="E7" s="154" t="s">
        <v>16</v>
      </c>
      <c r="F7" s="154" t="s">
        <v>1</v>
      </c>
      <c r="G7" s="154" t="s">
        <v>17</v>
      </c>
      <c r="H7" s="154" t="s">
        <v>9</v>
      </c>
      <c r="I7" s="154" t="s">
        <v>0</v>
      </c>
      <c r="J7" s="541" t="s">
        <v>52</v>
      </c>
      <c r="K7" s="541"/>
      <c r="L7" s="541"/>
      <c r="M7" s="541"/>
      <c r="N7" s="155" t="s">
        <v>6</v>
      </c>
      <c r="O7" s="542" t="s">
        <v>90</v>
      </c>
      <c r="P7" s="543"/>
      <c r="Q7" s="623"/>
      <c r="R7" s="678" t="s">
        <v>228</v>
      </c>
      <c r="S7" s="678"/>
      <c r="T7" s="679"/>
      <c r="U7" s="679"/>
      <c r="V7" s="631" t="s">
        <v>229</v>
      </c>
      <c r="W7" s="632"/>
      <c r="X7" s="632"/>
      <c r="Y7" s="632"/>
      <c r="Z7" s="633"/>
      <c r="AA7" s="626" t="s">
        <v>39</v>
      </c>
      <c r="AD7" s="552" t="s">
        <v>122</v>
      </c>
      <c r="AE7" s="552"/>
      <c r="AF7" s="552"/>
      <c r="AG7" s="552"/>
      <c r="AH7" s="59"/>
    </row>
    <row r="8" spans="2:34" s="57" customFormat="1" ht="174" customHeight="1" thickBot="1" x14ac:dyDescent="0.25">
      <c r="B8" s="539"/>
      <c r="C8" s="540"/>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3" t="s">
        <v>233</v>
      </c>
      <c r="V8" s="226" t="s">
        <v>318</v>
      </c>
      <c r="W8" s="184" t="s">
        <v>234</v>
      </c>
      <c r="X8" s="182" t="s">
        <v>235</v>
      </c>
      <c r="Y8" s="182" t="s">
        <v>236</v>
      </c>
      <c r="Z8" s="183" t="s">
        <v>231</v>
      </c>
      <c r="AA8" s="627"/>
      <c r="AD8" s="85" t="s">
        <v>118</v>
      </c>
      <c r="AE8" s="86" t="s">
        <v>119</v>
      </c>
      <c r="AF8" s="86" t="s">
        <v>120</v>
      </c>
      <c r="AG8" s="87" t="s">
        <v>121</v>
      </c>
    </row>
    <row r="9" spans="2:34" s="57" customFormat="1" ht="219.75" customHeight="1" x14ac:dyDescent="0.2">
      <c r="B9" s="680" t="s">
        <v>241</v>
      </c>
      <c r="C9" s="683" t="s">
        <v>761</v>
      </c>
      <c r="D9" s="686" t="s">
        <v>204</v>
      </c>
      <c r="E9" s="652" t="s">
        <v>203</v>
      </c>
      <c r="F9" s="650" t="s">
        <v>205</v>
      </c>
      <c r="G9" s="662" t="s">
        <v>285</v>
      </c>
      <c r="H9" s="652" t="s">
        <v>206</v>
      </c>
      <c r="I9" s="652" t="s">
        <v>631</v>
      </c>
      <c r="J9" s="654">
        <v>1</v>
      </c>
      <c r="K9" s="654" t="s">
        <v>29</v>
      </c>
      <c r="L9" s="654">
        <v>20</v>
      </c>
      <c r="M9" s="672" t="s">
        <v>174</v>
      </c>
      <c r="N9" s="676">
        <f t="shared" ref="N9" si="0">J9*L9</f>
        <v>20</v>
      </c>
      <c r="O9" s="674"/>
      <c r="P9" s="670" t="s">
        <v>94</v>
      </c>
      <c r="Q9" s="670"/>
      <c r="R9" s="667" t="s">
        <v>468</v>
      </c>
      <c r="S9" s="665" t="s">
        <v>286</v>
      </c>
      <c r="T9" s="667" t="s">
        <v>762</v>
      </c>
      <c r="U9" s="663" t="s">
        <v>469</v>
      </c>
      <c r="V9" s="667" t="s">
        <v>424</v>
      </c>
      <c r="W9" s="689" t="s">
        <v>633</v>
      </c>
      <c r="X9" s="689" t="s">
        <v>881</v>
      </c>
      <c r="Y9" s="667" t="s">
        <v>632</v>
      </c>
      <c r="Z9" s="691" t="s">
        <v>880</v>
      </c>
      <c r="AA9" s="628" t="s">
        <v>882</v>
      </c>
      <c r="AD9" s="68">
        <v>1</v>
      </c>
      <c r="AE9" s="148"/>
      <c r="AF9" s="148"/>
      <c r="AG9" s="69">
        <f>SUM(AD9:AF9)</f>
        <v>1</v>
      </c>
    </row>
    <row r="10" spans="2:34" s="57" customFormat="1" ht="296.25" customHeight="1" x14ac:dyDescent="0.2">
      <c r="B10" s="681"/>
      <c r="C10" s="684"/>
      <c r="D10" s="687"/>
      <c r="E10" s="653"/>
      <c r="F10" s="651"/>
      <c r="G10" s="643"/>
      <c r="H10" s="653"/>
      <c r="I10" s="653"/>
      <c r="J10" s="655"/>
      <c r="K10" s="655"/>
      <c r="L10" s="655"/>
      <c r="M10" s="673"/>
      <c r="N10" s="677"/>
      <c r="O10" s="675"/>
      <c r="P10" s="671"/>
      <c r="Q10" s="671"/>
      <c r="R10" s="668"/>
      <c r="S10" s="666"/>
      <c r="T10" s="668"/>
      <c r="U10" s="664"/>
      <c r="V10" s="668"/>
      <c r="W10" s="690"/>
      <c r="X10" s="690"/>
      <c r="Y10" s="668"/>
      <c r="Z10" s="692"/>
      <c r="AA10" s="567"/>
      <c r="AD10" s="150"/>
      <c r="AE10" s="149">
        <v>1</v>
      </c>
      <c r="AF10" s="149"/>
      <c r="AG10" s="152">
        <f t="shared" ref="AG10:AG29" si="1">SUM(AD10:AF10)</f>
        <v>1</v>
      </c>
    </row>
    <row r="11" spans="2:34" s="57" customFormat="1" ht="267.75" customHeight="1" x14ac:dyDescent="0.2">
      <c r="B11" s="681"/>
      <c r="C11" s="684"/>
      <c r="D11" s="687"/>
      <c r="E11" s="653"/>
      <c r="F11" s="651"/>
      <c r="G11" s="272" t="s">
        <v>284</v>
      </c>
      <c r="H11" s="653"/>
      <c r="I11" s="653"/>
      <c r="J11" s="655"/>
      <c r="K11" s="655"/>
      <c r="L11" s="655"/>
      <c r="M11" s="673"/>
      <c r="N11" s="677"/>
      <c r="O11" s="675"/>
      <c r="P11" s="671"/>
      <c r="Q11" s="671"/>
      <c r="R11" s="669"/>
      <c r="S11" s="274" t="s">
        <v>287</v>
      </c>
      <c r="T11" s="669"/>
      <c r="U11" s="273" t="s">
        <v>317</v>
      </c>
      <c r="V11" s="669"/>
      <c r="W11" s="618"/>
      <c r="X11" s="618"/>
      <c r="Y11" s="669"/>
      <c r="Z11" s="620"/>
      <c r="AA11" s="567"/>
      <c r="AD11" s="206"/>
      <c r="AE11" s="207"/>
      <c r="AF11" s="207"/>
      <c r="AG11" s="205"/>
    </row>
    <row r="12" spans="2:34" s="57" customFormat="1" ht="209.25" customHeight="1" x14ac:dyDescent="0.2">
      <c r="B12" s="681"/>
      <c r="C12" s="684"/>
      <c r="D12" s="687"/>
      <c r="E12" s="653"/>
      <c r="F12" s="651"/>
      <c r="G12" s="272" t="s">
        <v>763</v>
      </c>
      <c r="H12" s="653"/>
      <c r="I12" s="653"/>
      <c r="J12" s="655"/>
      <c r="K12" s="655"/>
      <c r="L12" s="655"/>
      <c r="M12" s="673"/>
      <c r="N12" s="677"/>
      <c r="O12" s="675"/>
      <c r="P12" s="671"/>
      <c r="Q12" s="671"/>
      <c r="R12" s="275" t="s">
        <v>764</v>
      </c>
      <c r="S12" s="274" t="s">
        <v>288</v>
      </c>
      <c r="T12" s="629" t="s">
        <v>289</v>
      </c>
      <c r="U12" s="273" t="s">
        <v>317</v>
      </c>
      <c r="V12" s="629" t="s">
        <v>424</v>
      </c>
      <c r="W12" s="434" t="s">
        <v>633</v>
      </c>
      <c r="X12" s="434" t="s">
        <v>634</v>
      </c>
      <c r="Y12" s="629" t="s">
        <v>290</v>
      </c>
      <c r="Z12" s="619" t="s">
        <v>880</v>
      </c>
      <c r="AA12" s="567"/>
      <c r="AD12" s="206"/>
      <c r="AE12" s="207"/>
      <c r="AF12" s="207"/>
      <c r="AG12" s="205"/>
    </row>
    <row r="13" spans="2:34" s="57" customFormat="1" ht="320.25" customHeight="1" x14ac:dyDescent="0.2">
      <c r="B13" s="681"/>
      <c r="C13" s="684"/>
      <c r="D13" s="688"/>
      <c r="E13" s="589"/>
      <c r="F13" s="646"/>
      <c r="G13" s="212" t="s">
        <v>765</v>
      </c>
      <c r="H13" s="589"/>
      <c r="I13" s="589"/>
      <c r="J13" s="614"/>
      <c r="K13" s="614"/>
      <c r="L13" s="614"/>
      <c r="M13" s="657"/>
      <c r="N13" s="659"/>
      <c r="O13" s="661"/>
      <c r="P13" s="612"/>
      <c r="Q13" s="612"/>
      <c r="R13" s="274" t="s">
        <v>766</v>
      </c>
      <c r="S13" s="274" t="s">
        <v>268</v>
      </c>
      <c r="T13" s="669"/>
      <c r="U13" s="273" t="s">
        <v>317</v>
      </c>
      <c r="V13" s="669"/>
      <c r="W13" s="434" t="s">
        <v>633</v>
      </c>
      <c r="X13" s="434" t="s">
        <v>883</v>
      </c>
      <c r="Y13" s="669"/>
      <c r="Z13" s="620"/>
      <c r="AA13" s="567"/>
      <c r="AD13" s="206"/>
      <c r="AE13" s="207"/>
      <c r="AF13" s="207"/>
      <c r="AG13" s="205"/>
    </row>
    <row r="14" spans="2:34" s="57" customFormat="1" ht="359.25" customHeight="1" x14ac:dyDescent="0.2">
      <c r="B14" s="681"/>
      <c r="C14" s="684"/>
      <c r="D14" s="693" t="s">
        <v>95</v>
      </c>
      <c r="E14" s="588" t="s">
        <v>207</v>
      </c>
      <c r="F14" s="588" t="s">
        <v>635</v>
      </c>
      <c r="G14" s="272" t="s">
        <v>293</v>
      </c>
      <c r="H14" s="588" t="s">
        <v>636</v>
      </c>
      <c r="I14" s="645" t="s">
        <v>767</v>
      </c>
      <c r="J14" s="613">
        <v>2</v>
      </c>
      <c r="K14" s="613" t="s">
        <v>28</v>
      </c>
      <c r="L14" s="613">
        <v>10</v>
      </c>
      <c r="M14" s="656" t="s">
        <v>28</v>
      </c>
      <c r="N14" s="658">
        <f>J14*L14</f>
        <v>20</v>
      </c>
      <c r="O14" s="660"/>
      <c r="P14" s="611" t="s">
        <v>94</v>
      </c>
      <c r="Q14" s="611"/>
      <c r="R14" s="629" t="s">
        <v>295</v>
      </c>
      <c r="S14" s="274" t="s">
        <v>296</v>
      </c>
      <c r="T14" s="629" t="s">
        <v>474</v>
      </c>
      <c r="U14" s="138" t="s">
        <v>317</v>
      </c>
      <c r="V14" s="496" t="s">
        <v>768</v>
      </c>
      <c r="W14" s="496" t="s">
        <v>637</v>
      </c>
      <c r="X14" s="496" t="s">
        <v>884</v>
      </c>
      <c r="Y14" s="629" t="s">
        <v>769</v>
      </c>
      <c r="Z14" s="619" t="s">
        <v>880</v>
      </c>
      <c r="AA14" s="567"/>
      <c r="AD14" s="150">
        <v>1</v>
      </c>
      <c r="AE14" s="149"/>
      <c r="AF14" s="149"/>
      <c r="AG14" s="152">
        <f t="shared" si="1"/>
        <v>1</v>
      </c>
    </row>
    <row r="15" spans="2:34" s="57" customFormat="1" ht="195.75" customHeight="1" x14ac:dyDescent="0.2">
      <c r="B15" s="681"/>
      <c r="C15" s="684"/>
      <c r="D15" s="688"/>
      <c r="E15" s="589"/>
      <c r="F15" s="589"/>
      <c r="G15" s="279" t="s">
        <v>294</v>
      </c>
      <c r="H15" s="589"/>
      <c r="I15" s="646"/>
      <c r="J15" s="614"/>
      <c r="K15" s="614"/>
      <c r="L15" s="614"/>
      <c r="M15" s="657"/>
      <c r="N15" s="659"/>
      <c r="O15" s="661"/>
      <c r="P15" s="612"/>
      <c r="Q15" s="612"/>
      <c r="R15" s="669"/>
      <c r="S15" s="276" t="s">
        <v>770</v>
      </c>
      <c r="T15" s="669"/>
      <c r="U15" s="495" t="s">
        <v>317</v>
      </c>
      <c r="V15" s="367" t="s">
        <v>869</v>
      </c>
      <c r="W15" s="367" t="s">
        <v>870</v>
      </c>
      <c r="X15" s="367" t="s">
        <v>871</v>
      </c>
      <c r="Y15" s="669"/>
      <c r="Z15" s="620"/>
      <c r="AA15" s="567"/>
      <c r="AD15" s="206"/>
      <c r="AE15" s="207"/>
      <c r="AF15" s="207"/>
      <c r="AG15" s="205"/>
    </row>
    <row r="16" spans="2:34" s="57" customFormat="1" ht="408.75" customHeight="1" x14ac:dyDescent="0.2">
      <c r="B16" s="681"/>
      <c r="C16" s="684"/>
      <c r="D16" s="286" t="s">
        <v>771</v>
      </c>
      <c r="E16" s="279" t="s">
        <v>213</v>
      </c>
      <c r="F16" s="279" t="s">
        <v>638</v>
      </c>
      <c r="G16" s="279" t="s">
        <v>214</v>
      </c>
      <c r="H16" s="279" t="s">
        <v>772</v>
      </c>
      <c r="I16" s="97" t="s">
        <v>773</v>
      </c>
      <c r="J16" s="269">
        <v>1</v>
      </c>
      <c r="K16" s="269" t="s">
        <v>29</v>
      </c>
      <c r="L16" s="269">
        <v>20</v>
      </c>
      <c r="M16" s="277" t="s">
        <v>174</v>
      </c>
      <c r="N16" s="278">
        <f>J16*L16</f>
        <v>20</v>
      </c>
      <c r="O16" s="270"/>
      <c r="P16" s="271" t="s">
        <v>94</v>
      </c>
      <c r="Q16" s="271"/>
      <c r="R16" s="445" t="s">
        <v>639</v>
      </c>
      <c r="S16" s="476" t="s">
        <v>640</v>
      </c>
      <c r="T16" s="477" t="s">
        <v>774</v>
      </c>
      <c r="U16" s="138" t="s">
        <v>317</v>
      </c>
      <c r="V16" s="477" t="s">
        <v>641</v>
      </c>
      <c r="W16" s="477" t="s">
        <v>642</v>
      </c>
      <c r="X16" s="477" t="s">
        <v>775</v>
      </c>
      <c r="Y16" s="138" t="s">
        <v>776</v>
      </c>
      <c r="Z16" s="359" t="s">
        <v>880</v>
      </c>
      <c r="AA16" s="567"/>
      <c r="AD16" s="150">
        <v>1</v>
      </c>
      <c r="AE16" s="149"/>
      <c r="AF16" s="149"/>
      <c r="AG16" s="152">
        <f t="shared" si="1"/>
        <v>1</v>
      </c>
    </row>
    <row r="17" spans="2:34" s="57" customFormat="1" ht="409.5" customHeight="1" x14ac:dyDescent="0.2">
      <c r="B17" s="681"/>
      <c r="C17" s="684"/>
      <c r="D17" s="286" t="s">
        <v>212</v>
      </c>
      <c r="E17" s="279" t="s">
        <v>208</v>
      </c>
      <c r="F17" s="279" t="s">
        <v>209</v>
      </c>
      <c r="G17" s="279" t="s">
        <v>210</v>
      </c>
      <c r="H17" s="279" t="s">
        <v>777</v>
      </c>
      <c r="I17" s="97" t="s">
        <v>211</v>
      </c>
      <c r="J17" s="269">
        <v>2</v>
      </c>
      <c r="K17" s="269" t="s">
        <v>28</v>
      </c>
      <c r="L17" s="269">
        <v>10</v>
      </c>
      <c r="M17" s="277" t="s">
        <v>28</v>
      </c>
      <c r="N17" s="278">
        <f>J17*L17</f>
        <v>20</v>
      </c>
      <c r="O17" s="270"/>
      <c r="P17" s="271" t="s">
        <v>94</v>
      </c>
      <c r="Q17" s="271"/>
      <c r="R17" s="445" t="s">
        <v>778</v>
      </c>
      <c r="S17" s="276" t="s">
        <v>779</v>
      </c>
      <c r="T17" s="138" t="s">
        <v>780</v>
      </c>
      <c r="U17" s="138" t="s">
        <v>317</v>
      </c>
      <c r="V17" s="477" t="s">
        <v>781</v>
      </c>
      <c r="W17" s="477" t="s">
        <v>885</v>
      </c>
      <c r="X17" s="477" t="s">
        <v>782</v>
      </c>
      <c r="Y17" s="138" t="s">
        <v>783</v>
      </c>
      <c r="Z17" s="359"/>
      <c r="AA17" s="567"/>
      <c r="AD17" s="150"/>
      <c r="AE17" s="149">
        <v>1</v>
      </c>
      <c r="AF17" s="149"/>
      <c r="AG17" s="152">
        <f t="shared" si="1"/>
        <v>1</v>
      </c>
    </row>
    <row r="18" spans="2:34" s="239" customFormat="1" ht="360.75" customHeight="1" thickBot="1" x14ac:dyDescent="0.25">
      <c r="B18" s="682"/>
      <c r="C18" s="685"/>
      <c r="D18" s="297" t="s">
        <v>137</v>
      </c>
      <c r="E18" s="129" t="s">
        <v>138</v>
      </c>
      <c r="F18" s="129" t="s">
        <v>196</v>
      </c>
      <c r="G18" s="129" t="s">
        <v>139</v>
      </c>
      <c r="H18" s="129" t="s">
        <v>127</v>
      </c>
      <c r="I18" s="129" t="s">
        <v>643</v>
      </c>
      <c r="J18" s="267">
        <v>2</v>
      </c>
      <c r="K18" s="267" t="s">
        <v>28</v>
      </c>
      <c r="L18" s="267">
        <v>10</v>
      </c>
      <c r="M18" s="267" t="s">
        <v>51</v>
      </c>
      <c r="N18" s="284">
        <f t="shared" ref="N18" si="2">L18*J18</f>
        <v>20</v>
      </c>
      <c r="O18" s="282" t="s">
        <v>94</v>
      </c>
      <c r="P18" s="283"/>
      <c r="Q18" s="283"/>
      <c r="R18" s="298" t="s">
        <v>140</v>
      </c>
      <c r="S18" s="298" t="s">
        <v>770</v>
      </c>
      <c r="T18" s="298" t="s">
        <v>784</v>
      </c>
      <c r="U18" s="134" t="s">
        <v>470</v>
      </c>
      <c r="V18" s="298" t="s">
        <v>424</v>
      </c>
      <c r="W18" s="261" t="s">
        <v>886</v>
      </c>
      <c r="X18" s="298" t="s">
        <v>785</v>
      </c>
      <c r="Y18" s="298" t="s">
        <v>644</v>
      </c>
      <c r="Z18" s="298"/>
      <c r="AA18" s="585"/>
      <c r="AB18" s="296"/>
      <c r="AE18" s="292">
        <v>1</v>
      </c>
      <c r="AF18" s="293"/>
      <c r="AG18" s="293"/>
      <c r="AH18" s="294">
        <f t="shared" ref="AH18" si="3">SUM(AE18:AG18)</f>
        <v>1</v>
      </c>
    </row>
    <row r="19" spans="2:34" s="295" customFormat="1" ht="104.25" customHeight="1" thickBot="1" x14ac:dyDescent="0.25">
      <c r="B19" s="285"/>
      <c r="C19" s="287"/>
      <c r="D19" s="290"/>
      <c r="E19" s="288"/>
      <c r="F19" s="288"/>
      <c r="G19" s="288"/>
      <c r="H19" s="288"/>
      <c r="I19" s="288"/>
      <c r="J19" s="287"/>
      <c r="K19" s="287"/>
      <c r="L19" s="287"/>
      <c r="M19" s="287"/>
      <c r="N19" s="287"/>
      <c r="O19" s="287"/>
      <c r="P19" s="287"/>
      <c r="Q19" s="287"/>
      <c r="R19" s="289"/>
      <c r="S19" s="289"/>
      <c r="T19" s="289"/>
      <c r="U19" s="289"/>
      <c r="V19" s="289"/>
      <c r="W19" s="263"/>
      <c r="X19" s="289"/>
      <c r="Y19" s="289"/>
      <c r="Z19" s="289"/>
      <c r="AA19" s="289"/>
      <c r="AB19" s="291"/>
      <c r="AE19" s="287"/>
      <c r="AF19" s="287"/>
      <c r="AG19" s="287"/>
      <c r="AH19" s="287"/>
    </row>
    <row r="20" spans="2:34" s="57" customFormat="1" ht="103.5" customHeight="1" thickBot="1" x14ac:dyDescent="0.25">
      <c r="B20" s="42"/>
      <c r="C20" s="42"/>
      <c r="D20" s="42"/>
      <c r="E20" s="42"/>
      <c r="F20" s="42"/>
      <c r="G20" s="42"/>
      <c r="H20" s="42"/>
      <c r="I20" s="647" t="s">
        <v>144</v>
      </c>
      <c r="J20" s="648"/>
      <c r="K20" s="649"/>
      <c r="L20" s="42"/>
      <c r="M20" s="562" t="s">
        <v>712</v>
      </c>
      <c r="N20" s="563"/>
      <c r="O20" s="563"/>
      <c r="P20" s="564"/>
      <c r="Q20" s="42"/>
      <c r="R20" s="42"/>
      <c r="S20" s="42"/>
      <c r="T20" s="42"/>
      <c r="U20" s="42"/>
      <c r="V20" s="42"/>
      <c r="W20" s="42"/>
      <c r="X20" s="42"/>
      <c r="Y20" s="42"/>
      <c r="Z20" s="42"/>
      <c r="AA20" s="145"/>
      <c r="AD20" s="280">
        <v>1</v>
      </c>
      <c r="AE20" s="268"/>
      <c r="AF20" s="268"/>
      <c r="AG20" s="281">
        <f t="shared" si="1"/>
        <v>1</v>
      </c>
    </row>
    <row r="21" spans="2:34" s="57" customFormat="1" ht="36" customHeight="1" x14ac:dyDescent="0.2">
      <c r="B21" s="42"/>
      <c r="C21" s="42"/>
      <c r="D21" s="42"/>
      <c r="E21" s="42"/>
      <c r="F21" s="42"/>
      <c r="G21" s="42"/>
      <c r="H21" s="42"/>
      <c r="I21" s="44" t="s">
        <v>123</v>
      </c>
      <c r="J21" s="45">
        <v>8</v>
      </c>
      <c r="K21" s="46">
        <f>J21*K24/J24</f>
        <v>0.15094339622641509</v>
      </c>
      <c r="L21" s="42"/>
      <c r="M21" s="527" t="s">
        <v>36</v>
      </c>
      <c r="N21" s="528"/>
      <c r="O21" s="528" t="s">
        <v>142</v>
      </c>
      <c r="P21" s="529"/>
      <c r="Q21" s="42"/>
      <c r="R21" s="42"/>
      <c r="S21" s="42"/>
      <c r="T21" s="42"/>
      <c r="U21" s="42"/>
      <c r="V21" s="42"/>
      <c r="W21" s="42"/>
      <c r="X21" s="42"/>
      <c r="Y21" s="42"/>
      <c r="Z21" s="42"/>
      <c r="AA21" s="145"/>
      <c r="AD21" s="150">
        <v>1</v>
      </c>
      <c r="AE21" s="149"/>
      <c r="AF21" s="149"/>
      <c r="AG21" s="152">
        <f t="shared" si="1"/>
        <v>1</v>
      </c>
    </row>
    <row r="22" spans="2:34" s="57" customFormat="1" ht="36" customHeight="1" x14ac:dyDescent="0.2">
      <c r="B22" s="42"/>
      <c r="C22" s="42"/>
      <c r="D22" s="42"/>
      <c r="E22" s="42"/>
      <c r="F22" s="42"/>
      <c r="G22" s="42"/>
      <c r="H22" s="42"/>
      <c r="I22" s="47" t="s">
        <v>124</v>
      </c>
      <c r="J22" s="48">
        <v>35</v>
      </c>
      <c r="K22" s="49">
        <f>J22*K24/J24</f>
        <v>0.660377358490566</v>
      </c>
      <c r="L22" s="42"/>
      <c r="M22" s="571" t="s">
        <v>8</v>
      </c>
      <c r="N22" s="572"/>
      <c r="O22" s="572" t="s">
        <v>143</v>
      </c>
      <c r="P22" s="573"/>
      <c r="Q22" s="42"/>
      <c r="R22" s="42"/>
      <c r="S22" s="42"/>
      <c r="T22" s="42"/>
      <c r="U22" s="42"/>
      <c r="V22" s="42"/>
      <c r="W22" s="42"/>
      <c r="X22" s="42"/>
      <c r="Y22" s="42"/>
      <c r="Z22" s="42"/>
      <c r="AA22" s="145"/>
      <c r="AD22" s="150">
        <v>1</v>
      </c>
      <c r="AE22" s="149"/>
      <c r="AF22" s="149"/>
      <c r="AG22" s="152">
        <f t="shared" si="1"/>
        <v>1</v>
      </c>
    </row>
    <row r="23" spans="2:34" s="57" customFormat="1" ht="36" customHeight="1" thickBot="1" x14ac:dyDescent="0.25">
      <c r="B23" s="42"/>
      <c r="C23" s="42"/>
      <c r="D23" s="42"/>
      <c r="E23" s="42"/>
      <c r="F23" s="42"/>
      <c r="G23" s="42"/>
      <c r="H23" s="42"/>
      <c r="I23" s="50" t="s">
        <v>125</v>
      </c>
      <c r="J23" s="51">
        <v>10</v>
      </c>
      <c r="K23" s="52">
        <f>J23*K24/J24</f>
        <v>0.18867924528301888</v>
      </c>
      <c r="L23" s="42"/>
      <c r="M23" s="574" t="s">
        <v>35</v>
      </c>
      <c r="N23" s="575"/>
      <c r="O23" s="575" t="s">
        <v>32</v>
      </c>
      <c r="P23" s="576"/>
      <c r="Q23" s="42"/>
      <c r="R23" s="42"/>
      <c r="S23" s="42"/>
      <c r="T23" s="42"/>
      <c r="U23" s="42"/>
      <c r="V23" s="42"/>
      <c r="W23" s="42"/>
      <c r="X23" s="42"/>
      <c r="Y23" s="42"/>
      <c r="Z23" s="42"/>
      <c r="AA23" s="145"/>
      <c r="AD23" s="150">
        <v>1</v>
      </c>
      <c r="AE23" s="149"/>
      <c r="AF23" s="149"/>
      <c r="AG23" s="152">
        <f t="shared" si="1"/>
        <v>1</v>
      </c>
    </row>
    <row r="24" spans="2:34" s="57" customFormat="1" ht="36" customHeight="1" thickBot="1" x14ac:dyDescent="0.25">
      <c r="B24" s="42"/>
      <c r="C24" s="42"/>
      <c r="D24" s="42"/>
      <c r="E24" s="42"/>
      <c r="F24" s="42"/>
      <c r="G24" s="42"/>
      <c r="H24" s="42"/>
      <c r="I24" s="53" t="s">
        <v>126</v>
      </c>
      <c r="J24" s="54">
        <f>+J21+J23+J22</f>
        <v>53</v>
      </c>
      <c r="K24" s="55">
        <v>1</v>
      </c>
      <c r="L24" s="42"/>
      <c r="M24" s="42"/>
      <c r="N24" s="42"/>
      <c r="O24" s="42"/>
      <c r="P24" s="42"/>
      <c r="Q24" s="42"/>
      <c r="R24" s="42"/>
      <c r="S24" s="42"/>
      <c r="T24" s="42"/>
      <c r="U24" s="42"/>
      <c r="V24" s="42"/>
      <c r="W24" s="42"/>
      <c r="X24" s="42"/>
      <c r="Y24" s="42"/>
      <c r="Z24" s="42"/>
      <c r="AA24" s="145"/>
      <c r="AD24" s="150"/>
      <c r="AE24" s="149">
        <v>1</v>
      </c>
      <c r="AF24" s="149"/>
      <c r="AG24" s="152">
        <f t="shared" si="1"/>
        <v>1</v>
      </c>
    </row>
    <row r="25" spans="2:34" s="57" customFormat="1" ht="135.75"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45"/>
      <c r="AD25" s="150"/>
      <c r="AE25" s="149">
        <v>1</v>
      </c>
      <c r="AF25" s="149"/>
      <c r="AG25" s="152">
        <f t="shared" si="1"/>
        <v>1</v>
      </c>
    </row>
    <row r="26" spans="2:34" s="57" customFormat="1" ht="409.5"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D26" s="150">
        <v>1</v>
      </c>
      <c r="AE26" s="149"/>
      <c r="AF26" s="149"/>
      <c r="AG26" s="152">
        <f t="shared" si="1"/>
        <v>1</v>
      </c>
    </row>
    <row r="27" spans="2:34" s="56" customFormat="1" ht="339.95"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45"/>
      <c r="AD27" s="83"/>
      <c r="AE27" s="147"/>
      <c r="AF27" s="147"/>
      <c r="AG27" s="84"/>
    </row>
    <row r="28" spans="2:34" s="57" customFormat="1" ht="267.95"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45"/>
      <c r="AD28" s="150">
        <v>1</v>
      </c>
      <c r="AE28" s="149"/>
      <c r="AF28" s="149"/>
      <c r="AG28" s="152">
        <f t="shared" si="1"/>
        <v>1</v>
      </c>
    </row>
    <row r="29" spans="2:34" s="57" customFormat="1" ht="408.95"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D29" s="150"/>
      <c r="AE29" s="149">
        <v>1</v>
      </c>
      <c r="AF29" s="149"/>
      <c r="AG29" s="152">
        <f t="shared" si="1"/>
        <v>1</v>
      </c>
    </row>
    <row r="30" spans="2:34" s="57" customFormat="1" ht="133.5"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D30" s="150"/>
      <c r="AE30" s="149">
        <v>1</v>
      </c>
      <c r="AF30" s="149"/>
      <c r="AG30" s="152">
        <v>1</v>
      </c>
    </row>
    <row r="31" spans="2:34" s="57" customFormat="1" ht="273"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D31" s="150"/>
      <c r="AE31" s="149">
        <v>1</v>
      </c>
      <c r="AF31" s="149"/>
      <c r="AG31" s="152">
        <v>1</v>
      </c>
    </row>
    <row r="32" spans="2:34" s="57" customFormat="1" ht="273"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150"/>
      <c r="AE32" s="149"/>
      <c r="AF32" s="149"/>
      <c r="AG32" s="152"/>
    </row>
    <row r="33" spans="2:33" s="57" customFormat="1" ht="409.6"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150"/>
      <c r="AE33" s="149">
        <v>1</v>
      </c>
      <c r="AF33" s="149"/>
      <c r="AG33" s="152">
        <v>1</v>
      </c>
    </row>
    <row r="34" spans="2:33" s="57" customFormat="1" ht="177"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150">
        <v>1</v>
      </c>
      <c r="AE34" s="149"/>
      <c r="AF34" s="149"/>
      <c r="AG34" s="152">
        <v>1</v>
      </c>
    </row>
    <row r="35" spans="2:33" s="57" customFormat="1" ht="164.1"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150"/>
      <c r="AE35" s="149">
        <v>1</v>
      </c>
      <c r="AF35" s="149"/>
      <c r="AG35" s="152">
        <v>1</v>
      </c>
    </row>
    <row r="36" spans="2:33" s="57" customFormat="1" ht="280.5"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150">
        <v>1</v>
      </c>
      <c r="AE36" s="149"/>
      <c r="AF36" s="149"/>
      <c r="AG36" s="152">
        <v>1</v>
      </c>
    </row>
    <row r="37" spans="2:33" s="57" customFormat="1" ht="189.9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150"/>
      <c r="AE37" s="149">
        <v>1</v>
      </c>
      <c r="AF37" s="149"/>
      <c r="AG37" s="152">
        <v>1</v>
      </c>
    </row>
    <row r="38" spans="2:33" s="57" customFormat="1" ht="288"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150">
        <v>1</v>
      </c>
      <c r="AE38" s="149"/>
      <c r="AF38" s="149"/>
      <c r="AG38" s="152">
        <v>1</v>
      </c>
    </row>
    <row r="39" spans="2:33" s="57" customFormat="1" ht="268.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150">
        <v>1</v>
      </c>
      <c r="AE39" s="149"/>
      <c r="AF39" s="149"/>
      <c r="AG39" s="152">
        <v>1</v>
      </c>
    </row>
    <row r="40" spans="2:33" s="57" customFormat="1" ht="188.2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150"/>
      <c r="AE40" s="149"/>
      <c r="AF40" s="149">
        <v>1</v>
      </c>
      <c r="AG40" s="152">
        <v>1</v>
      </c>
    </row>
    <row r="41" spans="2:33" s="57" customFormat="1" ht="156"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150">
        <v>1</v>
      </c>
      <c r="AE41" s="149"/>
      <c r="AF41" s="149"/>
      <c r="AG41" s="152">
        <v>1</v>
      </c>
    </row>
    <row r="42" spans="2:33" s="57" customFormat="1" ht="348.95"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577"/>
      <c r="AE42" s="569"/>
      <c r="AF42" s="569">
        <v>1</v>
      </c>
      <c r="AG42" s="570">
        <v>1</v>
      </c>
    </row>
    <row r="43" spans="2:33" s="57" customFormat="1" ht="339"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577"/>
      <c r="AE43" s="569"/>
      <c r="AF43" s="569"/>
      <c r="AG43" s="570"/>
    </row>
    <row r="44" spans="2:33" s="57" customFormat="1" ht="344.25"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150">
        <v>1</v>
      </c>
      <c r="AE44" s="149"/>
      <c r="AF44" s="149"/>
      <c r="AG44" s="152">
        <v>1</v>
      </c>
    </row>
    <row r="45" spans="2:33" s="57" customFormat="1" ht="205.5"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150">
        <v>1</v>
      </c>
      <c r="AE45" s="149"/>
      <c r="AF45" s="149"/>
      <c r="AG45" s="152">
        <v>1</v>
      </c>
    </row>
    <row r="46" spans="2:33" s="57" customFormat="1" ht="155.1"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150">
        <v>1</v>
      </c>
      <c r="AE46" s="149"/>
      <c r="AF46" s="149"/>
      <c r="AG46" s="152">
        <v>1</v>
      </c>
    </row>
    <row r="47" spans="2:33" s="57" customFormat="1" ht="150"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150">
        <v>1</v>
      </c>
      <c r="AE47" s="149"/>
      <c r="AF47" s="149"/>
      <c r="AG47" s="152">
        <v>1</v>
      </c>
    </row>
    <row r="48" spans="2:33" s="57" customFormat="1" ht="156"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150"/>
      <c r="AE48" s="149">
        <v>1</v>
      </c>
      <c r="AF48" s="149"/>
      <c r="AG48" s="152">
        <v>1</v>
      </c>
    </row>
    <row r="49" spans="2:33" s="57" customFormat="1" ht="150.94999999999999"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150">
        <v>1</v>
      </c>
      <c r="AE49" s="149"/>
      <c r="AF49" s="149"/>
      <c r="AG49" s="152">
        <v>1</v>
      </c>
    </row>
    <row r="50" spans="2:33" s="57" customFormat="1" ht="269.10000000000002"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150">
        <v>1</v>
      </c>
      <c r="AE50" s="149"/>
      <c r="AF50" s="149"/>
      <c r="AG50" s="152">
        <v>1</v>
      </c>
    </row>
    <row r="51" spans="2:33" s="57" customFormat="1" ht="219.9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150">
        <v>1</v>
      </c>
      <c r="AE51" s="149"/>
      <c r="AF51" s="149"/>
      <c r="AG51" s="152">
        <v>1</v>
      </c>
    </row>
    <row r="52" spans="2:33" s="57" customFormat="1" ht="186.9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150">
        <v>1</v>
      </c>
      <c r="AE52" s="149"/>
      <c r="AF52" s="149"/>
      <c r="AG52" s="152">
        <v>1</v>
      </c>
    </row>
    <row r="53" spans="2:33" s="57" customFormat="1" ht="252"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150"/>
      <c r="AE53" s="149"/>
      <c r="AF53" s="149">
        <v>1</v>
      </c>
      <c r="AG53" s="152">
        <v>1</v>
      </c>
    </row>
    <row r="54" spans="2:33" s="57" customFormat="1" ht="139.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D54" s="150"/>
      <c r="AE54" s="149">
        <v>1</v>
      </c>
      <c r="AF54" s="149"/>
      <c r="AG54" s="152">
        <v>1</v>
      </c>
    </row>
    <row r="55" spans="2:33" s="57" customFormat="1" ht="187.1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45"/>
      <c r="AD55" s="150">
        <v>1</v>
      </c>
      <c r="AE55" s="149"/>
      <c r="AF55" s="149"/>
      <c r="AG55" s="152">
        <v>1</v>
      </c>
    </row>
    <row r="56" spans="2:33" s="57" customFormat="1" ht="187.15"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45"/>
      <c r="AD56" s="150"/>
      <c r="AE56" s="149"/>
      <c r="AF56" s="149"/>
      <c r="AG56" s="152"/>
    </row>
    <row r="57" spans="2:33" s="57" customFormat="1" ht="151.5" customHeight="1" x14ac:dyDescent="0.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45"/>
      <c r="AD57" s="150"/>
      <c r="AE57" s="149"/>
      <c r="AF57" s="149">
        <v>1</v>
      </c>
      <c r="AG57" s="152">
        <v>1</v>
      </c>
    </row>
    <row r="58" spans="2:33" s="57" customFormat="1" ht="73.5" customHeight="1" x14ac:dyDescent="0.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145"/>
      <c r="AD58" s="150"/>
      <c r="AE58" s="149"/>
      <c r="AF58" s="149">
        <v>1</v>
      </c>
      <c r="AG58" s="152">
        <v>1</v>
      </c>
    </row>
    <row r="59" spans="2:33" s="57" customFormat="1" ht="113.25" customHeight="1" x14ac:dyDescent="0.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145"/>
      <c r="AD59" s="150"/>
      <c r="AE59" s="149">
        <v>1</v>
      </c>
      <c r="AF59" s="149"/>
      <c r="AG59" s="152">
        <v>1</v>
      </c>
    </row>
    <row r="60" spans="2:33" ht="45.75" customHeight="1" x14ac:dyDescent="0.2">
      <c r="AA60" s="145"/>
      <c r="AB60" s="57"/>
      <c r="AC60" s="57"/>
      <c r="AD60" s="63"/>
      <c r="AE60" s="58">
        <v>1</v>
      </c>
      <c r="AF60" s="58"/>
      <c r="AG60" s="64">
        <v>1</v>
      </c>
    </row>
    <row r="61" spans="2:33" ht="45.75" customHeight="1" x14ac:dyDescent="0.2">
      <c r="AA61" s="145"/>
      <c r="AB61" s="57"/>
      <c r="AC61" s="57"/>
      <c r="AD61" s="63"/>
      <c r="AE61" s="58">
        <v>1</v>
      </c>
      <c r="AF61" s="58"/>
      <c r="AG61" s="64">
        <v>1</v>
      </c>
    </row>
    <row r="62" spans="2:33" ht="45.75" customHeight="1" x14ac:dyDescent="0.2">
      <c r="AA62" s="145"/>
      <c r="AB62" s="57"/>
      <c r="AC62" s="57"/>
      <c r="AD62" s="63"/>
      <c r="AE62" s="58">
        <v>1</v>
      </c>
      <c r="AF62" s="58"/>
      <c r="AG62" s="64">
        <v>1</v>
      </c>
    </row>
    <row r="63" spans="2:33" ht="45.75" customHeight="1" x14ac:dyDescent="0.2">
      <c r="AA63" s="145"/>
      <c r="AB63" s="57"/>
      <c r="AC63" s="57"/>
      <c r="AD63" s="63"/>
      <c r="AE63" s="58">
        <v>1</v>
      </c>
      <c r="AF63" s="58"/>
      <c r="AG63" s="64">
        <v>1</v>
      </c>
    </row>
    <row r="64" spans="2:33" ht="267.75" customHeight="1" x14ac:dyDescent="0.2">
      <c r="AA64" s="145"/>
      <c r="AB64" s="57"/>
      <c r="AC64" s="57"/>
      <c r="AD64" s="63"/>
      <c r="AE64" s="58">
        <v>1</v>
      </c>
      <c r="AF64" s="58"/>
      <c r="AG64" s="64">
        <v>1</v>
      </c>
    </row>
    <row r="65" spans="27:33" ht="408" customHeight="1" thickBot="1" x14ac:dyDescent="0.25">
      <c r="AA65" s="145"/>
      <c r="AD65" s="65">
        <f>SUM(AD9:AD60)</f>
        <v>23</v>
      </c>
      <c r="AE65" s="66">
        <f>SUM(AE9:AE64)</f>
        <v>19</v>
      </c>
      <c r="AF65" s="66">
        <f>SUM(AF9:AF64)</f>
        <v>5</v>
      </c>
      <c r="AG65" s="67">
        <f>SUM(AG9:AG64)</f>
        <v>46</v>
      </c>
    </row>
    <row r="66" spans="27:33" ht="30" customHeight="1" x14ac:dyDescent="0.2">
      <c r="AA66" s="145"/>
    </row>
    <row r="67" spans="27:33" x14ac:dyDescent="0.2">
      <c r="AA67" s="145"/>
    </row>
    <row r="68" spans="27:33" x14ac:dyDescent="0.2">
      <c r="AA68" s="145"/>
    </row>
    <row r="69" spans="27:33" x14ac:dyDescent="0.2">
      <c r="AA69" s="145"/>
    </row>
    <row r="70" spans="27:33" ht="122.25" customHeight="1" x14ac:dyDescent="0.2">
      <c r="AA70" s="145"/>
    </row>
    <row r="71" spans="27:33" x14ac:dyDescent="0.2">
      <c r="AA71" s="145"/>
    </row>
    <row r="72" spans="27:33" x14ac:dyDescent="0.2">
      <c r="AA72" s="145"/>
    </row>
    <row r="73" spans="27:33" x14ac:dyDescent="0.2">
      <c r="AA73" s="145"/>
    </row>
    <row r="74" spans="27:33" x14ac:dyDescent="0.2">
      <c r="AA74" s="145"/>
    </row>
    <row r="75" spans="27:33" x14ac:dyDescent="0.2">
      <c r="AA75" s="145"/>
    </row>
    <row r="76" spans="27:33" x14ac:dyDescent="0.2">
      <c r="AA76" s="145"/>
    </row>
    <row r="77" spans="27:33" x14ac:dyDescent="0.2">
      <c r="AA77" s="145"/>
    </row>
    <row r="78" spans="27:33" x14ac:dyDescent="0.2">
      <c r="AA78" s="145"/>
    </row>
  </sheetData>
  <autoFilter ref="B8:U17"/>
  <mergeCells count="82">
    <mergeCell ref="Y14:Y15"/>
    <mergeCell ref="Z14:Z15"/>
    <mergeCell ref="B9:B18"/>
    <mergeCell ref="C9:C18"/>
    <mergeCell ref="D9:D13"/>
    <mergeCell ref="E9:E13"/>
    <mergeCell ref="W9:W11"/>
    <mergeCell ref="X9:X11"/>
    <mergeCell ref="Y9:Y11"/>
    <mergeCell ref="Z9:Z11"/>
    <mergeCell ref="V12:V13"/>
    <mergeCell ref="Z12:Z13"/>
    <mergeCell ref="Q14:Q15"/>
    <mergeCell ref="R14:R15"/>
    <mergeCell ref="T14:T15"/>
    <mergeCell ref="D14:D15"/>
    <mergeCell ref="B5:AA5"/>
    <mergeCell ref="B2:AA2"/>
    <mergeCell ref="B3:E3"/>
    <mergeCell ref="F3:H3"/>
    <mergeCell ref="I3:L3"/>
    <mergeCell ref="M3:P3"/>
    <mergeCell ref="Q3:AA3"/>
    <mergeCell ref="B4:E4"/>
    <mergeCell ref="F4:H4"/>
    <mergeCell ref="I4:L4"/>
    <mergeCell ref="M4:P4"/>
    <mergeCell ref="Q4:AA4"/>
    <mergeCell ref="B6:I6"/>
    <mergeCell ref="J6:Q6"/>
    <mergeCell ref="R6:AA6"/>
    <mergeCell ref="B7:B8"/>
    <mergeCell ref="C7:C8"/>
    <mergeCell ref="J7:M7"/>
    <mergeCell ref="O7:Q7"/>
    <mergeCell ref="R7:U7"/>
    <mergeCell ref="AA7:AA8"/>
    <mergeCell ref="V7:Z7"/>
    <mergeCell ref="AD7:AG7"/>
    <mergeCell ref="G9:G10"/>
    <mergeCell ref="U9:U10"/>
    <mergeCell ref="S9:S10"/>
    <mergeCell ref="R9:R11"/>
    <mergeCell ref="T9:T11"/>
    <mergeCell ref="P9:P13"/>
    <mergeCell ref="Q9:Q13"/>
    <mergeCell ref="L9:L13"/>
    <mergeCell ref="M9:M13"/>
    <mergeCell ref="O9:O13"/>
    <mergeCell ref="N9:N13"/>
    <mergeCell ref="AA9:AA18"/>
    <mergeCell ref="T12:T13"/>
    <mergeCell ref="Y12:Y13"/>
    <mergeCell ref="V9:V11"/>
    <mergeCell ref="AE42:AE43"/>
    <mergeCell ref="AF42:AF43"/>
    <mergeCell ref="AG42:AG43"/>
    <mergeCell ref="AD42:AD43"/>
    <mergeCell ref="M22:N22"/>
    <mergeCell ref="O22:P22"/>
    <mergeCell ref="M23:N23"/>
    <mergeCell ref="O23:P23"/>
    <mergeCell ref="M20:P20"/>
    <mergeCell ref="M21:N21"/>
    <mergeCell ref="O21:P21"/>
    <mergeCell ref="F9:F13"/>
    <mergeCell ref="H9:H13"/>
    <mergeCell ref="I9:I13"/>
    <mergeCell ref="J14:J15"/>
    <mergeCell ref="K14:K15"/>
    <mergeCell ref="J9:J13"/>
    <mergeCell ref="K9:K13"/>
    <mergeCell ref="L14:L15"/>
    <mergeCell ref="M14:M15"/>
    <mergeCell ref="N14:N15"/>
    <mergeCell ref="O14:O15"/>
    <mergeCell ref="P14:P15"/>
    <mergeCell ref="E14:E15"/>
    <mergeCell ref="F14:F15"/>
    <mergeCell ref="H14:H15"/>
    <mergeCell ref="I14:I15"/>
    <mergeCell ref="I20:K20"/>
  </mergeCells>
  <conditionalFormatting sqref="N9 N14 N16:N17">
    <cfRule type="cellIs" dxfId="23" priority="7" operator="between">
      <formula>31</formula>
      <formula>60</formula>
    </cfRule>
    <cfRule type="cellIs" dxfId="22" priority="8" operator="between">
      <formula>6</formula>
      <formula>30</formula>
    </cfRule>
    <cfRule type="cellIs" dxfId="21" priority="9" operator="equal">
      <formula>5</formula>
    </cfRule>
  </conditionalFormatting>
  <conditionalFormatting sqref="N18">
    <cfRule type="cellIs" dxfId="20" priority="1" operator="between">
      <formula>31</formula>
      <formula>60</formula>
    </cfRule>
    <cfRule type="cellIs" dxfId="19" priority="2" operator="between">
      <formula>6</formula>
      <formula>30</formula>
    </cfRule>
    <cfRule type="cellIs" dxfId="18" priority="3" operator="equal">
      <formula>5</formula>
    </cfRule>
  </conditionalFormatting>
  <printOptions horizontalCentered="1" verticalCentered="1"/>
  <pageMargins left="0.19685039370078741" right="0.27559055118110237" top="0.39370078740157483" bottom="0.47244094488188981" header="0" footer="0"/>
  <pageSetup scale="14" orientation="landscape" r:id="rId1"/>
  <headerFooter alignWithMargins="0">
    <oddFooter>&amp;C&amp;8Página &amp;P de &amp;N</oddFooter>
  </headerFooter>
  <rowBreaks count="1" manualBreakCount="1">
    <brk id="24" min="1" max="26" man="1"/>
  </rowBreaks>
  <colBreaks count="1" manualBreakCount="1">
    <brk id="2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3"/>
  <sheetViews>
    <sheetView showGridLines="0" view="pageBreakPreview" topLeftCell="J10" zoomScale="40" zoomScaleNormal="25" zoomScaleSheetLayoutView="40" zoomScalePageLayoutView="75" workbookViewId="0">
      <selection activeCell="W11" sqref="W11"/>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29.42578125" style="42" customWidth="1"/>
    <col min="22" max="22" width="36" style="42" customWidth="1"/>
    <col min="23" max="23" width="45.140625" style="42" customWidth="1"/>
    <col min="24" max="24" width="45.85546875" style="42" customWidth="1"/>
    <col min="25" max="25" width="36.710937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03" t="s">
        <v>55</v>
      </c>
      <c r="C2" s="504"/>
      <c r="D2" s="504"/>
      <c r="E2" s="504"/>
      <c r="F2" s="504"/>
      <c r="G2" s="504"/>
      <c r="H2" s="504"/>
      <c r="I2" s="504"/>
      <c r="J2" s="504"/>
      <c r="K2" s="504"/>
      <c r="L2" s="504"/>
      <c r="M2" s="504"/>
      <c r="N2" s="504"/>
      <c r="O2" s="504"/>
      <c r="P2" s="504"/>
      <c r="Q2" s="504"/>
      <c r="R2" s="504"/>
      <c r="S2" s="504"/>
      <c r="T2" s="504"/>
      <c r="U2" s="504"/>
      <c r="V2" s="505"/>
      <c r="W2" s="505"/>
      <c r="X2" s="505"/>
      <c r="Y2" s="505"/>
      <c r="Z2" s="505"/>
      <c r="AA2" s="506"/>
      <c r="AB2" s="60"/>
      <c r="AC2" s="60"/>
    </row>
    <row r="3" spans="2:34" s="57" customFormat="1" ht="66" customHeight="1" thickBot="1" x14ac:dyDescent="0.25">
      <c r="B3" s="507" t="s">
        <v>107</v>
      </c>
      <c r="C3" s="508"/>
      <c r="D3" s="508"/>
      <c r="E3" s="509"/>
      <c r="F3" s="507" t="s">
        <v>225</v>
      </c>
      <c r="G3" s="508"/>
      <c r="H3" s="510"/>
      <c r="I3" s="511" t="s">
        <v>226</v>
      </c>
      <c r="J3" s="512"/>
      <c r="K3" s="512"/>
      <c r="L3" s="512"/>
      <c r="M3" s="511" t="s">
        <v>108</v>
      </c>
      <c r="N3" s="512"/>
      <c r="O3" s="512"/>
      <c r="P3" s="513"/>
      <c r="Q3" s="512" t="s">
        <v>56</v>
      </c>
      <c r="R3" s="512"/>
      <c r="S3" s="512"/>
      <c r="T3" s="512"/>
      <c r="U3" s="512"/>
      <c r="V3" s="512"/>
      <c r="W3" s="512"/>
      <c r="X3" s="512"/>
      <c r="Y3" s="512"/>
      <c r="Z3" s="512"/>
      <c r="AA3" s="513"/>
      <c r="AB3" s="61"/>
      <c r="AC3" s="61"/>
    </row>
    <row r="4" spans="2:34" s="57" customFormat="1" ht="72" customHeight="1" thickBot="1" x14ac:dyDescent="0.25">
      <c r="B4" s="516" t="s">
        <v>57</v>
      </c>
      <c r="C4" s="517"/>
      <c r="D4" s="517"/>
      <c r="E4" s="518"/>
      <c r="F4" s="519">
        <v>42874</v>
      </c>
      <c r="G4" s="520"/>
      <c r="H4" s="521"/>
      <c r="I4" s="522">
        <v>43199</v>
      </c>
      <c r="J4" s="520"/>
      <c r="K4" s="520"/>
      <c r="L4" s="523"/>
      <c r="M4" s="524">
        <v>3</v>
      </c>
      <c r="N4" s="525"/>
      <c r="O4" s="525"/>
      <c r="P4" s="526"/>
      <c r="Q4" s="525" t="s">
        <v>227</v>
      </c>
      <c r="R4" s="525"/>
      <c r="S4" s="525"/>
      <c r="T4" s="525"/>
      <c r="U4" s="525"/>
      <c r="V4" s="525"/>
      <c r="W4" s="525"/>
      <c r="X4" s="525"/>
      <c r="Y4" s="525"/>
      <c r="Z4" s="525"/>
      <c r="AA4" s="526"/>
      <c r="AB4" s="151"/>
      <c r="AC4" s="151"/>
    </row>
    <row r="5" spans="2:34" s="57" customFormat="1" ht="32.1" customHeight="1" thickBot="1" x14ac:dyDescent="0.25">
      <c r="B5" s="606" t="s">
        <v>612</v>
      </c>
      <c r="C5" s="607"/>
      <c r="D5" s="607"/>
      <c r="E5" s="607"/>
      <c r="F5" s="607"/>
      <c r="G5" s="607"/>
      <c r="H5" s="607"/>
      <c r="I5" s="607"/>
      <c r="J5" s="607"/>
      <c r="K5" s="607"/>
      <c r="L5" s="607"/>
      <c r="M5" s="607"/>
      <c r="N5" s="607"/>
      <c r="O5" s="607"/>
      <c r="P5" s="607"/>
      <c r="Q5" s="607"/>
      <c r="R5" s="607"/>
      <c r="S5" s="607"/>
      <c r="T5" s="607"/>
      <c r="U5" s="607"/>
      <c r="V5" s="607"/>
      <c r="W5" s="607"/>
      <c r="X5" s="607"/>
      <c r="Y5" s="607"/>
      <c r="Z5" s="607"/>
      <c r="AA5" s="608"/>
      <c r="AB5" s="151"/>
      <c r="AC5" s="151"/>
    </row>
    <row r="6" spans="2:34" s="57" customFormat="1" ht="54.95" customHeight="1" thickBot="1" x14ac:dyDescent="0.25">
      <c r="B6" s="530" t="s">
        <v>2</v>
      </c>
      <c r="C6" s="531"/>
      <c r="D6" s="531"/>
      <c r="E6" s="531"/>
      <c r="F6" s="531"/>
      <c r="G6" s="531"/>
      <c r="H6" s="531"/>
      <c r="I6" s="532"/>
      <c r="J6" s="533" t="s">
        <v>7</v>
      </c>
      <c r="K6" s="534"/>
      <c r="L6" s="534"/>
      <c r="M6" s="534"/>
      <c r="N6" s="534"/>
      <c r="O6" s="534"/>
      <c r="P6" s="534"/>
      <c r="Q6" s="535"/>
      <c r="R6" s="536" t="s">
        <v>237</v>
      </c>
      <c r="S6" s="537"/>
      <c r="T6" s="537"/>
      <c r="U6" s="537"/>
      <c r="V6" s="537"/>
      <c r="W6" s="537"/>
      <c r="X6" s="537"/>
      <c r="Y6" s="537"/>
      <c r="Z6" s="537"/>
      <c r="AA6" s="538"/>
    </row>
    <row r="7" spans="2:34" s="57" customFormat="1" ht="75" customHeight="1" thickBot="1" x14ac:dyDescent="0.25">
      <c r="B7" s="539" t="s">
        <v>15</v>
      </c>
      <c r="C7" s="540" t="s">
        <v>37</v>
      </c>
      <c r="D7" s="153" t="s">
        <v>14</v>
      </c>
      <c r="E7" s="154" t="s">
        <v>16</v>
      </c>
      <c r="F7" s="154" t="s">
        <v>1</v>
      </c>
      <c r="G7" s="154" t="s">
        <v>17</v>
      </c>
      <c r="H7" s="154" t="s">
        <v>9</v>
      </c>
      <c r="I7" s="154" t="s">
        <v>0</v>
      </c>
      <c r="J7" s="541" t="s">
        <v>52</v>
      </c>
      <c r="K7" s="541"/>
      <c r="L7" s="541"/>
      <c r="M7" s="541"/>
      <c r="N7" s="155" t="s">
        <v>6</v>
      </c>
      <c r="O7" s="542" t="s">
        <v>90</v>
      </c>
      <c r="P7" s="543"/>
      <c r="Q7" s="623"/>
      <c r="R7" s="678" t="s">
        <v>228</v>
      </c>
      <c r="S7" s="678"/>
      <c r="T7" s="679"/>
      <c r="U7" s="679"/>
      <c r="V7" s="631" t="s">
        <v>229</v>
      </c>
      <c r="W7" s="632"/>
      <c r="X7" s="632"/>
      <c r="Y7" s="632"/>
      <c r="Z7" s="633"/>
      <c r="AA7" s="626" t="s">
        <v>39</v>
      </c>
      <c r="AD7" s="552" t="s">
        <v>122</v>
      </c>
      <c r="AE7" s="552"/>
      <c r="AF7" s="552"/>
      <c r="AG7" s="552"/>
      <c r="AH7" s="59"/>
    </row>
    <row r="8" spans="2:34" s="57" customFormat="1" ht="174" customHeight="1" thickBot="1" x14ac:dyDescent="0.25">
      <c r="B8" s="539"/>
      <c r="C8" s="540"/>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3" t="s">
        <v>233</v>
      </c>
      <c r="V8" s="226" t="s">
        <v>318</v>
      </c>
      <c r="W8" s="184" t="s">
        <v>234</v>
      </c>
      <c r="X8" s="182" t="s">
        <v>235</v>
      </c>
      <c r="Y8" s="182" t="s">
        <v>236</v>
      </c>
      <c r="Z8" s="183" t="s">
        <v>231</v>
      </c>
      <c r="AA8" s="627"/>
      <c r="AD8" s="85" t="s">
        <v>118</v>
      </c>
      <c r="AE8" s="86" t="s">
        <v>119</v>
      </c>
      <c r="AF8" s="86" t="s">
        <v>120</v>
      </c>
      <c r="AG8" s="87" t="s">
        <v>121</v>
      </c>
    </row>
    <row r="9" spans="2:34" s="57" customFormat="1" ht="165.75" customHeight="1" x14ac:dyDescent="0.2">
      <c r="B9" s="553" t="s">
        <v>175</v>
      </c>
      <c r="C9" s="556" t="s">
        <v>431</v>
      </c>
      <c r="D9" s="176" t="s">
        <v>71</v>
      </c>
      <c r="E9" s="171" t="s">
        <v>72</v>
      </c>
      <c r="F9" s="171" t="s">
        <v>181</v>
      </c>
      <c r="G9" s="171" t="s">
        <v>97</v>
      </c>
      <c r="H9" s="171" t="s">
        <v>98</v>
      </c>
      <c r="I9" s="171" t="s">
        <v>432</v>
      </c>
      <c r="J9" s="168">
        <v>2</v>
      </c>
      <c r="K9" s="168" t="s">
        <v>51</v>
      </c>
      <c r="L9" s="168">
        <v>20</v>
      </c>
      <c r="M9" s="100" t="s">
        <v>136</v>
      </c>
      <c r="N9" s="185">
        <f>J9*L9</f>
        <v>40</v>
      </c>
      <c r="O9" s="162"/>
      <c r="P9" s="160" t="s">
        <v>94</v>
      </c>
      <c r="Q9" s="160"/>
      <c r="R9" s="376" t="s">
        <v>786</v>
      </c>
      <c r="S9" s="156" t="s">
        <v>321</v>
      </c>
      <c r="T9" s="431" t="s">
        <v>430</v>
      </c>
      <c r="U9" s="158" t="s">
        <v>467</v>
      </c>
      <c r="V9" s="494" t="s">
        <v>322</v>
      </c>
      <c r="W9" s="381" t="s">
        <v>887</v>
      </c>
      <c r="X9" s="158" t="s">
        <v>700</v>
      </c>
      <c r="Y9" s="158" t="s">
        <v>415</v>
      </c>
      <c r="Z9" s="196" t="s">
        <v>880</v>
      </c>
      <c r="AA9" s="628" t="s">
        <v>882</v>
      </c>
      <c r="AD9" s="68">
        <v>1</v>
      </c>
      <c r="AE9" s="148"/>
      <c r="AF9" s="148"/>
      <c r="AG9" s="69">
        <f>SUM(AD9:AF9)</f>
        <v>1</v>
      </c>
    </row>
    <row r="10" spans="2:34" s="57" customFormat="1" ht="321.75" customHeight="1" x14ac:dyDescent="0.2">
      <c r="B10" s="554"/>
      <c r="C10" s="557"/>
      <c r="D10" s="175" t="s">
        <v>61</v>
      </c>
      <c r="E10" s="165" t="s">
        <v>74</v>
      </c>
      <c r="F10" s="165" t="s">
        <v>73</v>
      </c>
      <c r="G10" s="165" t="s">
        <v>426</v>
      </c>
      <c r="H10" s="165" t="s">
        <v>323</v>
      </c>
      <c r="I10" s="165" t="s">
        <v>427</v>
      </c>
      <c r="J10" s="169">
        <v>2</v>
      </c>
      <c r="K10" s="169" t="s">
        <v>28</v>
      </c>
      <c r="L10" s="169">
        <v>5</v>
      </c>
      <c r="M10" s="169" t="s">
        <v>29</v>
      </c>
      <c r="N10" s="95">
        <f t="shared" ref="N10:N11" si="0">J10*L10</f>
        <v>10</v>
      </c>
      <c r="O10" s="163"/>
      <c r="P10" s="161" t="s">
        <v>94</v>
      </c>
      <c r="Q10" s="161"/>
      <c r="R10" s="132" t="s">
        <v>428</v>
      </c>
      <c r="S10" s="157" t="s">
        <v>483</v>
      </c>
      <c r="T10" s="434" t="s">
        <v>429</v>
      </c>
      <c r="U10" s="159" t="s">
        <v>411</v>
      </c>
      <c r="V10" s="137" t="s">
        <v>327</v>
      </c>
      <c r="W10" s="159"/>
      <c r="X10" s="159" t="s">
        <v>787</v>
      </c>
      <c r="Y10" s="159"/>
      <c r="Z10" s="159"/>
      <c r="AA10" s="567"/>
      <c r="AD10" s="150"/>
      <c r="AE10" s="149">
        <v>1</v>
      </c>
      <c r="AF10" s="149"/>
      <c r="AG10" s="152">
        <f t="shared" ref="AG10:AG23" si="1">SUM(AD10:AF10)</f>
        <v>1</v>
      </c>
    </row>
    <row r="11" spans="2:34" s="57" customFormat="1" ht="408.75" customHeight="1" x14ac:dyDescent="0.2">
      <c r="B11" s="554"/>
      <c r="C11" s="557"/>
      <c r="D11" s="175" t="s">
        <v>62</v>
      </c>
      <c r="E11" s="165" t="s">
        <v>416</v>
      </c>
      <c r="F11" s="165" t="s">
        <v>872</v>
      </c>
      <c r="G11" s="165" t="s">
        <v>788</v>
      </c>
      <c r="H11" s="165" t="s">
        <v>75</v>
      </c>
      <c r="I11" s="165" t="s">
        <v>417</v>
      </c>
      <c r="J11" s="169">
        <v>1</v>
      </c>
      <c r="K11" s="169" t="s">
        <v>29</v>
      </c>
      <c r="L11" s="169">
        <v>5</v>
      </c>
      <c r="M11" s="169" t="s">
        <v>87</v>
      </c>
      <c r="N11" s="95">
        <f t="shared" si="0"/>
        <v>5</v>
      </c>
      <c r="O11" s="163" t="s">
        <v>94</v>
      </c>
      <c r="P11" s="161"/>
      <c r="Q11" s="161"/>
      <c r="R11" s="132" t="s">
        <v>789</v>
      </c>
      <c r="S11" s="157" t="s">
        <v>873</v>
      </c>
      <c r="T11" s="159" t="s">
        <v>790</v>
      </c>
      <c r="U11" s="159" t="s">
        <v>411</v>
      </c>
      <c r="V11" s="197" t="s">
        <v>410</v>
      </c>
      <c r="W11" s="434" t="s">
        <v>888</v>
      </c>
      <c r="X11" s="434" t="s">
        <v>889</v>
      </c>
      <c r="Y11" s="159" t="s">
        <v>791</v>
      </c>
      <c r="Z11" s="227" t="s">
        <v>880</v>
      </c>
      <c r="AA11" s="567"/>
      <c r="AD11" s="150">
        <v>1</v>
      </c>
      <c r="AE11" s="149"/>
      <c r="AF11" s="149"/>
      <c r="AG11" s="152">
        <f t="shared" si="1"/>
        <v>1</v>
      </c>
    </row>
    <row r="12" spans="2:34" s="57" customFormat="1" ht="408.75" customHeight="1" x14ac:dyDescent="0.2">
      <c r="B12" s="554"/>
      <c r="C12" s="557"/>
      <c r="D12" s="175" t="s">
        <v>99</v>
      </c>
      <c r="E12" s="43" t="s">
        <v>100</v>
      </c>
      <c r="F12" s="165" t="s">
        <v>412</v>
      </c>
      <c r="G12" s="165" t="s">
        <v>101</v>
      </c>
      <c r="H12" s="165" t="s">
        <v>102</v>
      </c>
      <c r="I12" s="165" t="s">
        <v>103</v>
      </c>
      <c r="J12" s="169">
        <v>2</v>
      </c>
      <c r="K12" s="169" t="s">
        <v>54</v>
      </c>
      <c r="L12" s="169">
        <v>10</v>
      </c>
      <c r="M12" s="101" t="s">
        <v>54</v>
      </c>
      <c r="N12" s="146">
        <v>20</v>
      </c>
      <c r="O12" s="163" t="s">
        <v>94</v>
      </c>
      <c r="P12" s="161"/>
      <c r="Q12" s="161"/>
      <c r="R12" s="157" t="s">
        <v>413</v>
      </c>
      <c r="S12" s="157" t="s">
        <v>702</v>
      </c>
      <c r="T12" s="159" t="s">
        <v>792</v>
      </c>
      <c r="U12" s="159" t="s">
        <v>411</v>
      </c>
      <c r="V12" s="199" t="s">
        <v>414</v>
      </c>
      <c r="W12" s="434" t="s">
        <v>793</v>
      </c>
      <c r="X12" s="434" t="s">
        <v>701</v>
      </c>
      <c r="Y12" s="159" t="s">
        <v>415</v>
      </c>
      <c r="Z12" s="227" t="s">
        <v>703</v>
      </c>
      <c r="AA12" s="567"/>
      <c r="AD12" s="150">
        <v>1</v>
      </c>
      <c r="AE12" s="149"/>
      <c r="AF12" s="149"/>
      <c r="AG12" s="152">
        <f t="shared" si="1"/>
        <v>1</v>
      </c>
    </row>
    <row r="13" spans="2:34" s="57" customFormat="1" ht="312" customHeight="1" x14ac:dyDescent="0.2">
      <c r="B13" s="694"/>
      <c r="C13" s="695"/>
      <c r="D13" s="175" t="s">
        <v>418</v>
      </c>
      <c r="E13" s="43" t="s">
        <v>419</v>
      </c>
      <c r="F13" s="165" t="s">
        <v>381</v>
      </c>
      <c r="G13" s="165" t="s">
        <v>420</v>
      </c>
      <c r="H13" s="165" t="s">
        <v>421</v>
      </c>
      <c r="I13" s="165" t="s">
        <v>422</v>
      </c>
      <c r="J13" s="169">
        <v>2</v>
      </c>
      <c r="K13" s="169" t="s">
        <v>28</v>
      </c>
      <c r="L13" s="169">
        <v>5</v>
      </c>
      <c r="M13" s="169" t="s">
        <v>331</v>
      </c>
      <c r="N13" s="90">
        <f>+J13*L13</f>
        <v>10</v>
      </c>
      <c r="O13" s="163" t="s">
        <v>94</v>
      </c>
      <c r="P13" s="161"/>
      <c r="Q13" s="161"/>
      <c r="R13" s="157" t="s">
        <v>423</v>
      </c>
      <c r="S13" s="157" t="s">
        <v>321</v>
      </c>
      <c r="T13" s="159" t="s">
        <v>425</v>
      </c>
      <c r="U13" s="159" t="s">
        <v>411</v>
      </c>
      <c r="V13" s="242" t="s">
        <v>424</v>
      </c>
      <c r="W13" s="434" t="s">
        <v>704</v>
      </c>
      <c r="X13" s="159" t="s">
        <v>890</v>
      </c>
      <c r="Y13" s="159" t="s">
        <v>484</v>
      </c>
      <c r="Z13" s="227" t="s">
        <v>880</v>
      </c>
      <c r="AA13" s="568"/>
      <c r="AD13" s="150"/>
      <c r="AE13" s="149">
        <v>1</v>
      </c>
      <c r="AF13" s="149"/>
      <c r="AG13" s="152">
        <f t="shared" si="1"/>
        <v>1</v>
      </c>
    </row>
    <row r="14" spans="2:34" s="57" customFormat="1" ht="70.5" customHeight="1" thickBot="1" x14ac:dyDescent="0.25">
      <c r="B14" s="42"/>
      <c r="C14" s="42"/>
      <c r="D14" s="42"/>
      <c r="E14" s="42"/>
      <c r="F14" s="42"/>
      <c r="G14" s="42"/>
      <c r="H14" s="42"/>
      <c r="I14" s="42"/>
      <c r="J14" s="42"/>
      <c r="K14" s="42"/>
      <c r="L14" s="42"/>
      <c r="M14" s="42"/>
      <c r="N14" s="42"/>
      <c r="O14" s="42"/>
      <c r="P14" s="42"/>
      <c r="Q14" s="42"/>
      <c r="R14" s="42"/>
      <c r="S14" s="42"/>
      <c r="T14" s="42"/>
      <c r="U14" s="42"/>
      <c r="V14" s="233"/>
      <c r="W14" s="42"/>
      <c r="X14" s="42"/>
      <c r="Y14" s="42"/>
      <c r="Z14" s="42"/>
      <c r="AA14" s="145"/>
      <c r="AD14" s="150">
        <v>1</v>
      </c>
      <c r="AE14" s="149"/>
      <c r="AF14" s="149"/>
      <c r="AG14" s="152">
        <f t="shared" si="1"/>
        <v>1</v>
      </c>
    </row>
    <row r="15" spans="2:34" s="57" customFormat="1" ht="105.75" customHeight="1" thickBot="1" x14ac:dyDescent="0.25">
      <c r="B15" s="42"/>
      <c r="C15" s="42"/>
      <c r="D15" s="42"/>
      <c r="E15" s="42"/>
      <c r="F15" s="42"/>
      <c r="G15" s="42"/>
      <c r="H15" s="42"/>
      <c r="I15" s="559" t="s">
        <v>144</v>
      </c>
      <c r="J15" s="560"/>
      <c r="K15" s="561"/>
      <c r="L15" s="42"/>
      <c r="M15" s="562" t="s">
        <v>712</v>
      </c>
      <c r="N15" s="563"/>
      <c r="O15" s="563"/>
      <c r="P15" s="564"/>
      <c r="Q15" s="42"/>
      <c r="R15" s="42"/>
      <c r="S15" s="42"/>
      <c r="T15" s="42"/>
      <c r="U15" s="42"/>
      <c r="V15" s="42"/>
      <c r="W15" s="42"/>
      <c r="X15" s="42"/>
      <c r="Y15" s="42"/>
      <c r="Z15" s="42"/>
      <c r="AA15" s="145"/>
      <c r="AD15" s="150">
        <v>1</v>
      </c>
      <c r="AE15" s="149"/>
      <c r="AF15" s="149"/>
      <c r="AG15" s="152">
        <f t="shared" si="1"/>
        <v>1</v>
      </c>
    </row>
    <row r="16" spans="2:34" s="57" customFormat="1" ht="38.25" customHeight="1" x14ac:dyDescent="0.2">
      <c r="B16" s="42"/>
      <c r="C16" s="42"/>
      <c r="D16" s="42"/>
      <c r="E16" s="42"/>
      <c r="F16" s="42"/>
      <c r="G16" s="42"/>
      <c r="H16" s="42"/>
      <c r="I16" s="44" t="s">
        <v>123</v>
      </c>
      <c r="J16" s="45">
        <v>8</v>
      </c>
      <c r="K16" s="46">
        <f>J16*K19/J19</f>
        <v>0.15094339622641509</v>
      </c>
      <c r="L16" s="42"/>
      <c r="M16" s="527" t="s">
        <v>36</v>
      </c>
      <c r="N16" s="528"/>
      <c r="O16" s="528" t="s">
        <v>142</v>
      </c>
      <c r="P16" s="529"/>
      <c r="Q16" s="42"/>
      <c r="R16" s="42"/>
      <c r="S16" s="42"/>
      <c r="T16" s="42"/>
      <c r="U16" s="42"/>
      <c r="V16" s="42"/>
      <c r="W16" s="42"/>
      <c r="X16" s="42"/>
      <c r="Y16" s="42"/>
      <c r="Z16" s="42"/>
      <c r="AA16" s="145"/>
      <c r="AD16" s="150">
        <v>1</v>
      </c>
      <c r="AE16" s="149"/>
      <c r="AF16" s="149"/>
      <c r="AG16" s="152">
        <f t="shared" si="1"/>
        <v>1</v>
      </c>
    </row>
    <row r="17" spans="2:33" s="57" customFormat="1" ht="38.25" customHeight="1" x14ac:dyDescent="0.2">
      <c r="B17" s="42"/>
      <c r="C17" s="42"/>
      <c r="D17" s="42"/>
      <c r="E17" s="42"/>
      <c r="F17" s="42"/>
      <c r="G17" s="42"/>
      <c r="H17" s="42"/>
      <c r="I17" s="47" t="s">
        <v>124</v>
      </c>
      <c r="J17" s="48">
        <v>35</v>
      </c>
      <c r="K17" s="49">
        <f>J17*K19/J19</f>
        <v>0.660377358490566</v>
      </c>
      <c r="L17" s="42"/>
      <c r="M17" s="571" t="s">
        <v>8</v>
      </c>
      <c r="N17" s="572"/>
      <c r="O17" s="572" t="s">
        <v>143</v>
      </c>
      <c r="P17" s="573"/>
      <c r="Q17" s="42"/>
      <c r="R17" s="42"/>
      <c r="S17" s="42"/>
      <c r="T17" s="42"/>
      <c r="U17" s="42"/>
      <c r="V17" s="42"/>
      <c r="W17" s="42"/>
      <c r="X17" s="42"/>
      <c r="Y17" s="42"/>
      <c r="Z17" s="42"/>
      <c r="AA17" s="145"/>
      <c r="AD17" s="150">
        <v>1</v>
      </c>
      <c r="AE17" s="149"/>
      <c r="AF17" s="149"/>
      <c r="AG17" s="152">
        <f t="shared" si="1"/>
        <v>1</v>
      </c>
    </row>
    <row r="18" spans="2:33" s="57" customFormat="1" ht="38.25" customHeight="1" thickBot="1" x14ac:dyDescent="0.25">
      <c r="B18" s="42"/>
      <c r="C18" s="42"/>
      <c r="D18" s="42"/>
      <c r="E18" s="42"/>
      <c r="F18" s="42"/>
      <c r="G18" s="42"/>
      <c r="H18" s="42"/>
      <c r="I18" s="50" t="s">
        <v>125</v>
      </c>
      <c r="J18" s="51">
        <v>10</v>
      </c>
      <c r="K18" s="52">
        <f>J18*K19/J19</f>
        <v>0.18867924528301888</v>
      </c>
      <c r="L18" s="42"/>
      <c r="M18" s="574" t="s">
        <v>35</v>
      </c>
      <c r="N18" s="575"/>
      <c r="O18" s="575" t="s">
        <v>32</v>
      </c>
      <c r="P18" s="576"/>
      <c r="Q18" s="42"/>
      <c r="R18" s="42"/>
      <c r="S18" s="42"/>
      <c r="T18" s="42"/>
      <c r="U18" s="42"/>
      <c r="V18" s="42"/>
      <c r="W18" s="42"/>
      <c r="X18" s="42"/>
      <c r="Y18" s="42"/>
      <c r="Z18" s="42"/>
      <c r="AA18" s="145"/>
      <c r="AD18" s="150"/>
      <c r="AE18" s="149">
        <v>1</v>
      </c>
      <c r="AF18" s="149"/>
      <c r="AG18" s="152">
        <f t="shared" si="1"/>
        <v>1</v>
      </c>
    </row>
    <row r="19" spans="2:33" s="57" customFormat="1" ht="38.25" customHeight="1" thickBot="1" x14ac:dyDescent="0.25">
      <c r="B19" s="42"/>
      <c r="C19" s="42"/>
      <c r="D19" s="42"/>
      <c r="E19" s="42"/>
      <c r="F19" s="42"/>
      <c r="G19" s="42"/>
      <c r="H19" s="42"/>
      <c r="I19" s="53" t="s">
        <v>126</v>
      </c>
      <c r="J19" s="54">
        <f>+J16+J18+J17</f>
        <v>53</v>
      </c>
      <c r="K19" s="55">
        <v>1</v>
      </c>
      <c r="L19" s="42"/>
      <c r="M19" s="42"/>
      <c r="N19" s="42"/>
      <c r="O19" s="42"/>
      <c r="P19" s="42"/>
      <c r="Q19" s="42"/>
      <c r="R19" s="42"/>
      <c r="S19" s="42"/>
      <c r="T19" s="42"/>
      <c r="U19" s="42"/>
      <c r="V19" s="42"/>
      <c r="W19" s="42"/>
      <c r="X19" s="42"/>
      <c r="Y19" s="42"/>
      <c r="Z19" s="42"/>
      <c r="AA19" s="145"/>
      <c r="AD19" s="150"/>
      <c r="AE19" s="149">
        <v>1</v>
      </c>
      <c r="AF19" s="149"/>
      <c r="AG19" s="152">
        <f t="shared" si="1"/>
        <v>1</v>
      </c>
    </row>
    <row r="20" spans="2:33" s="57" customFormat="1" ht="409.5" customHeight="1" x14ac:dyDescent="0.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145"/>
      <c r="AD20" s="150">
        <v>1</v>
      </c>
      <c r="AE20" s="149"/>
      <c r="AF20" s="149"/>
      <c r="AG20" s="152">
        <f t="shared" si="1"/>
        <v>1</v>
      </c>
    </row>
    <row r="21" spans="2:33" s="56" customFormat="1" ht="339.95" customHeight="1" x14ac:dyDescent="0.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145"/>
      <c r="AD21" s="83"/>
      <c r="AE21" s="147"/>
      <c r="AF21" s="147"/>
      <c r="AG21" s="84"/>
    </row>
    <row r="22" spans="2:33" s="57" customFormat="1" ht="267.95" customHeight="1" x14ac:dyDescent="0.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145"/>
      <c r="AD22" s="150">
        <v>1</v>
      </c>
      <c r="AE22" s="149"/>
      <c r="AF22" s="149"/>
      <c r="AG22" s="152">
        <f t="shared" si="1"/>
        <v>1</v>
      </c>
    </row>
    <row r="23" spans="2:33" s="57" customFormat="1" ht="408.95" customHeight="1" x14ac:dyDescent="0.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145"/>
      <c r="AD23" s="150"/>
      <c r="AE23" s="149">
        <v>1</v>
      </c>
      <c r="AF23" s="149"/>
      <c r="AG23" s="152">
        <f t="shared" si="1"/>
        <v>1</v>
      </c>
    </row>
    <row r="24" spans="2:33" s="57" customFormat="1" ht="133.5" customHeight="1" x14ac:dyDescent="0.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145"/>
      <c r="AD24" s="150"/>
      <c r="AE24" s="149">
        <v>1</v>
      </c>
      <c r="AF24" s="149"/>
      <c r="AG24" s="152">
        <v>1</v>
      </c>
    </row>
    <row r="25" spans="2:33" s="57" customFormat="1" ht="273"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45"/>
      <c r="AD25" s="150"/>
      <c r="AE25" s="149">
        <v>1</v>
      </c>
      <c r="AF25" s="149"/>
      <c r="AG25" s="152">
        <v>1</v>
      </c>
    </row>
    <row r="26" spans="2:33" s="57" customFormat="1" ht="273"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D26" s="150"/>
      <c r="AE26" s="149"/>
      <c r="AF26" s="149"/>
      <c r="AG26" s="152"/>
    </row>
    <row r="27" spans="2:33" s="57" customFormat="1" ht="409.6"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45"/>
      <c r="AD27" s="150"/>
      <c r="AE27" s="149">
        <v>1</v>
      </c>
      <c r="AF27" s="149"/>
      <c r="AG27" s="152">
        <v>1</v>
      </c>
    </row>
    <row r="28" spans="2:33" s="57" customFormat="1" ht="177"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45"/>
      <c r="AD28" s="150">
        <v>1</v>
      </c>
      <c r="AE28" s="149"/>
      <c r="AF28" s="149"/>
      <c r="AG28" s="152">
        <v>1</v>
      </c>
    </row>
    <row r="29" spans="2:33" s="57" customFormat="1" ht="164.1"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D29" s="150"/>
      <c r="AE29" s="149">
        <v>1</v>
      </c>
      <c r="AF29" s="149"/>
      <c r="AG29" s="152">
        <v>1</v>
      </c>
    </row>
    <row r="30" spans="2:33" s="57" customFormat="1" ht="280.5"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D30" s="150">
        <v>1</v>
      </c>
      <c r="AE30" s="149"/>
      <c r="AF30" s="149"/>
      <c r="AG30" s="152">
        <v>1</v>
      </c>
    </row>
    <row r="31" spans="2:33" s="57" customFormat="1" ht="189.95"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D31" s="150"/>
      <c r="AE31" s="149">
        <v>1</v>
      </c>
      <c r="AF31" s="149"/>
      <c r="AG31" s="152">
        <v>1</v>
      </c>
    </row>
    <row r="32" spans="2:33" s="57" customFormat="1" ht="288"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150">
        <v>1</v>
      </c>
      <c r="AE32" s="149"/>
      <c r="AF32" s="149"/>
      <c r="AG32" s="152">
        <v>1</v>
      </c>
    </row>
    <row r="33" spans="2:33" s="57" customFormat="1" ht="268.5"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150">
        <v>1</v>
      </c>
      <c r="AE33" s="149"/>
      <c r="AF33" s="149"/>
      <c r="AG33" s="152">
        <v>1</v>
      </c>
    </row>
    <row r="34" spans="2:33" s="57" customFormat="1" ht="188.25"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150"/>
      <c r="AE34" s="149"/>
      <c r="AF34" s="149">
        <v>1</v>
      </c>
      <c r="AG34" s="152">
        <v>1</v>
      </c>
    </row>
    <row r="35" spans="2:33" s="57" customFormat="1" ht="156"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150">
        <v>1</v>
      </c>
      <c r="AE35" s="149"/>
      <c r="AF35" s="149"/>
      <c r="AG35" s="152">
        <v>1</v>
      </c>
    </row>
    <row r="36" spans="2:33" s="57" customFormat="1" ht="348.95"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577"/>
      <c r="AE36" s="569"/>
      <c r="AF36" s="569">
        <v>1</v>
      </c>
      <c r="AG36" s="570">
        <v>1</v>
      </c>
    </row>
    <row r="37" spans="2:33" s="57" customFormat="1" ht="339"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577"/>
      <c r="AE37" s="569"/>
      <c r="AF37" s="569"/>
      <c r="AG37" s="570"/>
    </row>
    <row r="38" spans="2:33" s="57" customFormat="1" ht="344.25"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150">
        <v>1</v>
      </c>
      <c r="AE38" s="149"/>
      <c r="AF38" s="149"/>
      <c r="AG38" s="152">
        <v>1</v>
      </c>
    </row>
    <row r="39" spans="2:33" s="57" customFormat="1" ht="205.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150">
        <v>1</v>
      </c>
      <c r="AE39" s="149"/>
      <c r="AF39" s="149"/>
      <c r="AG39" s="152">
        <v>1</v>
      </c>
    </row>
    <row r="40" spans="2:33" s="57" customFormat="1" ht="155.1"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150">
        <v>1</v>
      </c>
      <c r="AE40" s="149"/>
      <c r="AF40" s="149"/>
      <c r="AG40" s="152">
        <v>1</v>
      </c>
    </row>
    <row r="41" spans="2:33" s="57" customFormat="1" ht="150"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150">
        <v>1</v>
      </c>
      <c r="AE41" s="149"/>
      <c r="AF41" s="149"/>
      <c r="AG41" s="152">
        <v>1</v>
      </c>
    </row>
    <row r="42" spans="2:33" s="57" customFormat="1" ht="156"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150"/>
      <c r="AE42" s="149">
        <v>1</v>
      </c>
      <c r="AF42" s="149"/>
      <c r="AG42" s="152">
        <v>1</v>
      </c>
    </row>
    <row r="43" spans="2:33" s="57" customFormat="1" ht="150.94999999999999"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150">
        <v>1</v>
      </c>
      <c r="AE43" s="149"/>
      <c r="AF43" s="149"/>
      <c r="AG43" s="152">
        <v>1</v>
      </c>
    </row>
    <row r="44" spans="2:33" s="57" customFormat="1" ht="269.10000000000002"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150">
        <v>1</v>
      </c>
      <c r="AE44" s="149"/>
      <c r="AF44" s="149"/>
      <c r="AG44" s="152">
        <v>1</v>
      </c>
    </row>
    <row r="45" spans="2:33" s="57" customFormat="1" ht="219.95"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150">
        <v>1</v>
      </c>
      <c r="AE45" s="149"/>
      <c r="AF45" s="149"/>
      <c r="AG45" s="152">
        <v>1</v>
      </c>
    </row>
    <row r="46" spans="2:33" s="57" customFormat="1" ht="186.95"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150">
        <v>1</v>
      </c>
      <c r="AE46" s="149"/>
      <c r="AF46" s="149"/>
      <c r="AG46" s="152">
        <v>1</v>
      </c>
    </row>
    <row r="47" spans="2:33" s="57" customFormat="1" ht="252"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150"/>
      <c r="AE47" s="149"/>
      <c r="AF47" s="149">
        <v>1</v>
      </c>
      <c r="AG47" s="152">
        <v>1</v>
      </c>
    </row>
    <row r="48" spans="2:33" s="57" customFormat="1" ht="139.5"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150"/>
      <c r="AE48" s="149">
        <v>1</v>
      </c>
      <c r="AF48" s="149"/>
      <c r="AG48" s="152">
        <v>1</v>
      </c>
    </row>
    <row r="49" spans="2:33" s="57" customFormat="1" ht="187.15"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150">
        <v>1</v>
      </c>
      <c r="AE49" s="149"/>
      <c r="AF49" s="149"/>
      <c r="AG49" s="152">
        <v>1</v>
      </c>
    </row>
    <row r="50" spans="2:33" s="57" customFormat="1" ht="187.15"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150"/>
      <c r="AE50" s="149"/>
      <c r="AF50" s="149"/>
      <c r="AG50" s="152"/>
    </row>
    <row r="51" spans="2:33" s="57" customFormat="1" ht="151.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150"/>
      <c r="AE51" s="149"/>
      <c r="AF51" s="149">
        <v>1</v>
      </c>
      <c r="AG51" s="152">
        <v>1</v>
      </c>
    </row>
    <row r="52" spans="2:33" s="57" customFormat="1" ht="73.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150"/>
      <c r="AE52" s="149"/>
      <c r="AF52" s="149">
        <v>1</v>
      </c>
      <c r="AG52" s="152">
        <v>1</v>
      </c>
    </row>
    <row r="53" spans="2:33" s="57" customFormat="1" ht="113.2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150"/>
      <c r="AE53" s="149">
        <v>1</v>
      </c>
      <c r="AF53" s="149"/>
      <c r="AG53" s="152">
        <v>1</v>
      </c>
    </row>
    <row r="54" spans="2:33" ht="45.75" customHeight="1" x14ac:dyDescent="0.2">
      <c r="AA54" s="145"/>
      <c r="AB54" s="57"/>
      <c r="AC54" s="57"/>
      <c r="AD54" s="63"/>
      <c r="AE54" s="58">
        <v>1</v>
      </c>
      <c r="AF54" s="58"/>
      <c r="AG54" s="64">
        <v>1</v>
      </c>
    </row>
    <row r="55" spans="2:33" ht="45.75" customHeight="1" x14ac:dyDescent="0.2">
      <c r="AA55" s="145"/>
      <c r="AB55" s="57"/>
      <c r="AC55" s="57"/>
      <c r="AD55" s="63"/>
      <c r="AE55" s="58">
        <v>1</v>
      </c>
      <c r="AF55" s="58"/>
      <c r="AG55" s="64">
        <v>1</v>
      </c>
    </row>
    <row r="56" spans="2:33" ht="45.75" customHeight="1" x14ac:dyDescent="0.2">
      <c r="AA56" s="145"/>
      <c r="AB56" s="57"/>
      <c r="AC56" s="57"/>
      <c r="AD56" s="63"/>
      <c r="AE56" s="58">
        <v>1</v>
      </c>
      <c r="AF56" s="58"/>
      <c r="AG56" s="64">
        <v>1</v>
      </c>
    </row>
    <row r="57" spans="2:33" ht="45.75" customHeight="1" x14ac:dyDescent="0.2">
      <c r="AA57" s="145"/>
      <c r="AB57" s="57"/>
      <c r="AC57" s="57"/>
      <c r="AD57" s="63"/>
      <c r="AE57" s="58">
        <v>1</v>
      </c>
      <c r="AF57" s="58"/>
      <c r="AG57" s="64">
        <v>1</v>
      </c>
    </row>
    <row r="58" spans="2:33" ht="267.75" customHeight="1" x14ac:dyDescent="0.2">
      <c r="AA58" s="145"/>
      <c r="AB58" s="57"/>
      <c r="AC58" s="57"/>
      <c r="AD58" s="63"/>
      <c r="AE58" s="58">
        <v>1</v>
      </c>
      <c r="AF58" s="58"/>
      <c r="AG58" s="64">
        <v>1</v>
      </c>
    </row>
    <row r="59" spans="2:33" ht="408" customHeight="1" thickBot="1" x14ac:dyDescent="0.25">
      <c r="AA59" s="145"/>
      <c r="AD59" s="65">
        <f>SUM(AD9:AD54)</f>
        <v>23</v>
      </c>
      <c r="AE59" s="66">
        <f>SUM(AE9:AE58)</f>
        <v>18</v>
      </c>
      <c r="AF59" s="66">
        <f>SUM(AF9:AF58)</f>
        <v>5</v>
      </c>
      <c r="AG59" s="67">
        <f>SUM(AG9:AG58)</f>
        <v>46</v>
      </c>
    </row>
    <row r="60" spans="2:33" ht="30" customHeight="1" x14ac:dyDescent="0.2">
      <c r="AA60" s="145"/>
    </row>
    <row r="61" spans="2:33" x14ac:dyDescent="0.2">
      <c r="AA61" s="145"/>
    </row>
    <row r="62" spans="2:33" x14ac:dyDescent="0.2">
      <c r="AA62" s="145"/>
    </row>
    <row r="63" spans="2:33" x14ac:dyDescent="0.2">
      <c r="AA63" s="145"/>
    </row>
    <row r="64" spans="2:33" ht="122.25" customHeight="1" x14ac:dyDescent="0.2">
      <c r="AA64" s="145"/>
    </row>
    <row r="65" spans="27:27" x14ac:dyDescent="0.2">
      <c r="AA65" s="145"/>
    </row>
    <row r="66" spans="27:27" x14ac:dyDescent="0.2">
      <c r="AA66" s="145"/>
    </row>
    <row r="67" spans="27:27" x14ac:dyDescent="0.2">
      <c r="AA67" s="145"/>
    </row>
    <row r="68" spans="27:27"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sheetData>
  <autoFilter ref="B8:U13"/>
  <mergeCells count="38">
    <mergeCell ref="B5:AA5"/>
    <mergeCell ref="B2:AA2"/>
    <mergeCell ref="B3:E3"/>
    <mergeCell ref="F3:H3"/>
    <mergeCell ref="I3:L3"/>
    <mergeCell ref="M3:P3"/>
    <mergeCell ref="Q3:AA3"/>
    <mergeCell ref="B4:E4"/>
    <mergeCell ref="F4:H4"/>
    <mergeCell ref="I4:L4"/>
    <mergeCell ref="M4:P4"/>
    <mergeCell ref="Q4:AA4"/>
    <mergeCell ref="AD7:AG7"/>
    <mergeCell ref="B9:B13"/>
    <mergeCell ref="C9:C13"/>
    <mergeCell ref="B6:I6"/>
    <mergeCell ref="J6:Q6"/>
    <mergeCell ref="R6:AA6"/>
    <mergeCell ref="B7:B8"/>
    <mergeCell ref="C7:C8"/>
    <mergeCell ref="J7:M7"/>
    <mergeCell ref="O7:Q7"/>
    <mergeCell ref="R7:U7"/>
    <mergeCell ref="AA7:AA8"/>
    <mergeCell ref="V7:Z7"/>
    <mergeCell ref="AA9:AA13"/>
    <mergeCell ref="AF36:AF37"/>
    <mergeCell ref="AG36:AG37"/>
    <mergeCell ref="I15:K15"/>
    <mergeCell ref="M15:P15"/>
    <mergeCell ref="AD36:AD37"/>
    <mergeCell ref="AE36:AE37"/>
    <mergeCell ref="M16:N16"/>
    <mergeCell ref="O16:P16"/>
    <mergeCell ref="M17:N17"/>
    <mergeCell ref="O17:P17"/>
    <mergeCell ref="M18:N18"/>
    <mergeCell ref="O18:P18"/>
  </mergeCells>
  <conditionalFormatting sqref="N9:N13">
    <cfRule type="cellIs" dxfId="17" priority="4" operator="between">
      <formula>31</formula>
      <formula>60</formula>
    </cfRule>
    <cfRule type="cellIs" dxfId="16" priority="5" operator="between">
      <formula>6</formula>
      <formula>30</formula>
    </cfRule>
    <cfRule type="cellIs" dxfId="15" priority="6" operator="equal">
      <formula>5</formula>
    </cfRule>
  </conditionalFormatting>
  <printOptions horizontalCentered="1" verticalCentered="1"/>
  <pageMargins left="0.19685039370078741" right="0.27559055118110237" top="0.39370078740157483" bottom="0.47244094488188981" header="0" footer="0"/>
  <pageSetup scale="18" orientation="landscape" r:id="rId1"/>
  <headerFooter alignWithMargins="0">
    <oddFooter>&amp;C&amp;8Página &amp;P de &amp;N</oddFooter>
  </headerFooter>
  <colBreaks count="1" manualBreakCount="1">
    <brk id="28"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82"/>
  <sheetViews>
    <sheetView showGridLines="0" view="pageBreakPreview" topLeftCell="O18" zoomScale="50" zoomScaleNormal="25" zoomScaleSheetLayoutView="50" zoomScalePageLayoutView="75" workbookViewId="0">
      <selection activeCell="Y22" sqref="Y22"/>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5" width="30.5703125" style="42" customWidth="1"/>
    <col min="6"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32" style="42" customWidth="1"/>
    <col min="22" max="22" width="33.7109375" style="42" customWidth="1"/>
    <col min="23" max="23" width="40.5703125" style="42" customWidth="1"/>
    <col min="24" max="24" width="41.140625" style="42" customWidth="1"/>
    <col min="25" max="25" width="37.1406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03" t="s">
        <v>55</v>
      </c>
      <c r="C2" s="504"/>
      <c r="D2" s="504"/>
      <c r="E2" s="504"/>
      <c r="F2" s="504"/>
      <c r="G2" s="504"/>
      <c r="H2" s="504"/>
      <c r="I2" s="504"/>
      <c r="J2" s="504"/>
      <c r="K2" s="504"/>
      <c r="L2" s="504"/>
      <c r="M2" s="504"/>
      <c r="N2" s="504"/>
      <c r="O2" s="504"/>
      <c r="P2" s="504"/>
      <c r="Q2" s="504"/>
      <c r="R2" s="504"/>
      <c r="S2" s="504"/>
      <c r="T2" s="504"/>
      <c r="U2" s="504"/>
      <c r="V2" s="505"/>
      <c r="W2" s="505"/>
      <c r="X2" s="505"/>
      <c r="Y2" s="505"/>
      <c r="Z2" s="505"/>
      <c r="AA2" s="506"/>
      <c r="AB2" s="60"/>
      <c r="AC2" s="60"/>
    </row>
    <row r="3" spans="2:34" s="57" customFormat="1" ht="66" customHeight="1" thickBot="1" x14ac:dyDescent="0.25">
      <c r="B3" s="507" t="s">
        <v>107</v>
      </c>
      <c r="C3" s="508"/>
      <c r="D3" s="508"/>
      <c r="E3" s="509"/>
      <c r="F3" s="507" t="s">
        <v>225</v>
      </c>
      <c r="G3" s="508"/>
      <c r="H3" s="510"/>
      <c r="I3" s="511" t="s">
        <v>226</v>
      </c>
      <c r="J3" s="512"/>
      <c r="K3" s="512"/>
      <c r="L3" s="512"/>
      <c r="M3" s="511" t="s">
        <v>108</v>
      </c>
      <c r="N3" s="512"/>
      <c r="O3" s="512"/>
      <c r="P3" s="513"/>
      <c r="Q3" s="512" t="s">
        <v>56</v>
      </c>
      <c r="R3" s="512"/>
      <c r="S3" s="512"/>
      <c r="T3" s="512"/>
      <c r="U3" s="512"/>
      <c r="V3" s="512"/>
      <c r="W3" s="512"/>
      <c r="X3" s="512"/>
      <c r="Y3" s="512"/>
      <c r="Z3" s="512"/>
      <c r="AA3" s="513"/>
      <c r="AB3" s="61"/>
      <c r="AC3" s="61"/>
    </row>
    <row r="4" spans="2:34" s="57" customFormat="1" ht="72" customHeight="1" thickBot="1" x14ac:dyDescent="0.25">
      <c r="B4" s="516" t="s">
        <v>57</v>
      </c>
      <c r="C4" s="517"/>
      <c r="D4" s="517"/>
      <c r="E4" s="518"/>
      <c r="F4" s="519">
        <v>42874</v>
      </c>
      <c r="G4" s="520"/>
      <c r="H4" s="521"/>
      <c r="I4" s="522">
        <v>43199</v>
      </c>
      <c r="J4" s="520"/>
      <c r="K4" s="520"/>
      <c r="L4" s="523"/>
      <c r="M4" s="524">
        <v>3</v>
      </c>
      <c r="N4" s="525"/>
      <c r="O4" s="525"/>
      <c r="P4" s="526"/>
      <c r="Q4" s="525" t="s">
        <v>227</v>
      </c>
      <c r="R4" s="525"/>
      <c r="S4" s="525"/>
      <c r="T4" s="525"/>
      <c r="U4" s="525"/>
      <c r="V4" s="525"/>
      <c r="W4" s="525"/>
      <c r="X4" s="525"/>
      <c r="Y4" s="525"/>
      <c r="Z4" s="525"/>
      <c r="AA4" s="526"/>
      <c r="AB4" s="151"/>
      <c r="AC4" s="151"/>
    </row>
    <row r="5" spans="2:34" s="57" customFormat="1" ht="32.1" customHeight="1" thickBot="1" x14ac:dyDescent="0.25">
      <c r="B5" s="606" t="s">
        <v>612</v>
      </c>
      <c r="C5" s="607"/>
      <c r="D5" s="607"/>
      <c r="E5" s="607"/>
      <c r="F5" s="607"/>
      <c r="G5" s="607"/>
      <c r="H5" s="607"/>
      <c r="I5" s="607"/>
      <c r="J5" s="607"/>
      <c r="K5" s="607"/>
      <c r="L5" s="607"/>
      <c r="M5" s="607"/>
      <c r="N5" s="607"/>
      <c r="O5" s="607"/>
      <c r="P5" s="607"/>
      <c r="Q5" s="607"/>
      <c r="R5" s="607"/>
      <c r="S5" s="607"/>
      <c r="T5" s="607"/>
      <c r="U5" s="607"/>
      <c r="V5" s="607"/>
      <c r="W5" s="607"/>
      <c r="X5" s="607"/>
      <c r="Y5" s="607"/>
      <c r="Z5" s="607"/>
      <c r="AA5" s="608"/>
      <c r="AB5" s="151"/>
      <c r="AC5" s="151"/>
    </row>
    <row r="6" spans="2:34" s="57" customFormat="1" ht="54.95" customHeight="1" thickBot="1" x14ac:dyDescent="0.25">
      <c r="B6" s="530" t="s">
        <v>2</v>
      </c>
      <c r="C6" s="531"/>
      <c r="D6" s="531"/>
      <c r="E6" s="531"/>
      <c r="F6" s="531"/>
      <c r="G6" s="531"/>
      <c r="H6" s="531"/>
      <c r="I6" s="532"/>
      <c r="J6" s="533" t="s">
        <v>7</v>
      </c>
      <c r="K6" s="534"/>
      <c r="L6" s="534"/>
      <c r="M6" s="534"/>
      <c r="N6" s="534"/>
      <c r="O6" s="534"/>
      <c r="P6" s="534"/>
      <c r="Q6" s="535"/>
      <c r="R6" s="536" t="s">
        <v>237</v>
      </c>
      <c r="S6" s="537"/>
      <c r="T6" s="537"/>
      <c r="U6" s="537"/>
      <c r="V6" s="537"/>
      <c r="W6" s="537"/>
      <c r="X6" s="537"/>
      <c r="Y6" s="537"/>
      <c r="Z6" s="537"/>
      <c r="AA6" s="538"/>
    </row>
    <row r="7" spans="2:34" s="57" customFormat="1" ht="75" customHeight="1" thickBot="1" x14ac:dyDescent="0.25">
      <c r="B7" s="539" t="s">
        <v>15</v>
      </c>
      <c r="C7" s="540" t="s">
        <v>37</v>
      </c>
      <c r="D7" s="153" t="s">
        <v>14</v>
      </c>
      <c r="E7" s="154" t="s">
        <v>16</v>
      </c>
      <c r="F7" s="154" t="s">
        <v>1</v>
      </c>
      <c r="G7" s="154" t="s">
        <v>17</v>
      </c>
      <c r="H7" s="154" t="s">
        <v>9</v>
      </c>
      <c r="I7" s="154" t="s">
        <v>0</v>
      </c>
      <c r="J7" s="541" t="s">
        <v>52</v>
      </c>
      <c r="K7" s="541"/>
      <c r="L7" s="541"/>
      <c r="M7" s="541"/>
      <c r="N7" s="155" t="s">
        <v>6</v>
      </c>
      <c r="O7" s="542" t="s">
        <v>90</v>
      </c>
      <c r="P7" s="543"/>
      <c r="Q7" s="623"/>
      <c r="R7" s="678" t="s">
        <v>228</v>
      </c>
      <c r="S7" s="678"/>
      <c r="T7" s="679"/>
      <c r="U7" s="679"/>
      <c r="V7" s="631" t="s">
        <v>229</v>
      </c>
      <c r="W7" s="632"/>
      <c r="X7" s="632"/>
      <c r="Y7" s="632"/>
      <c r="Z7" s="633"/>
      <c r="AA7" s="626" t="s">
        <v>39</v>
      </c>
      <c r="AD7" s="552" t="s">
        <v>122</v>
      </c>
      <c r="AE7" s="552"/>
      <c r="AF7" s="552"/>
      <c r="AG7" s="552"/>
      <c r="AH7" s="59"/>
    </row>
    <row r="8" spans="2:34" s="57" customFormat="1" ht="174" customHeight="1" thickBot="1" x14ac:dyDescent="0.25">
      <c r="B8" s="539"/>
      <c r="C8" s="540"/>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3" t="s">
        <v>233</v>
      </c>
      <c r="V8" s="226" t="s">
        <v>318</v>
      </c>
      <c r="W8" s="184" t="s">
        <v>234</v>
      </c>
      <c r="X8" s="182" t="s">
        <v>235</v>
      </c>
      <c r="Y8" s="182" t="s">
        <v>236</v>
      </c>
      <c r="Z8" s="183" t="s">
        <v>231</v>
      </c>
      <c r="AA8" s="627"/>
      <c r="AD8" s="85" t="s">
        <v>118</v>
      </c>
      <c r="AE8" s="86" t="s">
        <v>119</v>
      </c>
      <c r="AF8" s="86" t="s">
        <v>120</v>
      </c>
      <c r="AG8" s="87" t="s">
        <v>121</v>
      </c>
    </row>
    <row r="9" spans="2:34" s="57" customFormat="1" ht="179.25" customHeight="1" x14ac:dyDescent="0.2">
      <c r="B9" s="639" t="s">
        <v>242</v>
      </c>
      <c r="C9" s="640" t="s">
        <v>59</v>
      </c>
      <c r="D9" s="701" t="s">
        <v>63</v>
      </c>
      <c r="E9" s="650" t="s">
        <v>84</v>
      </c>
      <c r="F9" s="650" t="s">
        <v>83</v>
      </c>
      <c r="G9" s="171" t="s">
        <v>266</v>
      </c>
      <c r="H9" s="556" t="s">
        <v>85</v>
      </c>
      <c r="I9" s="103" t="s">
        <v>794</v>
      </c>
      <c r="J9" s="654">
        <v>1</v>
      </c>
      <c r="K9" s="654" t="s">
        <v>87</v>
      </c>
      <c r="L9" s="654">
        <v>20</v>
      </c>
      <c r="M9" s="654" t="s">
        <v>54</v>
      </c>
      <c r="N9" s="699">
        <f>J9*L9</f>
        <v>20</v>
      </c>
      <c r="O9" s="674" t="s">
        <v>94</v>
      </c>
      <c r="P9" s="670"/>
      <c r="Q9" s="670"/>
      <c r="R9" s="156" t="s">
        <v>795</v>
      </c>
      <c r="S9" s="156" t="s">
        <v>255</v>
      </c>
      <c r="T9" s="395" t="s">
        <v>267</v>
      </c>
      <c r="U9" s="158" t="s">
        <v>796</v>
      </c>
      <c r="V9" s="366" t="s">
        <v>797</v>
      </c>
      <c r="W9" s="431" t="s">
        <v>798</v>
      </c>
      <c r="X9" s="431" t="s">
        <v>799</v>
      </c>
      <c r="Y9" s="366" t="s">
        <v>489</v>
      </c>
      <c r="Z9" s="432" t="s">
        <v>495</v>
      </c>
      <c r="AA9" s="628" t="s">
        <v>549</v>
      </c>
      <c r="AD9" s="68">
        <v>1</v>
      </c>
      <c r="AE9" s="148"/>
      <c r="AF9" s="148"/>
      <c r="AG9" s="69">
        <f>SUM(AD9:AF9)</f>
        <v>1</v>
      </c>
    </row>
    <row r="10" spans="2:34" s="57" customFormat="1" ht="304.5" customHeight="1" x14ac:dyDescent="0.2">
      <c r="B10" s="694"/>
      <c r="C10" s="695"/>
      <c r="D10" s="698"/>
      <c r="E10" s="651"/>
      <c r="F10" s="651"/>
      <c r="G10" s="645" t="s">
        <v>262</v>
      </c>
      <c r="H10" s="557"/>
      <c r="I10" s="588" t="s">
        <v>265</v>
      </c>
      <c r="J10" s="655"/>
      <c r="K10" s="655"/>
      <c r="L10" s="655"/>
      <c r="M10" s="655"/>
      <c r="N10" s="697"/>
      <c r="O10" s="675"/>
      <c r="P10" s="671"/>
      <c r="Q10" s="671"/>
      <c r="R10" s="203" t="s">
        <v>800</v>
      </c>
      <c r="S10" s="203" t="s">
        <v>491</v>
      </c>
      <c r="T10" s="204" t="s">
        <v>267</v>
      </c>
      <c r="U10" s="204" t="s">
        <v>801</v>
      </c>
      <c r="V10" s="132" t="s">
        <v>490</v>
      </c>
      <c r="W10" s="367" t="s">
        <v>802</v>
      </c>
      <c r="X10" s="367"/>
      <c r="Y10" s="367" t="s">
        <v>489</v>
      </c>
      <c r="Z10" s="433" t="s">
        <v>495</v>
      </c>
      <c r="AA10" s="567"/>
      <c r="AD10" s="68"/>
      <c r="AE10" s="195"/>
      <c r="AF10" s="195"/>
      <c r="AG10" s="69"/>
    </row>
    <row r="11" spans="2:34" s="57" customFormat="1" ht="118.5" customHeight="1" x14ac:dyDescent="0.2">
      <c r="B11" s="694"/>
      <c r="C11" s="695"/>
      <c r="D11" s="698"/>
      <c r="E11" s="651"/>
      <c r="F11" s="651"/>
      <c r="G11" s="646"/>
      <c r="H11" s="557"/>
      <c r="I11" s="589"/>
      <c r="J11" s="655"/>
      <c r="K11" s="655"/>
      <c r="L11" s="655"/>
      <c r="M11" s="655"/>
      <c r="N11" s="697"/>
      <c r="O11" s="675"/>
      <c r="P11" s="671"/>
      <c r="Q11" s="671"/>
      <c r="R11" s="629" t="s">
        <v>803</v>
      </c>
      <c r="S11" s="629" t="s">
        <v>268</v>
      </c>
      <c r="T11" s="629" t="s">
        <v>269</v>
      </c>
      <c r="U11" s="629" t="s">
        <v>804</v>
      </c>
      <c r="V11" s="690" t="s">
        <v>382</v>
      </c>
      <c r="W11" s="617" t="s">
        <v>891</v>
      </c>
      <c r="X11" s="690" t="s">
        <v>544</v>
      </c>
      <c r="Y11" s="668" t="s">
        <v>489</v>
      </c>
      <c r="Z11" s="692" t="s">
        <v>880</v>
      </c>
      <c r="AA11" s="567"/>
      <c r="AD11" s="68"/>
      <c r="AE11" s="195"/>
      <c r="AF11" s="195"/>
      <c r="AG11" s="69"/>
    </row>
    <row r="12" spans="2:34" s="57" customFormat="1" ht="64.5" customHeight="1" x14ac:dyDescent="0.2">
      <c r="B12" s="694"/>
      <c r="C12" s="695"/>
      <c r="D12" s="698"/>
      <c r="E12" s="651"/>
      <c r="F12" s="651"/>
      <c r="G12" s="385" t="s">
        <v>487</v>
      </c>
      <c r="H12" s="557"/>
      <c r="I12" s="400" t="s">
        <v>488</v>
      </c>
      <c r="J12" s="655"/>
      <c r="K12" s="655"/>
      <c r="L12" s="655"/>
      <c r="M12" s="655"/>
      <c r="N12" s="697"/>
      <c r="O12" s="675"/>
      <c r="P12" s="671"/>
      <c r="Q12" s="671"/>
      <c r="R12" s="668"/>
      <c r="S12" s="668"/>
      <c r="T12" s="668"/>
      <c r="U12" s="668"/>
      <c r="V12" s="690"/>
      <c r="W12" s="690"/>
      <c r="X12" s="690"/>
      <c r="Y12" s="668"/>
      <c r="Z12" s="692"/>
      <c r="AA12" s="567"/>
      <c r="AD12" s="386"/>
      <c r="AE12" s="385"/>
      <c r="AF12" s="385"/>
      <c r="AG12" s="387"/>
    </row>
    <row r="13" spans="2:34" s="57" customFormat="1" ht="95.25" customHeight="1" x14ac:dyDescent="0.2">
      <c r="B13" s="694"/>
      <c r="C13" s="695"/>
      <c r="D13" s="587"/>
      <c r="E13" s="646"/>
      <c r="F13" s="646"/>
      <c r="G13" s="201" t="s">
        <v>263</v>
      </c>
      <c r="H13" s="695"/>
      <c r="I13" s="202" t="s">
        <v>264</v>
      </c>
      <c r="J13" s="614"/>
      <c r="K13" s="614"/>
      <c r="L13" s="614"/>
      <c r="M13" s="614"/>
      <c r="N13" s="700"/>
      <c r="O13" s="661"/>
      <c r="P13" s="612"/>
      <c r="Q13" s="612"/>
      <c r="R13" s="669"/>
      <c r="S13" s="669"/>
      <c r="T13" s="669"/>
      <c r="U13" s="669"/>
      <c r="V13" s="618"/>
      <c r="W13" s="618"/>
      <c r="X13" s="618"/>
      <c r="Y13" s="669"/>
      <c r="Z13" s="620"/>
      <c r="AA13" s="567"/>
      <c r="AD13" s="68"/>
      <c r="AE13" s="195"/>
      <c r="AF13" s="195"/>
      <c r="AG13" s="69"/>
    </row>
    <row r="14" spans="2:34" s="57" customFormat="1" ht="272.25" customHeight="1" x14ac:dyDescent="0.2">
      <c r="B14" s="578"/>
      <c r="C14" s="581"/>
      <c r="D14" s="175" t="s">
        <v>64</v>
      </c>
      <c r="E14" s="165" t="s">
        <v>86</v>
      </c>
      <c r="F14" s="165" t="s">
        <v>273</v>
      </c>
      <c r="G14" s="165" t="s">
        <v>805</v>
      </c>
      <c r="H14" s="164" t="s">
        <v>270</v>
      </c>
      <c r="I14" s="165" t="s">
        <v>806</v>
      </c>
      <c r="J14" s="169">
        <v>1</v>
      </c>
      <c r="K14" s="169" t="s">
        <v>87</v>
      </c>
      <c r="L14" s="169">
        <v>20</v>
      </c>
      <c r="M14" s="169" t="s">
        <v>174</v>
      </c>
      <c r="N14" s="90">
        <f>+J14*L14</f>
        <v>20</v>
      </c>
      <c r="O14" s="163" t="s">
        <v>94</v>
      </c>
      <c r="P14" s="161"/>
      <c r="Q14" s="161"/>
      <c r="R14" s="157" t="s">
        <v>271</v>
      </c>
      <c r="S14" s="398" t="s">
        <v>500</v>
      </c>
      <c r="T14" s="396" t="s">
        <v>807</v>
      </c>
      <c r="U14" s="396" t="s">
        <v>808</v>
      </c>
      <c r="V14" s="367" t="s">
        <v>424</v>
      </c>
      <c r="W14" s="159" t="s">
        <v>892</v>
      </c>
      <c r="X14" s="434" t="s">
        <v>545</v>
      </c>
      <c r="Y14" s="159" t="s">
        <v>474</v>
      </c>
      <c r="Z14" s="227" t="s">
        <v>880</v>
      </c>
      <c r="AA14" s="567"/>
      <c r="AD14" s="150"/>
      <c r="AE14" s="149">
        <v>1</v>
      </c>
      <c r="AF14" s="149"/>
      <c r="AG14" s="152">
        <f t="shared" ref="AG14:AG32" si="0">SUM(AD14:AF14)</f>
        <v>1</v>
      </c>
    </row>
    <row r="15" spans="2:34" s="57" customFormat="1" ht="263.25" customHeight="1" x14ac:dyDescent="0.2">
      <c r="B15" s="578"/>
      <c r="C15" s="581"/>
      <c r="D15" s="586" t="s">
        <v>502</v>
      </c>
      <c r="E15" s="645" t="s">
        <v>809</v>
      </c>
      <c r="F15" s="645" t="s">
        <v>272</v>
      </c>
      <c r="G15" s="341" t="s">
        <v>274</v>
      </c>
      <c r="H15" s="582" t="s">
        <v>278</v>
      </c>
      <c r="I15" s="645" t="s">
        <v>810</v>
      </c>
      <c r="J15" s="613">
        <v>1</v>
      </c>
      <c r="K15" s="613" t="s">
        <v>87</v>
      </c>
      <c r="L15" s="613">
        <v>20</v>
      </c>
      <c r="M15" s="613" t="s">
        <v>27</v>
      </c>
      <c r="N15" s="696">
        <f>+J15*L15</f>
        <v>20</v>
      </c>
      <c r="O15" s="660"/>
      <c r="P15" s="611" t="s">
        <v>94</v>
      </c>
      <c r="Q15" s="611"/>
      <c r="R15" s="343" t="s">
        <v>811</v>
      </c>
      <c r="S15" s="343" t="s">
        <v>255</v>
      </c>
      <c r="T15" s="346" t="s">
        <v>492</v>
      </c>
      <c r="U15" s="342" t="s">
        <v>503</v>
      </c>
      <c r="V15" s="367" t="s">
        <v>501</v>
      </c>
      <c r="W15" s="346"/>
      <c r="X15" s="346" t="s">
        <v>546</v>
      </c>
      <c r="Y15" s="346" t="s">
        <v>493</v>
      </c>
      <c r="Z15" s="227"/>
      <c r="AA15" s="567"/>
      <c r="AD15" s="150">
        <v>1</v>
      </c>
      <c r="AE15" s="149"/>
      <c r="AF15" s="149"/>
      <c r="AG15" s="152">
        <f t="shared" si="0"/>
        <v>1</v>
      </c>
    </row>
    <row r="16" spans="2:34" s="57" customFormat="1" ht="249" customHeight="1" x14ac:dyDescent="0.2">
      <c r="B16" s="578"/>
      <c r="C16" s="581"/>
      <c r="D16" s="698"/>
      <c r="E16" s="651"/>
      <c r="F16" s="651"/>
      <c r="G16" s="645" t="s">
        <v>812</v>
      </c>
      <c r="H16" s="557"/>
      <c r="I16" s="651"/>
      <c r="J16" s="655"/>
      <c r="K16" s="655"/>
      <c r="L16" s="655"/>
      <c r="M16" s="655"/>
      <c r="N16" s="697"/>
      <c r="O16" s="675"/>
      <c r="P16" s="671"/>
      <c r="Q16" s="671"/>
      <c r="R16" s="192" t="s">
        <v>277</v>
      </c>
      <c r="S16" s="192" t="s">
        <v>813</v>
      </c>
      <c r="T16" s="194" t="s">
        <v>814</v>
      </c>
      <c r="U16" s="194" t="s">
        <v>815</v>
      </c>
      <c r="V16" s="629" t="s">
        <v>547</v>
      </c>
      <c r="W16" s="617" t="s">
        <v>893</v>
      </c>
      <c r="X16" s="617" t="s">
        <v>548</v>
      </c>
      <c r="Y16" s="629" t="s">
        <v>814</v>
      </c>
      <c r="Z16" s="619" t="s">
        <v>880</v>
      </c>
      <c r="AA16" s="567"/>
      <c r="AD16" s="190"/>
      <c r="AE16" s="191"/>
      <c r="AF16" s="191"/>
      <c r="AG16" s="189"/>
    </row>
    <row r="17" spans="2:33" s="57" customFormat="1" ht="125.25" customHeight="1" x14ac:dyDescent="0.2">
      <c r="B17" s="578"/>
      <c r="C17" s="581"/>
      <c r="D17" s="698"/>
      <c r="E17" s="651"/>
      <c r="F17" s="651"/>
      <c r="G17" s="651"/>
      <c r="H17" s="557"/>
      <c r="I17" s="651"/>
      <c r="J17" s="655"/>
      <c r="K17" s="655"/>
      <c r="L17" s="655"/>
      <c r="M17" s="655"/>
      <c r="N17" s="697"/>
      <c r="O17" s="675"/>
      <c r="P17" s="671"/>
      <c r="Q17" s="671"/>
      <c r="R17" s="192" t="s">
        <v>816</v>
      </c>
      <c r="S17" s="192" t="s">
        <v>275</v>
      </c>
      <c r="T17" s="194" t="s">
        <v>817</v>
      </c>
      <c r="U17" s="194" t="s">
        <v>540</v>
      </c>
      <c r="V17" s="669"/>
      <c r="W17" s="618"/>
      <c r="X17" s="618"/>
      <c r="Y17" s="669"/>
      <c r="Z17" s="620"/>
      <c r="AA17" s="567"/>
      <c r="AD17" s="190"/>
      <c r="AE17" s="191"/>
      <c r="AF17" s="191"/>
      <c r="AG17" s="189"/>
    </row>
    <row r="18" spans="2:33" s="57" customFormat="1" ht="278.25" customHeight="1" x14ac:dyDescent="0.2">
      <c r="B18" s="578"/>
      <c r="C18" s="581"/>
      <c r="D18" s="698"/>
      <c r="E18" s="651"/>
      <c r="F18" s="651"/>
      <c r="G18" s="646"/>
      <c r="H18" s="557"/>
      <c r="I18" s="651"/>
      <c r="J18" s="655"/>
      <c r="K18" s="655"/>
      <c r="L18" s="655"/>
      <c r="M18" s="655"/>
      <c r="N18" s="697"/>
      <c r="O18" s="675"/>
      <c r="P18" s="671"/>
      <c r="Q18" s="671"/>
      <c r="R18" s="304" t="s">
        <v>475</v>
      </c>
      <c r="S18" s="304" t="s">
        <v>494</v>
      </c>
      <c r="T18" s="303" t="s">
        <v>814</v>
      </c>
      <c r="U18" s="303" t="s">
        <v>433</v>
      </c>
      <c r="V18" s="344" t="s">
        <v>504</v>
      </c>
      <c r="W18" s="434" t="s">
        <v>818</v>
      </c>
      <c r="X18" s="434" t="s">
        <v>496</v>
      </c>
      <c r="Y18" s="435" t="s">
        <v>243</v>
      </c>
      <c r="Z18" s="227" t="s">
        <v>495</v>
      </c>
      <c r="AA18" s="567"/>
      <c r="AD18" s="299"/>
      <c r="AE18" s="300"/>
      <c r="AF18" s="300"/>
      <c r="AG18" s="301"/>
    </row>
    <row r="19" spans="2:33" s="57" customFormat="1" ht="234.75" customHeight="1" x14ac:dyDescent="0.2">
      <c r="B19" s="578"/>
      <c r="C19" s="581"/>
      <c r="D19" s="698"/>
      <c r="E19" s="651"/>
      <c r="F19" s="651"/>
      <c r="G19" s="193" t="s">
        <v>276</v>
      </c>
      <c r="H19" s="557"/>
      <c r="I19" s="651"/>
      <c r="J19" s="655"/>
      <c r="K19" s="655"/>
      <c r="L19" s="655"/>
      <c r="M19" s="655"/>
      <c r="N19" s="697"/>
      <c r="O19" s="675"/>
      <c r="P19" s="671"/>
      <c r="Q19" s="671"/>
      <c r="R19" s="192" t="s">
        <v>819</v>
      </c>
      <c r="S19" s="192" t="s">
        <v>275</v>
      </c>
      <c r="T19" s="194" t="s">
        <v>497</v>
      </c>
      <c r="U19" s="194" t="s">
        <v>498</v>
      </c>
      <c r="V19" s="343" t="s">
        <v>382</v>
      </c>
      <c r="W19" s="434" t="s">
        <v>894</v>
      </c>
      <c r="X19" s="194" t="s">
        <v>550</v>
      </c>
      <c r="Y19" s="194" t="s">
        <v>820</v>
      </c>
      <c r="Z19" s="227" t="s">
        <v>880</v>
      </c>
      <c r="AA19" s="567"/>
      <c r="AD19" s="190"/>
      <c r="AE19" s="191"/>
      <c r="AF19" s="191"/>
      <c r="AG19" s="189"/>
    </row>
    <row r="20" spans="2:33" s="57" customFormat="1" ht="386.25" customHeight="1" x14ac:dyDescent="0.2">
      <c r="B20" s="578"/>
      <c r="C20" s="581"/>
      <c r="D20" s="586" t="s">
        <v>477</v>
      </c>
      <c r="E20" s="645" t="s">
        <v>821</v>
      </c>
      <c r="F20" s="645" t="s">
        <v>279</v>
      </c>
      <c r="G20" s="645" t="s">
        <v>822</v>
      </c>
      <c r="H20" s="582" t="s">
        <v>280</v>
      </c>
      <c r="I20" s="645" t="s">
        <v>506</v>
      </c>
      <c r="J20" s="613">
        <v>2</v>
      </c>
      <c r="K20" s="613" t="s">
        <v>28</v>
      </c>
      <c r="L20" s="613">
        <v>20</v>
      </c>
      <c r="M20" s="613" t="s">
        <v>136</v>
      </c>
      <c r="N20" s="696">
        <f>+J20*L20</f>
        <v>40</v>
      </c>
      <c r="O20" s="660"/>
      <c r="P20" s="611" t="s">
        <v>94</v>
      </c>
      <c r="Q20" s="611"/>
      <c r="R20" s="157" t="s">
        <v>823</v>
      </c>
      <c r="S20" s="157" t="s">
        <v>824</v>
      </c>
      <c r="T20" s="159" t="s">
        <v>814</v>
      </c>
      <c r="U20" s="159" t="s">
        <v>281</v>
      </c>
      <c r="V20" s="629" t="s">
        <v>382</v>
      </c>
      <c r="W20" s="159" t="s">
        <v>895</v>
      </c>
      <c r="X20" s="159" t="s">
        <v>551</v>
      </c>
      <c r="Y20" s="159" t="s">
        <v>814</v>
      </c>
      <c r="Z20" s="227" t="s">
        <v>880</v>
      </c>
      <c r="AA20" s="567"/>
      <c r="AD20" s="150"/>
      <c r="AE20" s="149">
        <v>1</v>
      </c>
      <c r="AF20" s="149"/>
      <c r="AG20" s="152">
        <f t="shared" si="0"/>
        <v>1</v>
      </c>
    </row>
    <row r="21" spans="2:33" s="57" customFormat="1" ht="337.5" customHeight="1" x14ac:dyDescent="0.2">
      <c r="B21" s="579"/>
      <c r="C21" s="582"/>
      <c r="D21" s="587"/>
      <c r="E21" s="646"/>
      <c r="F21" s="646"/>
      <c r="G21" s="646"/>
      <c r="H21" s="695"/>
      <c r="I21" s="646"/>
      <c r="J21" s="614"/>
      <c r="K21" s="614"/>
      <c r="L21" s="614"/>
      <c r="M21" s="614"/>
      <c r="N21" s="700"/>
      <c r="O21" s="661"/>
      <c r="P21" s="612"/>
      <c r="Q21" s="612"/>
      <c r="R21" s="98" t="s">
        <v>499</v>
      </c>
      <c r="S21" s="98" t="s">
        <v>825</v>
      </c>
      <c r="T21" s="138" t="s">
        <v>826</v>
      </c>
      <c r="U21" s="138" t="s">
        <v>505</v>
      </c>
      <c r="V21" s="669"/>
      <c r="W21" s="138" t="s">
        <v>896</v>
      </c>
      <c r="X21" s="138" t="s">
        <v>550</v>
      </c>
      <c r="Y21" s="138" t="s">
        <v>474</v>
      </c>
      <c r="Z21" s="198" t="s">
        <v>880</v>
      </c>
      <c r="AA21" s="567"/>
      <c r="AD21" s="190"/>
      <c r="AE21" s="191"/>
      <c r="AF21" s="191"/>
      <c r="AG21" s="189"/>
    </row>
    <row r="22" spans="2:33" s="57" customFormat="1" ht="408.75" customHeight="1" thickBot="1" x14ac:dyDescent="0.25">
      <c r="B22" s="580"/>
      <c r="C22" s="583"/>
      <c r="D22" s="62" t="s">
        <v>827</v>
      </c>
      <c r="E22" s="38" t="s">
        <v>828</v>
      </c>
      <c r="F22" s="104" t="s">
        <v>829</v>
      </c>
      <c r="G22" s="104" t="s">
        <v>282</v>
      </c>
      <c r="H22" s="105" t="s">
        <v>830</v>
      </c>
      <c r="I22" s="104" t="s">
        <v>831</v>
      </c>
      <c r="J22" s="91">
        <v>1</v>
      </c>
      <c r="K22" s="91" t="s">
        <v>87</v>
      </c>
      <c r="L22" s="91">
        <v>20</v>
      </c>
      <c r="M22" s="91" t="s">
        <v>28</v>
      </c>
      <c r="N22" s="92">
        <f>+J22*L22</f>
        <v>20</v>
      </c>
      <c r="O22" s="93" t="s">
        <v>94</v>
      </c>
      <c r="P22" s="94"/>
      <c r="Q22" s="94"/>
      <c r="R22" s="40" t="s">
        <v>832</v>
      </c>
      <c r="S22" s="40" t="s">
        <v>252</v>
      </c>
      <c r="T22" s="136" t="s">
        <v>283</v>
      </c>
      <c r="U22" s="136" t="s">
        <v>833</v>
      </c>
      <c r="V22" s="350" t="s">
        <v>476</v>
      </c>
      <c r="W22" s="436" t="s">
        <v>834</v>
      </c>
      <c r="X22" s="437" t="s">
        <v>552</v>
      </c>
      <c r="Y22" s="136" t="s">
        <v>486</v>
      </c>
      <c r="Z22" s="136" t="s">
        <v>495</v>
      </c>
      <c r="AA22" s="585"/>
      <c r="AD22" s="150">
        <v>1</v>
      </c>
      <c r="AE22" s="149"/>
      <c r="AF22" s="149"/>
      <c r="AG22" s="152">
        <f t="shared" si="0"/>
        <v>1</v>
      </c>
    </row>
    <row r="23" spans="2:33" s="57" customFormat="1" ht="49.5" customHeight="1" thickBot="1" x14ac:dyDescent="0.25">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145"/>
      <c r="AD23" s="150">
        <v>1</v>
      </c>
      <c r="AE23" s="149"/>
      <c r="AF23" s="149"/>
      <c r="AG23" s="152">
        <f t="shared" si="0"/>
        <v>1</v>
      </c>
    </row>
    <row r="24" spans="2:33" s="57" customFormat="1" ht="115.5" customHeight="1" thickBot="1" x14ac:dyDescent="0.25">
      <c r="B24" s="42"/>
      <c r="C24" s="42"/>
      <c r="D24" s="42"/>
      <c r="E24" s="42"/>
      <c r="F24" s="42"/>
      <c r="G24" s="42"/>
      <c r="H24" s="42"/>
      <c r="I24" s="559" t="s">
        <v>144</v>
      </c>
      <c r="J24" s="560"/>
      <c r="K24" s="561"/>
      <c r="L24" s="42"/>
      <c r="M24" s="562" t="s">
        <v>712</v>
      </c>
      <c r="N24" s="563"/>
      <c r="O24" s="563"/>
      <c r="P24" s="564"/>
      <c r="Q24" s="42"/>
      <c r="R24" s="42"/>
      <c r="S24" s="42"/>
      <c r="T24" s="42"/>
      <c r="U24" s="42"/>
      <c r="V24" s="42"/>
      <c r="W24" s="42"/>
      <c r="X24" s="42"/>
      <c r="Y24" s="42"/>
      <c r="Z24" s="42"/>
      <c r="AA24" s="145"/>
      <c r="AD24" s="150">
        <v>1</v>
      </c>
      <c r="AE24" s="149"/>
      <c r="AF24" s="149"/>
      <c r="AG24" s="152">
        <f t="shared" si="0"/>
        <v>1</v>
      </c>
    </row>
    <row r="25" spans="2:33" s="57" customFormat="1" ht="34.5" customHeight="1" x14ac:dyDescent="0.2">
      <c r="B25" s="42"/>
      <c r="C25" s="42"/>
      <c r="D25" s="42"/>
      <c r="E25" s="42"/>
      <c r="F25" s="42"/>
      <c r="G25" s="42"/>
      <c r="H25" s="42"/>
      <c r="I25" s="44" t="s">
        <v>123</v>
      </c>
      <c r="J25" s="45">
        <v>8</v>
      </c>
      <c r="K25" s="46">
        <f>J25*K28/J28</f>
        <v>0.15094339622641509</v>
      </c>
      <c r="L25" s="42"/>
      <c r="M25" s="527" t="s">
        <v>36</v>
      </c>
      <c r="N25" s="528"/>
      <c r="O25" s="528" t="s">
        <v>142</v>
      </c>
      <c r="P25" s="529"/>
      <c r="Q25" s="42"/>
      <c r="R25" s="42"/>
      <c r="S25" s="42"/>
      <c r="T25" s="42"/>
      <c r="U25" s="42"/>
      <c r="V25" s="42"/>
      <c r="W25" s="42"/>
      <c r="X25" s="42"/>
      <c r="Y25" s="42"/>
      <c r="Z25" s="42"/>
      <c r="AA25" s="145"/>
      <c r="AD25" s="150">
        <v>1</v>
      </c>
      <c r="AE25" s="149"/>
      <c r="AF25" s="149"/>
      <c r="AG25" s="152">
        <f t="shared" si="0"/>
        <v>1</v>
      </c>
    </row>
    <row r="26" spans="2:33" s="57" customFormat="1" ht="34.5" customHeight="1" x14ac:dyDescent="0.2">
      <c r="B26" s="42"/>
      <c r="C26" s="42"/>
      <c r="D26" s="42"/>
      <c r="E26" s="42"/>
      <c r="F26" s="42"/>
      <c r="G26" s="42"/>
      <c r="H26" s="42"/>
      <c r="I26" s="47" t="s">
        <v>124</v>
      </c>
      <c r="J26" s="48">
        <v>35</v>
      </c>
      <c r="K26" s="49">
        <f>J26*K28/J28</f>
        <v>0.660377358490566</v>
      </c>
      <c r="L26" s="42"/>
      <c r="M26" s="571" t="s">
        <v>8</v>
      </c>
      <c r="N26" s="572"/>
      <c r="O26" s="572" t="s">
        <v>143</v>
      </c>
      <c r="P26" s="573"/>
      <c r="Q26" s="42"/>
      <c r="R26" s="42"/>
      <c r="S26" s="42"/>
      <c r="T26" s="42"/>
      <c r="U26" s="42"/>
      <c r="V26" s="42"/>
      <c r="W26" s="42"/>
      <c r="X26" s="42"/>
      <c r="Y26" s="42"/>
      <c r="Z26" s="42"/>
      <c r="AA26" s="145"/>
      <c r="AD26" s="150">
        <v>1</v>
      </c>
      <c r="AE26" s="149"/>
      <c r="AF26" s="149"/>
      <c r="AG26" s="152">
        <f t="shared" si="0"/>
        <v>1</v>
      </c>
    </row>
    <row r="27" spans="2:33" s="57" customFormat="1" ht="34.5" customHeight="1" thickBot="1" x14ac:dyDescent="0.25">
      <c r="B27" s="42"/>
      <c r="C27" s="42"/>
      <c r="D27" s="42"/>
      <c r="E27" s="42"/>
      <c r="F27" s="42"/>
      <c r="G27" s="42"/>
      <c r="H27" s="42"/>
      <c r="I27" s="50" t="s">
        <v>125</v>
      </c>
      <c r="J27" s="51">
        <v>10</v>
      </c>
      <c r="K27" s="52">
        <f>J27*K28/J28</f>
        <v>0.18867924528301888</v>
      </c>
      <c r="L27" s="42"/>
      <c r="M27" s="574" t="s">
        <v>35</v>
      </c>
      <c r="N27" s="575"/>
      <c r="O27" s="575" t="s">
        <v>32</v>
      </c>
      <c r="P27" s="576"/>
      <c r="Q27" s="42"/>
      <c r="R27" s="42"/>
      <c r="S27" s="42"/>
      <c r="T27" s="42"/>
      <c r="U27" s="42"/>
      <c r="V27" s="42"/>
      <c r="W27" s="42"/>
      <c r="X27" s="42"/>
      <c r="Y27" s="42"/>
      <c r="Z27" s="42"/>
      <c r="AA27" s="145"/>
      <c r="AD27" s="150"/>
      <c r="AE27" s="149">
        <v>1</v>
      </c>
      <c r="AF27" s="149"/>
      <c r="AG27" s="152">
        <f t="shared" si="0"/>
        <v>1</v>
      </c>
    </row>
    <row r="28" spans="2:33" s="57" customFormat="1" ht="68.25" customHeight="1" thickBot="1" x14ac:dyDescent="0.25">
      <c r="B28" s="42"/>
      <c r="C28" s="42"/>
      <c r="D28" s="42"/>
      <c r="E28" s="42"/>
      <c r="F28" s="42"/>
      <c r="G28" s="42"/>
      <c r="H28" s="42"/>
      <c r="I28" s="53" t="s">
        <v>126</v>
      </c>
      <c r="J28" s="54">
        <f>+J25+J27+J26</f>
        <v>53</v>
      </c>
      <c r="K28" s="55">
        <v>1</v>
      </c>
      <c r="L28" s="42"/>
      <c r="M28" s="42"/>
      <c r="N28" s="42"/>
      <c r="O28" s="42"/>
      <c r="P28" s="42"/>
      <c r="Q28" s="42"/>
      <c r="R28" s="42"/>
      <c r="S28" s="42"/>
      <c r="T28" s="42"/>
      <c r="U28" s="42"/>
      <c r="V28" s="42"/>
      <c r="W28" s="42"/>
      <c r="X28" s="42"/>
      <c r="Y28" s="42"/>
      <c r="Z28" s="42"/>
      <c r="AA28" s="145"/>
      <c r="AD28" s="150"/>
      <c r="AE28" s="149">
        <v>1</v>
      </c>
      <c r="AF28" s="149"/>
      <c r="AG28" s="152">
        <f t="shared" si="0"/>
        <v>1</v>
      </c>
    </row>
    <row r="29" spans="2:33" s="57" customFormat="1" ht="409.5"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D29" s="150">
        <v>1</v>
      </c>
      <c r="AE29" s="149"/>
      <c r="AF29" s="149"/>
      <c r="AG29" s="152">
        <f t="shared" si="0"/>
        <v>1</v>
      </c>
    </row>
    <row r="30" spans="2:33" s="56" customFormat="1" ht="339.95"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D30" s="83"/>
      <c r="AE30" s="147"/>
      <c r="AF30" s="147"/>
      <c r="AG30" s="84"/>
    </row>
    <row r="31" spans="2:33" s="57" customFormat="1" ht="267.95"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D31" s="150">
        <v>1</v>
      </c>
      <c r="AE31" s="149"/>
      <c r="AF31" s="149"/>
      <c r="AG31" s="152">
        <f t="shared" si="0"/>
        <v>1</v>
      </c>
    </row>
    <row r="32" spans="2:33" s="57" customFormat="1" ht="408.95"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150"/>
      <c r="AE32" s="149">
        <v>1</v>
      </c>
      <c r="AF32" s="149"/>
      <c r="AG32" s="152">
        <f t="shared" si="0"/>
        <v>1</v>
      </c>
    </row>
    <row r="33" spans="2:33" s="57" customFormat="1" ht="133.5"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150"/>
      <c r="AE33" s="149">
        <v>1</v>
      </c>
      <c r="AF33" s="149"/>
      <c r="AG33" s="152">
        <v>1</v>
      </c>
    </row>
    <row r="34" spans="2:33" s="57" customFormat="1" ht="273"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150"/>
      <c r="AE34" s="149">
        <v>1</v>
      </c>
      <c r="AF34" s="149"/>
      <c r="AG34" s="152">
        <v>1</v>
      </c>
    </row>
    <row r="35" spans="2:33" s="57" customFormat="1" ht="273"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150"/>
      <c r="AE35" s="149"/>
      <c r="AF35" s="149"/>
      <c r="AG35" s="152"/>
    </row>
    <row r="36" spans="2:33" s="57" customFormat="1" ht="409.6"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150"/>
      <c r="AE36" s="149">
        <v>1</v>
      </c>
      <c r="AF36" s="149"/>
      <c r="AG36" s="152">
        <v>1</v>
      </c>
    </row>
    <row r="37" spans="2:33" s="57" customFormat="1" ht="177"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150">
        <v>1</v>
      </c>
      <c r="AE37" s="149"/>
      <c r="AF37" s="149"/>
      <c r="AG37" s="152">
        <v>1</v>
      </c>
    </row>
    <row r="38" spans="2:33" s="57" customFormat="1" ht="164.1"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150"/>
      <c r="AE38" s="149">
        <v>1</v>
      </c>
      <c r="AF38" s="149"/>
      <c r="AG38" s="152">
        <v>1</v>
      </c>
    </row>
    <row r="39" spans="2:33" s="57" customFormat="1" ht="280.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150">
        <v>1</v>
      </c>
      <c r="AE39" s="149"/>
      <c r="AF39" s="149"/>
      <c r="AG39" s="152">
        <v>1</v>
      </c>
    </row>
    <row r="40" spans="2:33" s="57" customFormat="1" ht="189.9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150"/>
      <c r="AE40" s="149">
        <v>1</v>
      </c>
      <c r="AF40" s="149"/>
      <c r="AG40" s="152">
        <v>1</v>
      </c>
    </row>
    <row r="41" spans="2:33" s="57" customFormat="1" ht="288"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150">
        <v>1</v>
      </c>
      <c r="AE41" s="149"/>
      <c r="AF41" s="149"/>
      <c r="AG41" s="152">
        <v>1</v>
      </c>
    </row>
    <row r="42" spans="2:33" s="57" customFormat="1" ht="268.5"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150">
        <v>1</v>
      </c>
      <c r="AE42" s="149"/>
      <c r="AF42" s="149"/>
      <c r="AG42" s="152">
        <v>1</v>
      </c>
    </row>
    <row r="43" spans="2:33" s="57" customFormat="1" ht="188.25"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150"/>
      <c r="AE43" s="149"/>
      <c r="AF43" s="149">
        <v>1</v>
      </c>
      <c r="AG43" s="152">
        <v>1</v>
      </c>
    </row>
    <row r="44" spans="2:33" s="57" customFormat="1" ht="156"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150">
        <v>1</v>
      </c>
      <c r="AE44" s="149"/>
      <c r="AF44" s="149"/>
      <c r="AG44" s="152">
        <v>1</v>
      </c>
    </row>
    <row r="45" spans="2:33" s="57" customFormat="1" ht="348.95"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577"/>
      <c r="AE45" s="569"/>
      <c r="AF45" s="569">
        <v>1</v>
      </c>
      <c r="AG45" s="570">
        <v>1</v>
      </c>
    </row>
    <row r="46" spans="2:33" s="57" customFormat="1" ht="339"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577"/>
      <c r="AE46" s="569"/>
      <c r="AF46" s="569"/>
      <c r="AG46" s="570"/>
    </row>
    <row r="47" spans="2:33" s="57" customFormat="1" ht="344.25"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150">
        <v>1</v>
      </c>
      <c r="AE47" s="149"/>
      <c r="AF47" s="149"/>
      <c r="AG47" s="152">
        <v>1</v>
      </c>
    </row>
    <row r="48" spans="2:33" s="57" customFormat="1" ht="205.5"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150">
        <v>1</v>
      </c>
      <c r="AE48" s="149"/>
      <c r="AF48" s="149"/>
      <c r="AG48" s="152">
        <v>1</v>
      </c>
    </row>
    <row r="49" spans="2:33" s="57" customFormat="1" ht="155.1"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150">
        <v>1</v>
      </c>
      <c r="AE49" s="149"/>
      <c r="AF49" s="149"/>
      <c r="AG49" s="152">
        <v>1</v>
      </c>
    </row>
    <row r="50" spans="2:33" s="57" customFormat="1" ht="150"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150">
        <v>1</v>
      </c>
      <c r="AE50" s="149"/>
      <c r="AF50" s="149"/>
      <c r="AG50" s="152">
        <v>1</v>
      </c>
    </row>
    <row r="51" spans="2:33" s="57" customFormat="1" ht="156"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150"/>
      <c r="AE51" s="149">
        <v>1</v>
      </c>
      <c r="AF51" s="149"/>
      <c r="AG51" s="152">
        <v>1</v>
      </c>
    </row>
    <row r="52" spans="2:33" s="57" customFormat="1" ht="150.94999999999999"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150">
        <v>1</v>
      </c>
      <c r="AE52" s="149"/>
      <c r="AF52" s="149"/>
      <c r="AG52" s="152">
        <v>1</v>
      </c>
    </row>
    <row r="53" spans="2:33" s="57" customFormat="1" ht="269.10000000000002"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150">
        <v>1</v>
      </c>
      <c r="AE53" s="149"/>
      <c r="AF53" s="149"/>
      <c r="AG53" s="152">
        <v>1</v>
      </c>
    </row>
    <row r="54" spans="2:33" s="57" customFormat="1" ht="219.9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D54" s="150">
        <v>1</v>
      </c>
      <c r="AE54" s="149"/>
      <c r="AF54" s="149"/>
      <c r="AG54" s="152">
        <v>1</v>
      </c>
    </row>
    <row r="55" spans="2:33" s="57" customFormat="1" ht="186.9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45"/>
      <c r="AD55" s="150">
        <v>1</v>
      </c>
      <c r="AE55" s="149"/>
      <c r="AF55" s="149"/>
      <c r="AG55" s="152">
        <v>1</v>
      </c>
    </row>
    <row r="56" spans="2:33" s="57" customFormat="1" ht="252"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45"/>
      <c r="AD56" s="150"/>
      <c r="AE56" s="149"/>
      <c r="AF56" s="149">
        <v>1</v>
      </c>
      <c r="AG56" s="152">
        <v>1</v>
      </c>
    </row>
    <row r="57" spans="2:33" s="57" customFormat="1" ht="139.5" customHeight="1" x14ac:dyDescent="0.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45"/>
      <c r="AD57" s="150"/>
      <c r="AE57" s="149">
        <v>1</v>
      </c>
      <c r="AF57" s="149"/>
      <c r="AG57" s="152">
        <v>1</v>
      </c>
    </row>
    <row r="58" spans="2:33" s="57" customFormat="1" ht="187.15" customHeight="1" x14ac:dyDescent="0.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145"/>
      <c r="AD58" s="150">
        <v>1</v>
      </c>
      <c r="AE58" s="149"/>
      <c r="AF58" s="149"/>
      <c r="AG58" s="152">
        <v>1</v>
      </c>
    </row>
    <row r="59" spans="2:33" s="57" customFormat="1" ht="187.15" customHeight="1" x14ac:dyDescent="0.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145"/>
      <c r="AD59" s="150"/>
      <c r="AE59" s="149"/>
      <c r="AF59" s="149"/>
      <c r="AG59" s="152"/>
    </row>
    <row r="60" spans="2:33" s="57" customFormat="1" ht="151.5" customHeight="1" x14ac:dyDescent="0.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145"/>
      <c r="AD60" s="150"/>
      <c r="AE60" s="149"/>
      <c r="AF60" s="149">
        <v>1</v>
      </c>
      <c r="AG60" s="152">
        <v>1</v>
      </c>
    </row>
    <row r="61" spans="2:33" s="57" customFormat="1" ht="73.5" customHeight="1" x14ac:dyDescent="0.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145"/>
      <c r="AD61" s="150"/>
      <c r="AE61" s="149"/>
      <c r="AF61" s="149">
        <v>1</v>
      </c>
      <c r="AG61" s="152">
        <v>1</v>
      </c>
    </row>
    <row r="62" spans="2:33" s="57" customFormat="1" ht="113.25" customHeight="1" x14ac:dyDescent="0.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145"/>
      <c r="AD62" s="150"/>
      <c r="AE62" s="149">
        <v>1</v>
      </c>
      <c r="AF62" s="149"/>
      <c r="AG62" s="152">
        <v>1</v>
      </c>
    </row>
    <row r="63" spans="2:33" ht="45.75" customHeight="1" x14ac:dyDescent="0.2">
      <c r="AA63" s="145"/>
      <c r="AB63" s="57"/>
      <c r="AC63" s="57"/>
      <c r="AD63" s="63"/>
      <c r="AE63" s="58">
        <v>1</v>
      </c>
      <c r="AF63" s="58"/>
      <c r="AG63" s="64">
        <v>1</v>
      </c>
    </row>
    <row r="64" spans="2:33" ht="45.75" customHeight="1" x14ac:dyDescent="0.2">
      <c r="AA64" s="145"/>
      <c r="AB64" s="57"/>
      <c r="AC64" s="57"/>
      <c r="AD64" s="63"/>
      <c r="AE64" s="58">
        <v>1</v>
      </c>
      <c r="AF64" s="58"/>
      <c r="AG64" s="64">
        <v>1</v>
      </c>
    </row>
    <row r="65" spans="27:33" ht="45.75" customHeight="1" x14ac:dyDescent="0.2">
      <c r="AA65" s="145"/>
      <c r="AB65" s="57"/>
      <c r="AC65" s="57"/>
      <c r="AD65" s="63"/>
      <c r="AE65" s="58">
        <v>1</v>
      </c>
      <c r="AF65" s="58"/>
      <c r="AG65" s="64">
        <v>1</v>
      </c>
    </row>
    <row r="66" spans="27:33" ht="45.75" customHeight="1" x14ac:dyDescent="0.2">
      <c r="AA66" s="145"/>
      <c r="AB66" s="57"/>
      <c r="AC66" s="57"/>
      <c r="AD66" s="63"/>
      <c r="AE66" s="58">
        <v>1</v>
      </c>
      <c r="AF66" s="58"/>
      <c r="AG66" s="64">
        <v>1</v>
      </c>
    </row>
    <row r="67" spans="27:33" ht="267.75" customHeight="1" x14ac:dyDescent="0.2">
      <c r="AA67" s="145"/>
      <c r="AB67" s="57"/>
      <c r="AC67" s="57"/>
      <c r="AD67" s="63"/>
      <c r="AE67" s="58">
        <v>1</v>
      </c>
      <c r="AF67" s="58"/>
      <c r="AG67" s="64">
        <v>1</v>
      </c>
    </row>
    <row r="68" spans="27:33" ht="408" customHeight="1" thickBot="1" x14ac:dyDescent="0.25">
      <c r="AA68" s="145"/>
      <c r="AD68" s="65">
        <f>SUM(AD9:AD63)</f>
        <v>23</v>
      </c>
      <c r="AE68" s="66">
        <f>SUM(AE9:AE67)</f>
        <v>18</v>
      </c>
      <c r="AF68" s="66">
        <f>SUM(AF9:AF67)</f>
        <v>5</v>
      </c>
      <c r="AG68" s="67">
        <f>SUM(AG9:AG67)</f>
        <v>46</v>
      </c>
    </row>
    <row r="69" spans="27:33" ht="30" customHeight="1" x14ac:dyDescent="0.2">
      <c r="AA69" s="145"/>
    </row>
    <row r="70" spans="27:33" x14ac:dyDescent="0.2">
      <c r="AA70" s="145"/>
    </row>
    <row r="71" spans="27:33" x14ac:dyDescent="0.2">
      <c r="AA71" s="145"/>
    </row>
    <row r="72" spans="27:33" x14ac:dyDescent="0.2">
      <c r="AA72" s="145"/>
    </row>
    <row r="73" spans="27:33" ht="122.25" customHeight="1" x14ac:dyDescent="0.2">
      <c r="AA73" s="145"/>
    </row>
    <row r="74" spans="27:33" x14ac:dyDescent="0.2">
      <c r="AA74" s="145"/>
    </row>
    <row r="75" spans="27:33" x14ac:dyDescent="0.2">
      <c r="AA75" s="145"/>
    </row>
    <row r="76" spans="27:33" x14ac:dyDescent="0.2">
      <c r="AA76" s="145"/>
    </row>
    <row r="77" spans="27:33" x14ac:dyDescent="0.2">
      <c r="AA77" s="145"/>
    </row>
    <row r="78" spans="27:33" x14ac:dyDescent="0.2">
      <c r="AA78" s="145"/>
    </row>
    <row r="79" spans="27:33" x14ac:dyDescent="0.2">
      <c r="AA79" s="145"/>
    </row>
    <row r="80" spans="27:33" x14ac:dyDescent="0.2">
      <c r="AA80" s="145"/>
    </row>
    <row r="81" spans="27:27" x14ac:dyDescent="0.2">
      <c r="AA81" s="145"/>
    </row>
    <row r="82" spans="27:27" x14ac:dyDescent="0.2">
      <c r="AA82" s="145"/>
    </row>
  </sheetData>
  <autoFilter ref="B8:U22"/>
  <mergeCells count="95">
    <mergeCell ref="AA9:AA22"/>
    <mergeCell ref="R11:R13"/>
    <mergeCell ref="S11:S13"/>
    <mergeCell ref="T11:T13"/>
    <mergeCell ref="U11:U13"/>
    <mergeCell ref="Y16:Y17"/>
    <mergeCell ref="V20:V21"/>
    <mergeCell ref="V16:V17"/>
    <mergeCell ref="W16:W17"/>
    <mergeCell ref="X16:X17"/>
    <mergeCell ref="Z16:Z17"/>
    <mergeCell ref="Y11:Y13"/>
    <mergeCell ref="Z11:Z13"/>
    <mergeCell ref="V11:V13"/>
    <mergeCell ref="W11:W13"/>
    <mergeCell ref="X11:X13"/>
    <mergeCell ref="B5:AA5"/>
    <mergeCell ref="B2:AA2"/>
    <mergeCell ref="B3:E3"/>
    <mergeCell ref="F3:H3"/>
    <mergeCell ref="I3:L3"/>
    <mergeCell ref="M3:P3"/>
    <mergeCell ref="Q3:AA3"/>
    <mergeCell ref="B4:E4"/>
    <mergeCell ref="F4:H4"/>
    <mergeCell ref="I4:L4"/>
    <mergeCell ref="M4:P4"/>
    <mergeCell ref="Q4:AA4"/>
    <mergeCell ref="B6:I6"/>
    <mergeCell ref="J6:Q6"/>
    <mergeCell ref="R6:AA6"/>
    <mergeCell ref="B7:B8"/>
    <mergeCell ref="C7:C8"/>
    <mergeCell ref="J7:M7"/>
    <mergeCell ref="O7:Q7"/>
    <mergeCell ref="R7:U7"/>
    <mergeCell ref="AA7:AA8"/>
    <mergeCell ref="V7:Z7"/>
    <mergeCell ref="AD7:AG7"/>
    <mergeCell ref="B9:B22"/>
    <mergeCell ref="C9:C22"/>
    <mergeCell ref="D20:D21"/>
    <mergeCell ref="E20:E21"/>
    <mergeCell ref="F20:F21"/>
    <mergeCell ref="G20:G21"/>
    <mergeCell ref="H20:H21"/>
    <mergeCell ref="I20:I21"/>
    <mergeCell ref="J20:J21"/>
    <mergeCell ref="K20:K21"/>
    <mergeCell ref="L20:L21"/>
    <mergeCell ref="M20:M21"/>
    <mergeCell ref="O20:O21"/>
    <mergeCell ref="D9:D13"/>
    <mergeCell ref="E9:E13"/>
    <mergeCell ref="AG45:AG46"/>
    <mergeCell ref="I24:K24"/>
    <mergeCell ref="M24:P24"/>
    <mergeCell ref="M25:N25"/>
    <mergeCell ref="O25:P25"/>
    <mergeCell ref="AD45:AD46"/>
    <mergeCell ref="M26:N26"/>
    <mergeCell ref="O26:P26"/>
    <mergeCell ref="M27:N27"/>
    <mergeCell ref="O27:P27"/>
    <mergeCell ref="AE45:AE46"/>
    <mergeCell ref="F9:F13"/>
    <mergeCell ref="H9:H13"/>
    <mergeCell ref="AF45:AF46"/>
    <mergeCell ref="P20:P21"/>
    <mergeCell ref="Q20:Q21"/>
    <mergeCell ref="J9:J13"/>
    <mergeCell ref="K9:K13"/>
    <mergeCell ref="L9:L13"/>
    <mergeCell ref="M9:M13"/>
    <mergeCell ref="N9:N13"/>
    <mergeCell ref="O9:O13"/>
    <mergeCell ref="N20:N21"/>
    <mergeCell ref="P15:P19"/>
    <mergeCell ref="Q15:Q19"/>
    <mergeCell ref="G10:G11"/>
    <mergeCell ref="I10:I11"/>
    <mergeCell ref="D15:D19"/>
    <mergeCell ref="E15:E19"/>
    <mergeCell ref="F15:F19"/>
    <mergeCell ref="H15:H19"/>
    <mergeCell ref="I15:I19"/>
    <mergeCell ref="G16:G18"/>
    <mergeCell ref="Q9:Q13"/>
    <mergeCell ref="N15:N19"/>
    <mergeCell ref="O15:O19"/>
    <mergeCell ref="J15:J19"/>
    <mergeCell ref="K15:K19"/>
    <mergeCell ref="L15:L19"/>
    <mergeCell ref="M15:M19"/>
    <mergeCell ref="P9:P13"/>
  </mergeCells>
  <conditionalFormatting sqref="N9 N14:N15 N20 N22">
    <cfRule type="cellIs" dxfId="14" priority="4" operator="between">
      <formula>31</formula>
      <formula>60</formula>
    </cfRule>
    <cfRule type="cellIs" dxfId="13" priority="5" operator="between">
      <formula>6</formula>
      <formula>30</formula>
    </cfRule>
    <cfRule type="cellIs" dxfId="12" priority="6" operator="equal">
      <formula>5</formula>
    </cfRule>
  </conditionalFormatting>
  <printOptions horizontalCentered="1" verticalCentered="1"/>
  <pageMargins left="0.19685039370078741" right="0.27559055118110237" top="0.39370078740157483" bottom="0.47244094488188981" header="0" footer="0"/>
  <pageSetup scale="11" orientation="landscape" r:id="rId1"/>
  <headerFooter alignWithMargins="0">
    <oddFooter>&amp;C&amp;8Página &amp;P de &amp;N</oddFooter>
  </headerFooter>
  <rowBreaks count="1" manualBreakCount="1">
    <brk id="28" min="1" max="26" man="1"/>
  </rowBreaks>
  <colBreaks count="1" manualBreakCount="1">
    <brk id="28"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7"/>
  <sheetViews>
    <sheetView showGridLines="0" view="pageBreakPreview" topLeftCell="J14" zoomScale="40" zoomScaleNormal="25" zoomScaleSheetLayoutView="40" zoomScalePageLayoutView="75" workbookViewId="0">
      <selection activeCell="Z15" sqref="Z15:Z16"/>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2" width="29.42578125" style="42" customWidth="1"/>
    <col min="23" max="23" width="37.28515625" style="42" customWidth="1"/>
    <col min="24" max="24" width="42.140625" style="42" customWidth="1"/>
    <col min="25" max="25" width="44.57031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03" t="s">
        <v>55</v>
      </c>
      <c r="C2" s="504"/>
      <c r="D2" s="504"/>
      <c r="E2" s="504"/>
      <c r="F2" s="504"/>
      <c r="G2" s="504"/>
      <c r="H2" s="504"/>
      <c r="I2" s="504"/>
      <c r="J2" s="504"/>
      <c r="K2" s="504"/>
      <c r="L2" s="504"/>
      <c r="M2" s="504"/>
      <c r="N2" s="504"/>
      <c r="O2" s="504"/>
      <c r="P2" s="504"/>
      <c r="Q2" s="504"/>
      <c r="R2" s="504"/>
      <c r="S2" s="504"/>
      <c r="T2" s="504"/>
      <c r="U2" s="504"/>
      <c r="V2" s="505"/>
      <c r="W2" s="505"/>
      <c r="X2" s="505"/>
      <c r="Y2" s="505"/>
      <c r="Z2" s="505"/>
      <c r="AA2" s="506"/>
      <c r="AB2" s="60"/>
      <c r="AC2" s="60"/>
    </row>
    <row r="3" spans="2:34" s="57" customFormat="1" ht="66" customHeight="1" thickBot="1" x14ac:dyDescent="0.25">
      <c r="B3" s="507" t="s">
        <v>107</v>
      </c>
      <c r="C3" s="508"/>
      <c r="D3" s="508"/>
      <c r="E3" s="509"/>
      <c r="F3" s="507" t="s">
        <v>225</v>
      </c>
      <c r="G3" s="508"/>
      <c r="H3" s="510"/>
      <c r="I3" s="511" t="s">
        <v>226</v>
      </c>
      <c r="J3" s="512"/>
      <c r="K3" s="512"/>
      <c r="L3" s="512"/>
      <c r="M3" s="511" t="s">
        <v>108</v>
      </c>
      <c r="N3" s="512"/>
      <c r="O3" s="512"/>
      <c r="P3" s="513"/>
      <c r="Q3" s="512" t="s">
        <v>56</v>
      </c>
      <c r="R3" s="512"/>
      <c r="S3" s="512"/>
      <c r="T3" s="512"/>
      <c r="U3" s="512"/>
      <c r="V3" s="512"/>
      <c r="W3" s="512"/>
      <c r="X3" s="512"/>
      <c r="Y3" s="512"/>
      <c r="Z3" s="512"/>
      <c r="AA3" s="513"/>
      <c r="AB3" s="61"/>
      <c r="AC3" s="61"/>
    </row>
    <row r="4" spans="2:34" s="57" customFormat="1" ht="72" customHeight="1" thickBot="1" x14ac:dyDescent="0.25">
      <c r="B4" s="516" t="s">
        <v>57</v>
      </c>
      <c r="C4" s="517"/>
      <c r="D4" s="517"/>
      <c r="E4" s="518"/>
      <c r="F4" s="519">
        <v>42874</v>
      </c>
      <c r="G4" s="520"/>
      <c r="H4" s="521"/>
      <c r="I4" s="522">
        <v>43199</v>
      </c>
      <c r="J4" s="520"/>
      <c r="K4" s="520"/>
      <c r="L4" s="523"/>
      <c r="M4" s="524">
        <v>3</v>
      </c>
      <c r="N4" s="525"/>
      <c r="O4" s="525"/>
      <c r="P4" s="526"/>
      <c r="Q4" s="525" t="s">
        <v>227</v>
      </c>
      <c r="R4" s="525"/>
      <c r="S4" s="525"/>
      <c r="T4" s="525"/>
      <c r="U4" s="525"/>
      <c r="V4" s="525"/>
      <c r="W4" s="525"/>
      <c r="X4" s="525"/>
      <c r="Y4" s="525"/>
      <c r="Z4" s="525"/>
      <c r="AA4" s="526"/>
      <c r="AB4" s="151"/>
      <c r="AC4" s="151"/>
    </row>
    <row r="5" spans="2:34" s="57" customFormat="1" ht="32.1" customHeight="1" thickBot="1" x14ac:dyDescent="0.25">
      <c r="B5" s="606" t="s">
        <v>760</v>
      </c>
      <c r="C5" s="607"/>
      <c r="D5" s="607"/>
      <c r="E5" s="607"/>
      <c r="F5" s="607"/>
      <c r="G5" s="607"/>
      <c r="H5" s="607"/>
      <c r="I5" s="607"/>
      <c r="J5" s="607"/>
      <c r="K5" s="607"/>
      <c r="L5" s="607"/>
      <c r="M5" s="607"/>
      <c r="N5" s="607"/>
      <c r="O5" s="607"/>
      <c r="P5" s="607"/>
      <c r="Q5" s="607"/>
      <c r="R5" s="607"/>
      <c r="S5" s="607"/>
      <c r="T5" s="607"/>
      <c r="U5" s="607"/>
      <c r="V5" s="607"/>
      <c r="W5" s="607"/>
      <c r="X5" s="607"/>
      <c r="Y5" s="607"/>
      <c r="Z5" s="607"/>
      <c r="AA5" s="608"/>
      <c r="AB5" s="151"/>
      <c r="AC5" s="151"/>
    </row>
    <row r="6" spans="2:34" s="57" customFormat="1" ht="54.95" customHeight="1" thickBot="1" x14ac:dyDescent="0.25">
      <c r="B6" s="530" t="s">
        <v>2</v>
      </c>
      <c r="C6" s="531"/>
      <c r="D6" s="531"/>
      <c r="E6" s="531"/>
      <c r="F6" s="531"/>
      <c r="G6" s="531"/>
      <c r="H6" s="531"/>
      <c r="I6" s="532"/>
      <c r="J6" s="533" t="s">
        <v>7</v>
      </c>
      <c r="K6" s="534"/>
      <c r="L6" s="534"/>
      <c r="M6" s="534"/>
      <c r="N6" s="534"/>
      <c r="O6" s="534"/>
      <c r="P6" s="534"/>
      <c r="Q6" s="535"/>
      <c r="R6" s="536" t="s">
        <v>237</v>
      </c>
      <c r="S6" s="537"/>
      <c r="T6" s="537"/>
      <c r="U6" s="537"/>
      <c r="V6" s="537"/>
      <c r="W6" s="537"/>
      <c r="X6" s="537"/>
      <c r="Y6" s="537"/>
      <c r="Z6" s="537"/>
      <c r="AA6" s="538"/>
    </row>
    <row r="7" spans="2:34" s="57" customFormat="1" ht="75" customHeight="1" thickBot="1" x14ac:dyDescent="0.25">
      <c r="B7" s="539" t="s">
        <v>15</v>
      </c>
      <c r="C7" s="540" t="s">
        <v>37</v>
      </c>
      <c r="D7" s="153" t="s">
        <v>14</v>
      </c>
      <c r="E7" s="154" t="s">
        <v>16</v>
      </c>
      <c r="F7" s="154" t="s">
        <v>1</v>
      </c>
      <c r="G7" s="154" t="s">
        <v>17</v>
      </c>
      <c r="H7" s="154" t="s">
        <v>9</v>
      </c>
      <c r="I7" s="154" t="s">
        <v>0</v>
      </c>
      <c r="J7" s="541" t="s">
        <v>52</v>
      </c>
      <c r="K7" s="541"/>
      <c r="L7" s="541"/>
      <c r="M7" s="541"/>
      <c r="N7" s="155" t="s">
        <v>6</v>
      </c>
      <c r="O7" s="542" t="s">
        <v>90</v>
      </c>
      <c r="P7" s="543"/>
      <c r="Q7" s="623"/>
      <c r="R7" s="678" t="s">
        <v>228</v>
      </c>
      <c r="S7" s="678"/>
      <c r="T7" s="679"/>
      <c r="U7" s="679"/>
      <c r="V7" s="631" t="s">
        <v>229</v>
      </c>
      <c r="W7" s="632"/>
      <c r="X7" s="632"/>
      <c r="Y7" s="632"/>
      <c r="Z7" s="633"/>
      <c r="AA7" s="626" t="s">
        <v>39</v>
      </c>
      <c r="AD7" s="552" t="s">
        <v>122</v>
      </c>
      <c r="AE7" s="552"/>
      <c r="AF7" s="552"/>
      <c r="AG7" s="552"/>
      <c r="AH7" s="59"/>
    </row>
    <row r="8" spans="2:34" s="57" customFormat="1" ht="174" customHeight="1" thickBot="1" x14ac:dyDescent="0.25">
      <c r="B8" s="539"/>
      <c r="C8" s="540"/>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3" t="s">
        <v>233</v>
      </c>
      <c r="V8" s="226" t="s">
        <v>318</v>
      </c>
      <c r="W8" s="184" t="s">
        <v>234</v>
      </c>
      <c r="X8" s="182" t="s">
        <v>235</v>
      </c>
      <c r="Y8" s="182" t="s">
        <v>236</v>
      </c>
      <c r="Z8" s="183" t="s">
        <v>231</v>
      </c>
      <c r="AA8" s="627"/>
      <c r="AD8" s="85" t="s">
        <v>118</v>
      </c>
      <c r="AE8" s="86" t="s">
        <v>119</v>
      </c>
      <c r="AF8" s="86" t="s">
        <v>120</v>
      </c>
      <c r="AG8" s="87" t="s">
        <v>121</v>
      </c>
    </row>
    <row r="9" spans="2:34" s="57" customFormat="1" ht="269.25" customHeight="1" thickBot="1" x14ac:dyDescent="0.25">
      <c r="B9" s="717" t="s">
        <v>243</v>
      </c>
      <c r="C9" s="722" t="s">
        <v>58</v>
      </c>
      <c r="D9" s="741" t="s">
        <v>163</v>
      </c>
      <c r="E9" s="652" t="s">
        <v>224</v>
      </c>
      <c r="F9" s="652" t="s">
        <v>297</v>
      </c>
      <c r="G9" s="652" t="s">
        <v>835</v>
      </c>
      <c r="H9" s="652" t="s">
        <v>836</v>
      </c>
      <c r="I9" s="743" t="s">
        <v>837</v>
      </c>
      <c r="J9" s="745">
        <v>1</v>
      </c>
      <c r="K9" s="654" t="s">
        <v>87</v>
      </c>
      <c r="L9" s="654">
        <v>20</v>
      </c>
      <c r="M9" s="711" t="s">
        <v>27</v>
      </c>
      <c r="N9" s="713">
        <f>L9*J9</f>
        <v>20</v>
      </c>
      <c r="O9" s="670" t="s">
        <v>94</v>
      </c>
      <c r="P9" s="670"/>
      <c r="Q9" s="715"/>
      <c r="R9" s="422" t="s">
        <v>838</v>
      </c>
      <c r="S9" s="393" t="s">
        <v>535</v>
      </c>
      <c r="T9" s="393" t="s">
        <v>839</v>
      </c>
      <c r="U9" s="139" t="s">
        <v>298</v>
      </c>
      <c r="V9" s="393" t="s">
        <v>536</v>
      </c>
      <c r="W9" s="139" t="s">
        <v>897</v>
      </c>
      <c r="X9" s="139" t="s">
        <v>554</v>
      </c>
      <c r="Y9" s="173" t="s">
        <v>790</v>
      </c>
      <c r="Z9" s="384" t="s">
        <v>880</v>
      </c>
      <c r="AA9" s="628" t="s">
        <v>882</v>
      </c>
      <c r="AD9" s="68">
        <v>1</v>
      </c>
      <c r="AE9" s="148"/>
      <c r="AF9" s="148"/>
      <c r="AG9" s="69">
        <f>SUM(AD9:AF9)</f>
        <v>1</v>
      </c>
    </row>
    <row r="10" spans="2:34" s="57" customFormat="1" ht="255" customHeight="1" x14ac:dyDescent="0.2">
      <c r="B10" s="718"/>
      <c r="C10" s="723"/>
      <c r="D10" s="742"/>
      <c r="E10" s="589"/>
      <c r="F10" s="589"/>
      <c r="G10" s="589"/>
      <c r="H10" s="589"/>
      <c r="I10" s="744"/>
      <c r="J10" s="746"/>
      <c r="K10" s="614"/>
      <c r="L10" s="614"/>
      <c r="M10" s="712"/>
      <c r="N10" s="714"/>
      <c r="O10" s="612"/>
      <c r="P10" s="612"/>
      <c r="Q10" s="716"/>
      <c r="R10" s="420" t="s">
        <v>537</v>
      </c>
      <c r="S10" s="423">
        <v>43556</v>
      </c>
      <c r="T10" s="420" t="s">
        <v>839</v>
      </c>
      <c r="U10" s="177" t="s">
        <v>539</v>
      </c>
      <c r="V10" s="177" t="s">
        <v>538</v>
      </c>
      <c r="W10" s="177"/>
      <c r="X10" s="177" t="s">
        <v>555</v>
      </c>
      <c r="Y10" s="498" t="s">
        <v>790</v>
      </c>
      <c r="Z10" s="421"/>
      <c r="AA10" s="567"/>
      <c r="AD10" s="401"/>
      <c r="AE10" s="392"/>
      <c r="AF10" s="392"/>
      <c r="AG10" s="402"/>
    </row>
    <row r="11" spans="2:34" s="57" customFormat="1" ht="409.5" customHeight="1" x14ac:dyDescent="0.2">
      <c r="B11" s="719"/>
      <c r="C11" s="724"/>
      <c r="D11" s="216" t="s">
        <v>65</v>
      </c>
      <c r="E11" s="399" t="s">
        <v>840</v>
      </c>
      <c r="F11" s="399" t="s">
        <v>76</v>
      </c>
      <c r="G11" s="394" t="s">
        <v>300</v>
      </c>
      <c r="H11" s="399" t="s">
        <v>841</v>
      </c>
      <c r="I11" s="425" t="s">
        <v>842</v>
      </c>
      <c r="J11" s="218">
        <v>1</v>
      </c>
      <c r="K11" s="211" t="s">
        <v>29</v>
      </c>
      <c r="L11" s="211">
        <v>5</v>
      </c>
      <c r="M11" s="217" t="s">
        <v>29</v>
      </c>
      <c r="N11" s="368">
        <f t="shared" ref="N11:N17" si="0">L11*J11</f>
        <v>5</v>
      </c>
      <c r="O11" s="126"/>
      <c r="P11" s="127" t="s">
        <v>94</v>
      </c>
      <c r="Q11" s="219"/>
      <c r="R11" s="424" t="s">
        <v>843</v>
      </c>
      <c r="S11" s="394" t="s">
        <v>495</v>
      </c>
      <c r="T11" s="424" t="s">
        <v>839</v>
      </c>
      <c r="U11" s="140" t="s">
        <v>540</v>
      </c>
      <c r="V11" s="140" t="s">
        <v>844</v>
      </c>
      <c r="W11" s="140" t="s">
        <v>888</v>
      </c>
      <c r="X11" s="140" t="s">
        <v>556</v>
      </c>
      <c r="Y11" s="140" t="s">
        <v>790</v>
      </c>
      <c r="Z11" s="439">
        <v>43621</v>
      </c>
      <c r="AA11" s="567"/>
      <c r="AD11" s="150"/>
      <c r="AE11" s="149">
        <v>1</v>
      </c>
      <c r="AF11" s="149"/>
      <c r="AG11" s="152">
        <f t="shared" ref="AG11:AG26" si="1">SUM(AD11:AF11)</f>
        <v>1</v>
      </c>
    </row>
    <row r="12" spans="2:34" s="57" customFormat="1" ht="359.25" customHeight="1" x14ac:dyDescent="0.2">
      <c r="B12" s="719"/>
      <c r="C12" s="724"/>
      <c r="D12" s="220" t="s">
        <v>106</v>
      </c>
      <c r="E12" s="43" t="s">
        <v>845</v>
      </c>
      <c r="F12" s="43" t="s">
        <v>846</v>
      </c>
      <c r="G12" s="645" t="s">
        <v>301</v>
      </c>
      <c r="H12" s="43" t="s">
        <v>847</v>
      </c>
      <c r="I12" s="705" t="s">
        <v>848</v>
      </c>
      <c r="J12" s="172">
        <v>2</v>
      </c>
      <c r="K12" s="166" t="s">
        <v>54</v>
      </c>
      <c r="L12" s="166">
        <v>5</v>
      </c>
      <c r="M12" s="170" t="s">
        <v>29</v>
      </c>
      <c r="N12" s="369">
        <f>J12*L12</f>
        <v>10</v>
      </c>
      <c r="O12" s="107"/>
      <c r="P12" s="108" t="s">
        <v>94</v>
      </c>
      <c r="Q12" s="109"/>
      <c r="R12" s="727" t="s">
        <v>849</v>
      </c>
      <c r="S12" s="333" t="s">
        <v>557</v>
      </c>
      <c r="T12" s="110" t="s">
        <v>839</v>
      </c>
      <c r="U12" s="174" t="s">
        <v>850</v>
      </c>
      <c r="V12" s="306" t="s">
        <v>558</v>
      </c>
      <c r="W12" s="140" t="s">
        <v>559</v>
      </c>
      <c r="X12" s="140" t="s">
        <v>560</v>
      </c>
      <c r="Y12" s="174" t="s">
        <v>790</v>
      </c>
      <c r="Z12" s="371"/>
      <c r="AA12" s="567"/>
      <c r="AD12" s="150">
        <v>1</v>
      </c>
      <c r="AE12" s="149"/>
      <c r="AF12" s="149"/>
      <c r="AG12" s="152">
        <f t="shared" si="1"/>
        <v>1</v>
      </c>
    </row>
    <row r="13" spans="2:34" s="57" customFormat="1" ht="296.25" customHeight="1" x14ac:dyDescent="0.2">
      <c r="B13" s="719"/>
      <c r="C13" s="724"/>
      <c r="D13" s="106" t="s">
        <v>164</v>
      </c>
      <c r="E13" s="43" t="s">
        <v>851</v>
      </c>
      <c r="F13" s="43" t="s">
        <v>165</v>
      </c>
      <c r="G13" s="646"/>
      <c r="H13" s="43" t="s">
        <v>302</v>
      </c>
      <c r="I13" s="707"/>
      <c r="J13" s="172">
        <v>1</v>
      </c>
      <c r="K13" s="166" t="s">
        <v>29</v>
      </c>
      <c r="L13" s="166">
        <v>20</v>
      </c>
      <c r="M13" s="170" t="s">
        <v>27</v>
      </c>
      <c r="N13" s="369">
        <f t="shared" si="0"/>
        <v>20</v>
      </c>
      <c r="O13" s="107"/>
      <c r="P13" s="108" t="s">
        <v>94</v>
      </c>
      <c r="Q13" s="109"/>
      <c r="R13" s="728"/>
      <c r="S13" s="333" t="s">
        <v>852</v>
      </c>
      <c r="T13" s="110" t="s">
        <v>790</v>
      </c>
      <c r="U13" s="174" t="s">
        <v>853</v>
      </c>
      <c r="V13" s="306" t="s">
        <v>485</v>
      </c>
      <c r="W13" s="409" t="s">
        <v>854</v>
      </c>
      <c r="X13" s="409" t="s">
        <v>561</v>
      </c>
      <c r="Y13" s="409" t="s">
        <v>790</v>
      </c>
      <c r="Z13" s="409" t="s">
        <v>852</v>
      </c>
      <c r="AA13" s="567"/>
      <c r="AD13" s="150">
        <v>1</v>
      </c>
      <c r="AE13" s="149"/>
      <c r="AF13" s="149"/>
      <c r="AG13" s="152">
        <f t="shared" si="1"/>
        <v>1</v>
      </c>
    </row>
    <row r="14" spans="2:34" s="57" customFormat="1" ht="141" customHeight="1" x14ac:dyDescent="0.2">
      <c r="B14" s="719"/>
      <c r="C14" s="724"/>
      <c r="D14" s="729" t="s">
        <v>855</v>
      </c>
      <c r="E14" s="645" t="s">
        <v>856</v>
      </c>
      <c r="F14" s="645" t="s">
        <v>857</v>
      </c>
      <c r="G14" s="645" t="s">
        <v>303</v>
      </c>
      <c r="H14" s="645" t="s">
        <v>166</v>
      </c>
      <c r="I14" s="705" t="s">
        <v>858</v>
      </c>
      <c r="J14" s="735">
        <v>1</v>
      </c>
      <c r="K14" s="645" t="s">
        <v>132</v>
      </c>
      <c r="L14" s="645">
        <v>5</v>
      </c>
      <c r="M14" s="705" t="s">
        <v>132</v>
      </c>
      <c r="N14" s="732">
        <f>L14*J14</f>
        <v>5</v>
      </c>
      <c r="O14" s="708"/>
      <c r="P14" s="702" t="s">
        <v>94</v>
      </c>
      <c r="Q14" s="738"/>
      <c r="R14" s="110" t="s">
        <v>859</v>
      </c>
      <c r="S14" s="43" t="s">
        <v>563</v>
      </c>
      <c r="T14" s="110" t="s">
        <v>790</v>
      </c>
      <c r="U14" s="645" t="s">
        <v>540</v>
      </c>
      <c r="V14" s="645" t="s">
        <v>860</v>
      </c>
      <c r="W14" s="409" t="s">
        <v>564</v>
      </c>
      <c r="X14" s="409"/>
      <c r="Y14" s="409" t="s">
        <v>861</v>
      </c>
      <c r="Z14" s="409" t="s">
        <v>565</v>
      </c>
      <c r="AA14" s="567"/>
      <c r="AD14" s="150">
        <v>1</v>
      </c>
      <c r="AE14" s="149"/>
      <c r="AF14" s="149"/>
      <c r="AG14" s="152">
        <f t="shared" si="1"/>
        <v>1</v>
      </c>
    </row>
    <row r="15" spans="2:34" s="57" customFormat="1" ht="114" customHeight="1" x14ac:dyDescent="0.2">
      <c r="B15" s="720"/>
      <c r="C15" s="725"/>
      <c r="D15" s="730"/>
      <c r="E15" s="651"/>
      <c r="F15" s="651"/>
      <c r="G15" s="651"/>
      <c r="H15" s="651"/>
      <c r="I15" s="706"/>
      <c r="J15" s="736"/>
      <c r="K15" s="651"/>
      <c r="L15" s="651"/>
      <c r="M15" s="706"/>
      <c r="N15" s="733"/>
      <c r="O15" s="709"/>
      <c r="P15" s="703"/>
      <c r="Q15" s="739"/>
      <c r="R15" s="221" t="s">
        <v>304</v>
      </c>
      <c r="S15" s="651" t="s">
        <v>562</v>
      </c>
      <c r="T15" s="645" t="s">
        <v>839</v>
      </c>
      <c r="U15" s="651"/>
      <c r="V15" s="651"/>
      <c r="W15" s="410" t="s">
        <v>566</v>
      </c>
      <c r="X15" s="410" t="s">
        <v>862</v>
      </c>
      <c r="Y15" s="410" t="s">
        <v>861</v>
      </c>
      <c r="Z15" s="645" t="s">
        <v>305</v>
      </c>
      <c r="AA15" s="567"/>
      <c r="AD15" s="208"/>
      <c r="AE15" s="209"/>
      <c r="AF15" s="209"/>
      <c r="AG15" s="210"/>
    </row>
    <row r="16" spans="2:34" s="57" customFormat="1" ht="103.5" customHeight="1" x14ac:dyDescent="0.2">
      <c r="B16" s="720"/>
      <c r="C16" s="725"/>
      <c r="D16" s="731"/>
      <c r="E16" s="646"/>
      <c r="F16" s="646"/>
      <c r="G16" s="646"/>
      <c r="H16" s="646"/>
      <c r="I16" s="707"/>
      <c r="J16" s="737"/>
      <c r="K16" s="646"/>
      <c r="L16" s="646"/>
      <c r="M16" s="707"/>
      <c r="N16" s="734"/>
      <c r="O16" s="710"/>
      <c r="P16" s="704"/>
      <c r="Q16" s="740"/>
      <c r="R16" s="221" t="s">
        <v>863</v>
      </c>
      <c r="S16" s="646"/>
      <c r="T16" s="646"/>
      <c r="U16" s="646"/>
      <c r="V16" s="646"/>
      <c r="W16" s="410" t="s">
        <v>567</v>
      </c>
      <c r="X16" s="410" t="s">
        <v>864</v>
      </c>
      <c r="Y16" s="410" t="s">
        <v>790</v>
      </c>
      <c r="Z16" s="646"/>
      <c r="AA16" s="567"/>
      <c r="AD16" s="208"/>
      <c r="AE16" s="209"/>
      <c r="AF16" s="209"/>
      <c r="AG16" s="210"/>
    </row>
    <row r="17" spans="2:33" s="57" customFormat="1" ht="381" customHeight="1" thickBot="1" x14ac:dyDescent="0.25">
      <c r="B17" s="721"/>
      <c r="C17" s="726"/>
      <c r="D17" s="111" t="s">
        <v>306</v>
      </c>
      <c r="E17" s="38" t="s">
        <v>865</v>
      </c>
      <c r="F17" s="41" t="s">
        <v>167</v>
      </c>
      <c r="G17" s="417" t="s">
        <v>866</v>
      </c>
      <c r="H17" s="129" t="s">
        <v>571</v>
      </c>
      <c r="I17" s="112" t="s">
        <v>572</v>
      </c>
      <c r="J17" s="113">
        <v>1</v>
      </c>
      <c r="K17" s="114" t="s">
        <v>28</v>
      </c>
      <c r="L17" s="114">
        <v>10</v>
      </c>
      <c r="M17" s="115" t="s">
        <v>28</v>
      </c>
      <c r="N17" s="370">
        <f t="shared" si="0"/>
        <v>10</v>
      </c>
      <c r="O17" s="116"/>
      <c r="P17" s="117" t="s">
        <v>94</v>
      </c>
      <c r="Q17" s="118"/>
      <c r="R17" s="438" t="s">
        <v>867</v>
      </c>
      <c r="S17" s="40" t="s">
        <v>307</v>
      </c>
      <c r="T17" s="119" t="s">
        <v>839</v>
      </c>
      <c r="U17" s="136" t="s">
        <v>540</v>
      </c>
      <c r="V17" s="136" t="s">
        <v>568</v>
      </c>
      <c r="W17" s="136" t="s">
        <v>569</v>
      </c>
      <c r="X17" s="136" t="s">
        <v>868</v>
      </c>
      <c r="Y17" s="136" t="s">
        <v>790</v>
      </c>
      <c r="Z17" s="200" t="s">
        <v>570</v>
      </c>
      <c r="AA17" s="585"/>
      <c r="AD17" s="150">
        <v>1</v>
      </c>
      <c r="AE17" s="149"/>
      <c r="AF17" s="149"/>
      <c r="AG17" s="152">
        <f t="shared" si="1"/>
        <v>1</v>
      </c>
    </row>
    <row r="18" spans="2:33" s="57" customFormat="1" ht="34.5" customHeight="1" thickBot="1" x14ac:dyDescent="0.25">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145"/>
      <c r="AD18" s="150">
        <v>1</v>
      </c>
      <c r="AE18" s="149"/>
      <c r="AF18" s="149"/>
      <c r="AG18" s="152">
        <f t="shared" si="1"/>
        <v>1</v>
      </c>
    </row>
    <row r="19" spans="2:33" s="57" customFormat="1" ht="108" customHeight="1" thickBot="1" x14ac:dyDescent="0.25">
      <c r="B19" s="42"/>
      <c r="C19" s="42"/>
      <c r="D19" s="42"/>
      <c r="E19" s="42"/>
      <c r="F19" s="42"/>
      <c r="G19" s="42"/>
      <c r="H19" s="42"/>
      <c r="I19" s="559" t="s">
        <v>144</v>
      </c>
      <c r="J19" s="560"/>
      <c r="K19" s="561"/>
      <c r="L19" s="42"/>
      <c r="M19" s="562" t="s">
        <v>712</v>
      </c>
      <c r="N19" s="563"/>
      <c r="O19" s="563"/>
      <c r="P19" s="564"/>
      <c r="Q19" s="42"/>
      <c r="R19" s="42"/>
      <c r="S19" s="42"/>
      <c r="T19" s="42"/>
      <c r="U19" s="42"/>
      <c r="V19" s="42"/>
      <c r="W19" s="42"/>
      <c r="X19" s="42"/>
      <c r="Y19" s="42"/>
      <c r="Z19" s="42"/>
      <c r="AA19" s="145"/>
      <c r="AD19" s="150">
        <v>1</v>
      </c>
      <c r="AE19" s="149"/>
      <c r="AF19" s="149"/>
      <c r="AG19" s="152">
        <f t="shared" si="1"/>
        <v>1</v>
      </c>
    </row>
    <row r="20" spans="2:33" s="57" customFormat="1" ht="45" customHeight="1" x14ac:dyDescent="0.2">
      <c r="B20" s="42"/>
      <c r="C20" s="42"/>
      <c r="D20" s="42"/>
      <c r="E20" s="42"/>
      <c r="F20" s="42"/>
      <c r="G20" s="42"/>
      <c r="H20" s="42"/>
      <c r="I20" s="44" t="s">
        <v>123</v>
      </c>
      <c r="J20" s="45">
        <v>8</v>
      </c>
      <c r="K20" s="46">
        <f>J20*K23/J23</f>
        <v>0.15094339622641509</v>
      </c>
      <c r="L20" s="42"/>
      <c r="M20" s="527" t="s">
        <v>36</v>
      </c>
      <c r="N20" s="528"/>
      <c r="O20" s="528" t="s">
        <v>142</v>
      </c>
      <c r="P20" s="529"/>
      <c r="Q20" s="42"/>
      <c r="R20" s="42"/>
      <c r="S20" s="42"/>
      <c r="T20" s="42"/>
      <c r="U20" s="42"/>
      <c r="V20" s="42"/>
      <c r="W20" s="42"/>
      <c r="X20" s="42"/>
      <c r="Y20" s="42"/>
      <c r="Z20" s="42"/>
      <c r="AA20" s="145"/>
      <c r="AD20" s="150">
        <v>1</v>
      </c>
      <c r="AE20" s="149"/>
      <c r="AF20" s="149"/>
      <c r="AG20" s="152">
        <f t="shared" si="1"/>
        <v>1</v>
      </c>
    </row>
    <row r="21" spans="2:33" s="57" customFormat="1" ht="45" customHeight="1" x14ac:dyDescent="0.2">
      <c r="B21" s="42"/>
      <c r="C21" s="42"/>
      <c r="D21" s="42"/>
      <c r="E21" s="42"/>
      <c r="F21" s="42"/>
      <c r="G21" s="42"/>
      <c r="H21" s="42"/>
      <c r="I21" s="47" t="s">
        <v>124</v>
      </c>
      <c r="J21" s="48">
        <v>35</v>
      </c>
      <c r="K21" s="49">
        <f>J21*K23/J23</f>
        <v>0.660377358490566</v>
      </c>
      <c r="L21" s="42"/>
      <c r="M21" s="571" t="s">
        <v>8</v>
      </c>
      <c r="N21" s="572"/>
      <c r="O21" s="572" t="s">
        <v>143</v>
      </c>
      <c r="P21" s="573"/>
      <c r="Q21" s="42"/>
      <c r="R21" s="42"/>
      <c r="S21" s="42"/>
      <c r="T21" s="42"/>
      <c r="U21" s="42"/>
      <c r="V21" s="42"/>
      <c r="W21" s="42"/>
      <c r="X21" s="42"/>
      <c r="Y21" s="42"/>
      <c r="Z21" s="42"/>
      <c r="AA21" s="145"/>
      <c r="AD21" s="150"/>
      <c r="AE21" s="149">
        <v>1</v>
      </c>
      <c r="AF21" s="149"/>
      <c r="AG21" s="152">
        <f t="shared" si="1"/>
        <v>1</v>
      </c>
    </row>
    <row r="22" spans="2:33" s="57" customFormat="1" ht="45" customHeight="1" thickBot="1" x14ac:dyDescent="0.25">
      <c r="B22" s="42"/>
      <c r="C22" s="42"/>
      <c r="D22" s="42"/>
      <c r="E22" s="42"/>
      <c r="F22" s="42"/>
      <c r="G22" s="42"/>
      <c r="H22" s="42"/>
      <c r="I22" s="50" t="s">
        <v>125</v>
      </c>
      <c r="J22" s="51">
        <v>10</v>
      </c>
      <c r="K22" s="52">
        <f>J22*K23/J23</f>
        <v>0.18867924528301888</v>
      </c>
      <c r="L22" s="42"/>
      <c r="M22" s="574" t="s">
        <v>35</v>
      </c>
      <c r="N22" s="575"/>
      <c r="O22" s="575" t="s">
        <v>32</v>
      </c>
      <c r="P22" s="576"/>
      <c r="Q22" s="42"/>
      <c r="R22" s="42"/>
      <c r="S22" s="42"/>
      <c r="T22" s="42"/>
      <c r="U22" s="42"/>
      <c r="V22" s="42"/>
      <c r="W22" s="42"/>
      <c r="X22" s="42"/>
      <c r="Y22" s="42"/>
      <c r="Z22" s="42"/>
      <c r="AA22" s="145"/>
      <c r="AD22" s="150"/>
      <c r="AE22" s="149">
        <v>1</v>
      </c>
      <c r="AF22" s="149"/>
      <c r="AG22" s="152">
        <f t="shared" si="1"/>
        <v>1</v>
      </c>
    </row>
    <row r="23" spans="2:33" s="57" customFormat="1" ht="45" customHeight="1" thickBot="1" x14ac:dyDescent="0.25">
      <c r="B23" s="42"/>
      <c r="C23" s="42"/>
      <c r="D23" s="42"/>
      <c r="E23" s="42"/>
      <c r="F23" s="42"/>
      <c r="G23" s="42"/>
      <c r="H23" s="42"/>
      <c r="I23" s="53" t="s">
        <v>126</v>
      </c>
      <c r="J23" s="54">
        <f>+J20+J22+J21</f>
        <v>53</v>
      </c>
      <c r="K23" s="55">
        <v>1</v>
      </c>
      <c r="L23" s="42"/>
      <c r="M23" s="42"/>
      <c r="N23" s="42"/>
      <c r="O23" s="42"/>
      <c r="P23" s="42"/>
      <c r="Q23" s="42"/>
      <c r="R23" s="42"/>
      <c r="S23" s="42"/>
      <c r="T23" s="42"/>
      <c r="U23" s="42"/>
      <c r="V23" s="42"/>
      <c r="W23" s="42"/>
      <c r="X23" s="42"/>
      <c r="Y23" s="42"/>
      <c r="Z23" s="42"/>
      <c r="AA23" s="145"/>
      <c r="AD23" s="150">
        <v>1</v>
      </c>
      <c r="AE23" s="149"/>
      <c r="AF23" s="149"/>
      <c r="AG23" s="152">
        <f t="shared" si="1"/>
        <v>1</v>
      </c>
    </row>
    <row r="24" spans="2:33" s="56" customFormat="1" ht="339.95" customHeight="1" x14ac:dyDescent="0.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145"/>
      <c r="AD24" s="83"/>
      <c r="AE24" s="147"/>
      <c r="AF24" s="147"/>
      <c r="AG24" s="84"/>
    </row>
    <row r="25" spans="2:33" s="57" customFormat="1" ht="267.95"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45"/>
      <c r="AD25" s="150">
        <v>1</v>
      </c>
      <c r="AE25" s="149"/>
      <c r="AF25" s="149"/>
      <c r="AG25" s="152">
        <f t="shared" si="1"/>
        <v>1</v>
      </c>
    </row>
    <row r="26" spans="2:33" s="57" customFormat="1" ht="408.95"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D26" s="150"/>
      <c r="AE26" s="149">
        <v>1</v>
      </c>
      <c r="AF26" s="149"/>
      <c r="AG26" s="152">
        <f t="shared" si="1"/>
        <v>1</v>
      </c>
    </row>
    <row r="27" spans="2:33" s="57" customFormat="1" ht="133.5"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45"/>
      <c r="AD27" s="150"/>
      <c r="AE27" s="149">
        <v>1</v>
      </c>
      <c r="AF27" s="149"/>
      <c r="AG27" s="152">
        <v>1</v>
      </c>
    </row>
    <row r="28" spans="2:33" s="57" customFormat="1" ht="273"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45"/>
      <c r="AD28" s="150"/>
      <c r="AE28" s="149">
        <v>1</v>
      </c>
      <c r="AF28" s="149"/>
      <c r="AG28" s="152">
        <v>1</v>
      </c>
    </row>
    <row r="29" spans="2:33" s="57" customFormat="1" ht="273"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D29" s="150"/>
      <c r="AE29" s="149"/>
      <c r="AF29" s="149"/>
      <c r="AG29" s="152"/>
    </row>
    <row r="30" spans="2:33" s="57" customFormat="1" ht="409.6"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D30" s="150"/>
      <c r="AE30" s="149">
        <v>1</v>
      </c>
      <c r="AF30" s="149"/>
      <c r="AG30" s="152">
        <v>1</v>
      </c>
    </row>
    <row r="31" spans="2:33" s="57" customFormat="1" ht="177"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D31" s="150">
        <v>1</v>
      </c>
      <c r="AE31" s="149"/>
      <c r="AF31" s="149"/>
      <c r="AG31" s="152">
        <v>1</v>
      </c>
    </row>
    <row r="32" spans="2:33" s="57" customFormat="1" ht="164.1"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150"/>
      <c r="AE32" s="149">
        <v>1</v>
      </c>
      <c r="AF32" s="149"/>
      <c r="AG32" s="152">
        <v>1</v>
      </c>
    </row>
    <row r="33" spans="2:33" s="57" customFormat="1" ht="280.5"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150">
        <v>1</v>
      </c>
      <c r="AE33" s="149"/>
      <c r="AF33" s="149"/>
      <c r="AG33" s="152">
        <v>1</v>
      </c>
    </row>
    <row r="34" spans="2:33" s="57" customFormat="1" ht="189.95"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150"/>
      <c r="AE34" s="149">
        <v>1</v>
      </c>
      <c r="AF34" s="149"/>
      <c r="AG34" s="152">
        <v>1</v>
      </c>
    </row>
    <row r="35" spans="2:33" s="57" customFormat="1" ht="288"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150">
        <v>1</v>
      </c>
      <c r="AE35" s="149"/>
      <c r="AF35" s="149"/>
      <c r="AG35" s="152">
        <v>1</v>
      </c>
    </row>
    <row r="36" spans="2:33" s="57" customFormat="1" ht="268.5"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150">
        <v>1</v>
      </c>
      <c r="AE36" s="149"/>
      <c r="AF36" s="149"/>
      <c r="AG36" s="152">
        <v>1</v>
      </c>
    </row>
    <row r="37" spans="2:33" s="57" customFormat="1" ht="188.2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150"/>
      <c r="AE37" s="149"/>
      <c r="AF37" s="149">
        <v>1</v>
      </c>
      <c r="AG37" s="152">
        <v>1</v>
      </c>
    </row>
    <row r="38" spans="2:33" s="57" customFormat="1" ht="156"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150">
        <v>1</v>
      </c>
      <c r="AE38" s="149"/>
      <c r="AF38" s="149"/>
      <c r="AG38" s="152">
        <v>1</v>
      </c>
    </row>
    <row r="39" spans="2:33" s="57" customFormat="1" ht="348.9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577"/>
      <c r="AE39" s="569"/>
      <c r="AF39" s="569">
        <v>1</v>
      </c>
      <c r="AG39" s="570">
        <v>1</v>
      </c>
    </row>
    <row r="40" spans="2:33" s="57" customFormat="1" ht="339"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577"/>
      <c r="AE40" s="569"/>
      <c r="AF40" s="569"/>
      <c r="AG40" s="570"/>
    </row>
    <row r="41" spans="2:33" s="57" customFormat="1" ht="344.25"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150">
        <v>1</v>
      </c>
      <c r="AE41" s="149"/>
      <c r="AF41" s="149"/>
      <c r="AG41" s="152">
        <v>1</v>
      </c>
    </row>
    <row r="42" spans="2:33" s="57" customFormat="1" ht="205.5"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150">
        <v>1</v>
      </c>
      <c r="AE42" s="149"/>
      <c r="AF42" s="149"/>
      <c r="AG42" s="152">
        <v>1</v>
      </c>
    </row>
    <row r="43" spans="2:33" s="57" customFormat="1" ht="155.1"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150">
        <v>1</v>
      </c>
      <c r="AE43" s="149"/>
      <c r="AF43" s="149"/>
      <c r="AG43" s="152">
        <v>1</v>
      </c>
    </row>
    <row r="44" spans="2:33" s="57" customFormat="1" ht="150"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150">
        <v>1</v>
      </c>
      <c r="AE44" s="149"/>
      <c r="AF44" s="149"/>
      <c r="AG44" s="152">
        <v>1</v>
      </c>
    </row>
    <row r="45" spans="2:33" s="57" customFormat="1" ht="156"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150"/>
      <c r="AE45" s="149">
        <v>1</v>
      </c>
      <c r="AF45" s="149"/>
      <c r="AG45" s="152">
        <v>1</v>
      </c>
    </row>
    <row r="46" spans="2:33" s="57" customFormat="1" ht="150.94999999999999"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150">
        <v>1</v>
      </c>
      <c r="AE46" s="149"/>
      <c r="AF46" s="149"/>
      <c r="AG46" s="152">
        <v>1</v>
      </c>
    </row>
    <row r="47" spans="2:33" s="57" customFormat="1" ht="269.10000000000002"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150">
        <v>1</v>
      </c>
      <c r="AE47" s="149"/>
      <c r="AF47" s="149"/>
      <c r="AG47" s="152">
        <v>1</v>
      </c>
    </row>
    <row r="48" spans="2:33" s="57" customFormat="1" ht="219.95"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150">
        <v>1</v>
      </c>
      <c r="AE48" s="149"/>
      <c r="AF48" s="149"/>
      <c r="AG48" s="152">
        <v>1</v>
      </c>
    </row>
    <row r="49" spans="2:33" s="57" customFormat="1" ht="186.95"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150">
        <v>1</v>
      </c>
      <c r="AE49" s="149"/>
      <c r="AF49" s="149"/>
      <c r="AG49" s="152">
        <v>1</v>
      </c>
    </row>
    <row r="50" spans="2:33" s="57" customFormat="1" ht="252"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150"/>
      <c r="AE50" s="149"/>
      <c r="AF50" s="149">
        <v>1</v>
      </c>
      <c r="AG50" s="152">
        <v>1</v>
      </c>
    </row>
    <row r="51" spans="2:33" s="57" customFormat="1" ht="139.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150"/>
      <c r="AE51" s="149">
        <v>1</v>
      </c>
      <c r="AF51" s="149"/>
      <c r="AG51" s="152">
        <v>1</v>
      </c>
    </row>
    <row r="52" spans="2:33" s="57" customFormat="1" ht="187.1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150">
        <v>1</v>
      </c>
      <c r="AE52" s="149"/>
      <c r="AF52" s="149"/>
      <c r="AG52" s="152">
        <v>1</v>
      </c>
    </row>
    <row r="53" spans="2:33" s="57" customFormat="1" ht="187.1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150"/>
      <c r="AE53" s="149"/>
      <c r="AF53" s="149"/>
      <c r="AG53" s="152"/>
    </row>
    <row r="54" spans="2:33" s="57" customFormat="1" ht="151.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D54" s="150"/>
      <c r="AE54" s="149"/>
      <c r="AF54" s="149">
        <v>1</v>
      </c>
      <c r="AG54" s="152">
        <v>1</v>
      </c>
    </row>
    <row r="55" spans="2:33" s="57" customFormat="1" ht="73.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45"/>
      <c r="AD55" s="150"/>
      <c r="AE55" s="149"/>
      <c r="AF55" s="149">
        <v>1</v>
      </c>
      <c r="AG55" s="152">
        <v>1</v>
      </c>
    </row>
    <row r="56" spans="2:33" s="57" customFormat="1" ht="113.25"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45"/>
      <c r="AD56" s="150"/>
      <c r="AE56" s="149">
        <v>1</v>
      </c>
      <c r="AF56" s="149"/>
      <c r="AG56" s="152">
        <v>1</v>
      </c>
    </row>
    <row r="57" spans="2:33" ht="45.75" customHeight="1" x14ac:dyDescent="0.2">
      <c r="AA57" s="145"/>
      <c r="AB57" s="57"/>
      <c r="AC57" s="57"/>
      <c r="AD57" s="63"/>
      <c r="AE57" s="58">
        <v>1</v>
      </c>
      <c r="AF57" s="58"/>
      <c r="AG57" s="64">
        <v>1</v>
      </c>
    </row>
    <row r="58" spans="2:33" ht="45.75" customHeight="1" x14ac:dyDescent="0.2">
      <c r="AA58" s="145"/>
      <c r="AB58" s="57"/>
      <c r="AC58" s="57"/>
      <c r="AD58" s="63"/>
      <c r="AE58" s="58">
        <v>1</v>
      </c>
      <c r="AF58" s="58"/>
      <c r="AG58" s="64">
        <v>1</v>
      </c>
    </row>
    <row r="59" spans="2:33" ht="45.75" customHeight="1" x14ac:dyDescent="0.2">
      <c r="AA59" s="145"/>
      <c r="AB59" s="57"/>
      <c r="AC59" s="57"/>
      <c r="AD59" s="63"/>
      <c r="AE59" s="58">
        <v>1</v>
      </c>
      <c r="AF59" s="58"/>
      <c r="AG59" s="64">
        <v>1</v>
      </c>
    </row>
    <row r="60" spans="2:33" ht="45.75" customHeight="1" x14ac:dyDescent="0.2">
      <c r="AA60" s="145"/>
      <c r="AB60" s="57"/>
      <c r="AC60" s="57"/>
      <c r="AD60" s="63"/>
      <c r="AE60" s="58">
        <v>1</v>
      </c>
      <c r="AF60" s="58"/>
      <c r="AG60" s="64">
        <v>1</v>
      </c>
    </row>
    <row r="61" spans="2:33" ht="267.75" customHeight="1" x14ac:dyDescent="0.2">
      <c r="AA61" s="145"/>
      <c r="AB61" s="57"/>
      <c r="AC61" s="57"/>
      <c r="AD61" s="63"/>
      <c r="AE61" s="58">
        <v>1</v>
      </c>
      <c r="AF61" s="58"/>
      <c r="AG61" s="64">
        <v>1</v>
      </c>
    </row>
    <row r="62" spans="2:33" ht="408" customHeight="1" thickBot="1" x14ac:dyDescent="0.25">
      <c r="AA62" s="145"/>
      <c r="AD62" s="65">
        <f>SUM(AD9:AD57)</f>
        <v>24</v>
      </c>
      <c r="AE62" s="66">
        <f>SUM(AE9:AE61)</f>
        <v>17</v>
      </c>
      <c r="AF62" s="66">
        <f>SUM(AF9:AF61)</f>
        <v>5</v>
      </c>
      <c r="AG62" s="67">
        <f>SUM(AG9:AG61)</f>
        <v>46</v>
      </c>
    </row>
    <row r="63" spans="2:33" ht="30" customHeight="1" x14ac:dyDescent="0.2">
      <c r="AA63" s="145"/>
    </row>
    <row r="64" spans="2:33" x14ac:dyDescent="0.2">
      <c r="AA64" s="145"/>
    </row>
    <row r="65" spans="27:27" x14ac:dyDescent="0.2">
      <c r="AA65" s="145"/>
    </row>
    <row r="66" spans="27:27" x14ac:dyDescent="0.2">
      <c r="AA66" s="145"/>
    </row>
    <row r="67" spans="27:27" ht="122.25" customHeight="1" x14ac:dyDescent="0.2">
      <c r="AA67" s="145"/>
    </row>
    <row r="68" spans="27:27"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row r="74" spans="27:27" x14ac:dyDescent="0.2">
      <c r="AA74" s="145"/>
    </row>
    <row r="75" spans="27:27" x14ac:dyDescent="0.2">
      <c r="AA75" s="145"/>
    </row>
    <row r="76" spans="27:27" x14ac:dyDescent="0.2">
      <c r="AA76" s="145"/>
    </row>
    <row r="77" spans="27:27" x14ac:dyDescent="0.2">
      <c r="AA77" s="145"/>
    </row>
  </sheetData>
  <autoFilter ref="B8:U17"/>
  <mergeCells count="74">
    <mergeCell ref="G9:G10"/>
    <mergeCell ref="H9:H10"/>
    <mergeCell ref="I9:I10"/>
    <mergeCell ref="J9:J10"/>
    <mergeCell ref="B5:AA5"/>
    <mergeCell ref="J14:J16"/>
    <mergeCell ref="B6:I6"/>
    <mergeCell ref="J6:Q6"/>
    <mergeCell ref="R6:AA6"/>
    <mergeCell ref="B7:B8"/>
    <mergeCell ref="C7:C8"/>
    <mergeCell ref="J7:M7"/>
    <mergeCell ref="O7:Q7"/>
    <mergeCell ref="R7:U7"/>
    <mergeCell ref="AA7:AA8"/>
    <mergeCell ref="T15:T16"/>
    <mergeCell ref="Q14:Q16"/>
    <mergeCell ref="D9:D10"/>
    <mergeCell ref="E9:E10"/>
    <mergeCell ref="F9:F10"/>
    <mergeCell ref="S15:S16"/>
    <mergeCell ref="B4:E4"/>
    <mergeCell ref="F4:H4"/>
    <mergeCell ref="I4:L4"/>
    <mergeCell ref="M4:P4"/>
    <mergeCell ref="Q4:AA4"/>
    <mergeCell ref="B2:AA2"/>
    <mergeCell ref="B3:E3"/>
    <mergeCell ref="F3:H3"/>
    <mergeCell ref="I3:L3"/>
    <mergeCell ref="M3:P3"/>
    <mergeCell ref="Q3:AA3"/>
    <mergeCell ref="AD7:AG7"/>
    <mergeCell ref="B9:B17"/>
    <mergeCell ref="C9:C17"/>
    <mergeCell ref="G12:G13"/>
    <mergeCell ref="I12:I13"/>
    <mergeCell ref="R12:R13"/>
    <mergeCell ref="D14:D16"/>
    <mergeCell ref="E14:E16"/>
    <mergeCell ref="F14:F16"/>
    <mergeCell ref="G14:G16"/>
    <mergeCell ref="H14:H16"/>
    <mergeCell ref="I14:I16"/>
    <mergeCell ref="N14:N16"/>
    <mergeCell ref="L14:L16"/>
    <mergeCell ref="K14:K16"/>
    <mergeCell ref="V7:Z7"/>
    <mergeCell ref="I19:K19"/>
    <mergeCell ref="M19:P19"/>
    <mergeCell ref="P14:P16"/>
    <mergeCell ref="M14:M16"/>
    <mergeCell ref="AD39:AD40"/>
    <mergeCell ref="U14:U16"/>
    <mergeCell ref="O14:O16"/>
    <mergeCell ref="V14:V16"/>
    <mergeCell ref="AA9:AA17"/>
    <mergeCell ref="K9:K10"/>
    <mergeCell ref="L9:L10"/>
    <mergeCell ref="M9:M10"/>
    <mergeCell ref="N9:N10"/>
    <mergeCell ref="O9:O10"/>
    <mergeCell ref="P9:P10"/>
    <mergeCell ref="Q9:Q10"/>
    <mergeCell ref="Z15:Z16"/>
    <mergeCell ref="AE39:AE40"/>
    <mergeCell ref="AF39:AF40"/>
    <mergeCell ref="AG39:AG40"/>
    <mergeCell ref="M20:N20"/>
    <mergeCell ref="O20:P20"/>
    <mergeCell ref="M21:N21"/>
    <mergeCell ref="O21:P21"/>
    <mergeCell ref="M22:N22"/>
    <mergeCell ref="O22:P22"/>
  </mergeCells>
  <printOptions horizontalCentered="1" verticalCentered="1"/>
  <pageMargins left="0.19685039370078741" right="0.27559055118110237" top="0.39370078740157483" bottom="0.47244094488188981" header="0" footer="0"/>
  <pageSetup scale="16" orientation="landscape" r:id="rId1"/>
  <headerFooter alignWithMargins="0">
    <oddFooter>&amp;C&amp;8Página &amp;P de &amp;N</oddFooter>
  </headerFooter>
  <rowBreaks count="1" manualBreakCount="1">
    <brk id="23" min="1" max="26" man="1"/>
  </rowBreaks>
  <colBreaks count="1" manualBreakCount="1">
    <brk id="2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6"/>
  <sheetViews>
    <sheetView showGridLines="0" tabSelected="1" view="pageBreakPreview" topLeftCell="M1" zoomScale="40" zoomScaleNormal="25" zoomScaleSheetLayoutView="40" zoomScalePageLayoutView="75" workbookViewId="0">
      <selection activeCell="R16" sqref="R16"/>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19" width="28" style="42" customWidth="1"/>
    <col min="20" max="20" width="33.42578125" style="42" customWidth="1"/>
    <col min="21" max="21" width="29.42578125" style="42" customWidth="1"/>
    <col min="22" max="22" width="36" style="42" customWidth="1"/>
    <col min="23" max="23" width="68.140625" style="42" customWidth="1"/>
    <col min="24" max="24" width="50.42578125" style="42" customWidth="1"/>
    <col min="25" max="25" width="45.710937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03" t="s">
        <v>55</v>
      </c>
      <c r="C2" s="504"/>
      <c r="D2" s="504"/>
      <c r="E2" s="504"/>
      <c r="F2" s="504"/>
      <c r="G2" s="504"/>
      <c r="H2" s="504"/>
      <c r="I2" s="504"/>
      <c r="J2" s="504"/>
      <c r="K2" s="504"/>
      <c r="L2" s="504"/>
      <c r="M2" s="504"/>
      <c r="N2" s="504"/>
      <c r="O2" s="504"/>
      <c r="P2" s="504"/>
      <c r="Q2" s="504"/>
      <c r="R2" s="504"/>
      <c r="S2" s="504"/>
      <c r="T2" s="504"/>
      <c r="U2" s="504"/>
      <c r="V2" s="505"/>
      <c r="W2" s="505"/>
      <c r="X2" s="505"/>
      <c r="Y2" s="505"/>
      <c r="Z2" s="505"/>
      <c r="AA2" s="506"/>
      <c r="AB2" s="60"/>
      <c r="AC2" s="60"/>
    </row>
    <row r="3" spans="2:34" s="57" customFormat="1" ht="66" customHeight="1" thickBot="1" x14ac:dyDescent="0.25">
      <c r="B3" s="507" t="s">
        <v>107</v>
      </c>
      <c r="C3" s="508"/>
      <c r="D3" s="508"/>
      <c r="E3" s="509"/>
      <c r="F3" s="507" t="s">
        <v>225</v>
      </c>
      <c r="G3" s="508"/>
      <c r="H3" s="510"/>
      <c r="I3" s="511" t="s">
        <v>226</v>
      </c>
      <c r="J3" s="512"/>
      <c r="K3" s="512"/>
      <c r="L3" s="512"/>
      <c r="M3" s="511" t="s">
        <v>108</v>
      </c>
      <c r="N3" s="512"/>
      <c r="O3" s="512"/>
      <c r="P3" s="513"/>
      <c r="Q3" s="512" t="s">
        <v>56</v>
      </c>
      <c r="R3" s="512"/>
      <c r="S3" s="512"/>
      <c r="T3" s="512"/>
      <c r="U3" s="512"/>
      <c r="V3" s="512"/>
      <c r="W3" s="512"/>
      <c r="X3" s="512"/>
      <c r="Y3" s="512"/>
      <c r="Z3" s="512"/>
      <c r="AA3" s="513"/>
      <c r="AB3" s="61"/>
      <c r="AC3" s="61"/>
    </row>
    <row r="4" spans="2:34" s="57" customFormat="1" ht="72" customHeight="1" thickBot="1" x14ac:dyDescent="0.25">
      <c r="B4" s="516" t="s">
        <v>57</v>
      </c>
      <c r="C4" s="517"/>
      <c r="D4" s="517"/>
      <c r="E4" s="518"/>
      <c r="F4" s="519">
        <v>42874</v>
      </c>
      <c r="G4" s="520"/>
      <c r="H4" s="521"/>
      <c r="I4" s="522">
        <v>43199</v>
      </c>
      <c r="J4" s="520"/>
      <c r="K4" s="520"/>
      <c r="L4" s="523"/>
      <c r="M4" s="524">
        <v>3</v>
      </c>
      <c r="N4" s="525"/>
      <c r="O4" s="525"/>
      <c r="P4" s="526"/>
      <c r="Q4" s="525" t="s">
        <v>227</v>
      </c>
      <c r="R4" s="525"/>
      <c r="S4" s="525"/>
      <c r="T4" s="525"/>
      <c r="U4" s="525"/>
      <c r="V4" s="525"/>
      <c r="W4" s="525"/>
      <c r="X4" s="525"/>
      <c r="Y4" s="525"/>
      <c r="Z4" s="525"/>
      <c r="AA4" s="526"/>
      <c r="AB4" s="325"/>
      <c r="AC4" s="325"/>
    </row>
    <row r="5" spans="2:34" s="57" customFormat="1" ht="32.1" customHeight="1" thickBot="1" x14ac:dyDescent="0.25">
      <c r="B5" s="606" t="s">
        <v>507</v>
      </c>
      <c r="C5" s="607"/>
      <c r="D5" s="607"/>
      <c r="E5" s="607"/>
      <c r="F5" s="607"/>
      <c r="G5" s="607"/>
      <c r="H5" s="607"/>
      <c r="I5" s="607"/>
      <c r="J5" s="607"/>
      <c r="K5" s="607"/>
      <c r="L5" s="607"/>
      <c r="M5" s="607"/>
      <c r="N5" s="607"/>
      <c r="O5" s="607"/>
      <c r="P5" s="607"/>
      <c r="Q5" s="607"/>
      <c r="R5" s="607"/>
      <c r="S5" s="607"/>
      <c r="T5" s="607"/>
      <c r="U5" s="607"/>
      <c r="V5" s="607"/>
      <c r="W5" s="607"/>
      <c r="X5" s="607"/>
      <c r="Y5" s="607"/>
      <c r="Z5" s="607"/>
      <c r="AA5" s="608"/>
      <c r="AB5" s="325"/>
      <c r="AC5" s="325"/>
    </row>
    <row r="6" spans="2:34" s="57" customFormat="1" ht="54.95" customHeight="1" thickBot="1" x14ac:dyDescent="0.25">
      <c r="B6" s="530" t="s">
        <v>2</v>
      </c>
      <c r="C6" s="531"/>
      <c r="D6" s="531"/>
      <c r="E6" s="531"/>
      <c r="F6" s="531"/>
      <c r="G6" s="531"/>
      <c r="H6" s="531"/>
      <c r="I6" s="532"/>
      <c r="J6" s="533" t="s">
        <v>7</v>
      </c>
      <c r="K6" s="534"/>
      <c r="L6" s="534"/>
      <c r="M6" s="534"/>
      <c r="N6" s="534"/>
      <c r="O6" s="534"/>
      <c r="P6" s="534"/>
      <c r="Q6" s="535"/>
      <c r="R6" s="536" t="s">
        <v>237</v>
      </c>
      <c r="S6" s="537"/>
      <c r="T6" s="537"/>
      <c r="U6" s="537"/>
      <c r="V6" s="537"/>
      <c r="W6" s="537"/>
      <c r="X6" s="537"/>
      <c r="Y6" s="537"/>
      <c r="Z6" s="537"/>
      <c r="AA6" s="538"/>
    </row>
    <row r="7" spans="2:34" s="57" customFormat="1" ht="75" customHeight="1" thickBot="1" x14ac:dyDescent="0.25">
      <c r="B7" s="539" t="s">
        <v>15</v>
      </c>
      <c r="C7" s="540" t="s">
        <v>466</v>
      </c>
      <c r="D7" s="153" t="s">
        <v>14</v>
      </c>
      <c r="E7" s="154" t="s">
        <v>16</v>
      </c>
      <c r="F7" s="154" t="s">
        <v>1</v>
      </c>
      <c r="G7" s="154" t="s">
        <v>17</v>
      </c>
      <c r="H7" s="154" t="s">
        <v>465</v>
      </c>
      <c r="I7" s="154" t="s">
        <v>464</v>
      </c>
      <c r="J7" s="541" t="s">
        <v>52</v>
      </c>
      <c r="K7" s="541"/>
      <c r="L7" s="541"/>
      <c r="M7" s="541"/>
      <c r="N7" s="327" t="s">
        <v>6</v>
      </c>
      <c r="O7" s="542" t="s">
        <v>90</v>
      </c>
      <c r="P7" s="543"/>
      <c r="Q7" s="543"/>
      <c r="R7" s="750" t="s">
        <v>228</v>
      </c>
      <c r="S7" s="751"/>
      <c r="T7" s="631"/>
      <c r="U7" s="752"/>
      <c r="V7" s="756" t="s">
        <v>229</v>
      </c>
      <c r="W7" s="632"/>
      <c r="X7" s="632"/>
      <c r="Y7" s="632"/>
      <c r="Z7" s="757"/>
      <c r="AA7" s="755" t="s">
        <v>39</v>
      </c>
      <c r="AD7" s="552" t="s">
        <v>122</v>
      </c>
      <c r="AE7" s="552"/>
      <c r="AF7" s="552"/>
      <c r="AG7" s="552"/>
      <c r="AH7" s="59"/>
    </row>
    <row r="8" spans="2:34" s="57" customFormat="1" ht="174" customHeight="1" thickBot="1" x14ac:dyDescent="0.25">
      <c r="B8" s="539"/>
      <c r="C8" s="540"/>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262" t="s">
        <v>233</v>
      </c>
      <c r="V8" s="262" t="s">
        <v>318</v>
      </c>
      <c r="W8" s="184" t="s">
        <v>234</v>
      </c>
      <c r="X8" s="182" t="s">
        <v>235</v>
      </c>
      <c r="Y8" s="182" t="s">
        <v>236</v>
      </c>
      <c r="Z8" s="183" t="s">
        <v>231</v>
      </c>
      <c r="AA8" s="627"/>
      <c r="AD8" s="85" t="s">
        <v>118</v>
      </c>
      <c r="AE8" s="86" t="s">
        <v>119</v>
      </c>
      <c r="AF8" s="86" t="s">
        <v>120</v>
      </c>
      <c r="AG8" s="87" t="s">
        <v>121</v>
      </c>
    </row>
    <row r="9" spans="2:34" s="57" customFormat="1" ht="280.5" customHeight="1" x14ac:dyDescent="0.2">
      <c r="B9" s="717" t="s">
        <v>244</v>
      </c>
      <c r="C9" s="640" t="s">
        <v>129</v>
      </c>
      <c r="D9" s="120" t="s">
        <v>383</v>
      </c>
      <c r="E9" s="102" t="s">
        <v>389</v>
      </c>
      <c r="F9" s="102" t="s">
        <v>573</v>
      </c>
      <c r="G9" s="102" t="s">
        <v>574</v>
      </c>
      <c r="H9" s="102" t="s">
        <v>384</v>
      </c>
      <c r="I9" s="102" t="s">
        <v>390</v>
      </c>
      <c r="J9" s="339">
        <v>1</v>
      </c>
      <c r="K9" s="339" t="s">
        <v>87</v>
      </c>
      <c r="L9" s="339">
        <v>20</v>
      </c>
      <c r="M9" s="167" t="s">
        <v>27</v>
      </c>
      <c r="N9" s="121">
        <f>J9*L9</f>
        <v>20</v>
      </c>
      <c r="O9" s="122"/>
      <c r="P9" s="123" t="s">
        <v>94</v>
      </c>
      <c r="Q9" s="123"/>
      <c r="R9" s="340" t="s">
        <v>385</v>
      </c>
      <c r="S9" s="340" t="s">
        <v>387</v>
      </c>
      <c r="T9" s="351" t="s">
        <v>575</v>
      </c>
      <c r="U9" s="408" t="s">
        <v>254</v>
      </c>
      <c r="V9" s="196" t="s">
        <v>388</v>
      </c>
      <c r="W9" s="139" t="s">
        <v>576</v>
      </c>
      <c r="X9" s="139" t="s">
        <v>577</v>
      </c>
      <c r="Y9" s="139" t="s">
        <v>578</v>
      </c>
      <c r="Z9" s="139" t="s">
        <v>579</v>
      </c>
      <c r="AA9" s="628">
        <v>43629</v>
      </c>
      <c r="AD9" s="330">
        <v>1</v>
      </c>
      <c r="AE9" s="329"/>
      <c r="AF9" s="329"/>
      <c r="AG9" s="331">
        <f>SUM(AD9:AF9)</f>
        <v>1</v>
      </c>
    </row>
    <row r="10" spans="2:34" s="57" customFormat="1" ht="285.75" customHeight="1" x14ac:dyDescent="0.2">
      <c r="B10" s="719"/>
      <c r="C10" s="581"/>
      <c r="D10" s="586" t="s">
        <v>580</v>
      </c>
      <c r="E10" s="582" t="s">
        <v>581</v>
      </c>
      <c r="F10" s="582" t="s">
        <v>393</v>
      </c>
      <c r="G10" s="582" t="s">
        <v>391</v>
      </c>
      <c r="H10" s="582" t="s">
        <v>392</v>
      </c>
      <c r="I10" s="582" t="s">
        <v>582</v>
      </c>
      <c r="J10" s="582">
        <v>1</v>
      </c>
      <c r="K10" s="582" t="s">
        <v>87</v>
      </c>
      <c r="L10" s="582">
        <v>20</v>
      </c>
      <c r="M10" s="645" t="s">
        <v>27</v>
      </c>
      <c r="N10" s="747">
        <f>J10*L10</f>
        <v>20</v>
      </c>
      <c r="O10" s="708" t="s">
        <v>94</v>
      </c>
      <c r="P10" s="702"/>
      <c r="Q10" s="702"/>
      <c r="R10" s="341" t="s">
        <v>394</v>
      </c>
      <c r="S10" s="341" t="s">
        <v>255</v>
      </c>
      <c r="T10" s="645" t="s">
        <v>575</v>
      </c>
      <c r="U10" s="645" t="s">
        <v>254</v>
      </c>
      <c r="V10" s="137" t="s">
        <v>583</v>
      </c>
      <c r="W10" s="140" t="s">
        <v>584</v>
      </c>
      <c r="X10" s="140" t="s">
        <v>907</v>
      </c>
      <c r="Y10" s="140" t="s">
        <v>478</v>
      </c>
      <c r="Z10" s="371" t="s">
        <v>585</v>
      </c>
      <c r="AA10" s="567"/>
      <c r="AD10" s="326"/>
      <c r="AE10" s="323">
        <v>1</v>
      </c>
      <c r="AF10" s="323"/>
      <c r="AG10" s="324">
        <f>SUM(AD10:AF10)</f>
        <v>1</v>
      </c>
    </row>
    <row r="11" spans="2:34" s="57" customFormat="1" ht="409.5" customHeight="1" x14ac:dyDescent="0.2">
      <c r="B11" s="719"/>
      <c r="C11" s="581"/>
      <c r="D11" s="698"/>
      <c r="E11" s="557"/>
      <c r="F11" s="557"/>
      <c r="G11" s="557"/>
      <c r="H11" s="557"/>
      <c r="I11" s="557"/>
      <c r="J11" s="557"/>
      <c r="K11" s="557"/>
      <c r="L11" s="557"/>
      <c r="M11" s="651"/>
      <c r="N11" s="748"/>
      <c r="O11" s="709"/>
      <c r="P11" s="703"/>
      <c r="Q11" s="703"/>
      <c r="R11" s="341" t="s">
        <v>395</v>
      </c>
      <c r="S11" s="341" t="s">
        <v>255</v>
      </c>
      <c r="T11" s="646"/>
      <c r="U11" s="646"/>
      <c r="V11" s="137" t="s">
        <v>327</v>
      </c>
      <c r="W11" s="140" t="s">
        <v>908</v>
      </c>
      <c r="X11" s="140" t="s">
        <v>909</v>
      </c>
      <c r="Y11" s="140" t="s">
        <v>586</v>
      </c>
      <c r="Z11" s="439">
        <v>43605</v>
      </c>
      <c r="AA11" s="567"/>
      <c r="AD11" s="326"/>
      <c r="AE11" s="323"/>
      <c r="AF11" s="323"/>
      <c r="AG11" s="324"/>
    </row>
    <row r="12" spans="2:34" s="57" customFormat="1" ht="161.25" customHeight="1" x14ac:dyDescent="0.2">
      <c r="B12" s="719"/>
      <c r="C12" s="581"/>
      <c r="D12" s="587"/>
      <c r="E12" s="695"/>
      <c r="F12" s="695"/>
      <c r="G12" s="695"/>
      <c r="H12" s="695"/>
      <c r="I12" s="695"/>
      <c r="J12" s="695"/>
      <c r="K12" s="695"/>
      <c r="L12" s="695"/>
      <c r="M12" s="646"/>
      <c r="N12" s="749"/>
      <c r="O12" s="710"/>
      <c r="P12" s="704"/>
      <c r="Q12" s="704"/>
      <c r="R12" s="407" t="s">
        <v>587</v>
      </c>
      <c r="S12" s="440">
        <v>43515</v>
      </c>
      <c r="T12" s="411" t="s">
        <v>588</v>
      </c>
      <c r="U12" s="411" t="s">
        <v>254</v>
      </c>
      <c r="V12" s="137" t="s">
        <v>327</v>
      </c>
      <c r="W12" s="140" t="s">
        <v>911</v>
      </c>
      <c r="X12" s="140" t="s">
        <v>910</v>
      </c>
      <c r="Y12" s="140" t="s">
        <v>589</v>
      </c>
      <c r="Z12" s="439" t="s">
        <v>585</v>
      </c>
      <c r="AA12" s="567"/>
      <c r="AD12" s="405"/>
      <c r="AE12" s="403"/>
      <c r="AF12" s="403"/>
      <c r="AG12" s="404"/>
    </row>
    <row r="13" spans="2:34" s="57" customFormat="1" ht="408.75" customHeight="1" x14ac:dyDescent="0.2">
      <c r="B13" s="719"/>
      <c r="C13" s="581"/>
      <c r="D13" s="124" t="s">
        <v>131</v>
      </c>
      <c r="E13" s="164" t="s">
        <v>215</v>
      </c>
      <c r="F13" s="164" t="s">
        <v>590</v>
      </c>
      <c r="G13" s="164" t="s">
        <v>396</v>
      </c>
      <c r="H13" s="164" t="s">
        <v>216</v>
      </c>
      <c r="I13" s="164" t="s">
        <v>217</v>
      </c>
      <c r="J13" s="335">
        <v>1</v>
      </c>
      <c r="K13" s="335" t="s">
        <v>132</v>
      </c>
      <c r="L13" s="335">
        <v>10</v>
      </c>
      <c r="M13" s="333" t="s">
        <v>51</v>
      </c>
      <c r="N13" s="125">
        <f>J13*L13</f>
        <v>10</v>
      </c>
      <c r="O13" s="107"/>
      <c r="P13" s="356" t="s">
        <v>94</v>
      </c>
      <c r="Q13" s="356"/>
      <c r="R13" s="341" t="s">
        <v>397</v>
      </c>
      <c r="S13" s="341" t="s">
        <v>400</v>
      </c>
      <c r="T13" s="140" t="s">
        <v>398</v>
      </c>
      <c r="U13" s="140" t="s">
        <v>254</v>
      </c>
      <c r="V13" s="197" t="s">
        <v>399</v>
      </c>
      <c r="W13" s="140" t="s">
        <v>591</v>
      </c>
      <c r="X13" s="140" t="s">
        <v>401</v>
      </c>
      <c r="Y13" s="140" t="s">
        <v>398</v>
      </c>
      <c r="Z13" s="266" t="s">
        <v>592</v>
      </c>
      <c r="AA13" s="567"/>
      <c r="AD13" s="326">
        <v>1</v>
      </c>
      <c r="AE13" s="323"/>
      <c r="AF13" s="323"/>
      <c r="AG13" s="324">
        <f>SUM(AD13:AF13)</f>
        <v>1</v>
      </c>
    </row>
    <row r="14" spans="2:34" s="57" customFormat="1" ht="371.25" customHeight="1" x14ac:dyDescent="0.2">
      <c r="B14" s="720"/>
      <c r="C14" s="582"/>
      <c r="D14" s="586" t="s">
        <v>219</v>
      </c>
      <c r="E14" s="582" t="s">
        <v>220</v>
      </c>
      <c r="F14" s="582" t="s">
        <v>221</v>
      </c>
      <c r="G14" s="354" t="s">
        <v>402</v>
      </c>
      <c r="H14" s="582" t="s">
        <v>222</v>
      </c>
      <c r="I14" s="354" t="s">
        <v>223</v>
      </c>
      <c r="J14" s="582">
        <v>1</v>
      </c>
      <c r="K14" s="582" t="s">
        <v>87</v>
      </c>
      <c r="L14" s="582">
        <v>20</v>
      </c>
      <c r="M14" s="645" t="s">
        <v>174</v>
      </c>
      <c r="N14" s="753">
        <f>SUM(J14*L14)</f>
        <v>20</v>
      </c>
      <c r="O14" s="708" t="s">
        <v>94</v>
      </c>
      <c r="P14" s="702"/>
      <c r="Q14" s="702"/>
      <c r="R14" s="347" t="s">
        <v>403</v>
      </c>
      <c r="S14" s="347" t="s">
        <v>593</v>
      </c>
      <c r="T14" s="141" t="s">
        <v>386</v>
      </c>
      <c r="U14" s="141" t="s">
        <v>404</v>
      </c>
      <c r="V14" s="199" t="s">
        <v>327</v>
      </c>
      <c r="W14" s="500" t="s">
        <v>912</v>
      </c>
      <c r="X14" s="500" t="s">
        <v>913</v>
      </c>
      <c r="Y14" s="141" t="s">
        <v>594</v>
      </c>
      <c r="Z14" s="441">
        <v>43629</v>
      </c>
      <c r="AA14" s="567"/>
      <c r="AD14" s="326">
        <v>1</v>
      </c>
      <c r="AE14" s="323"/>
      <c r="AF14" s="323"/>
      <c r="AG14" s="324">
        <f>SUM(AD14:AF14)</f>
        <v>1</v>
      </c>
    </row>
    <row r="15" spans="2:34" s="57" customFormat="1" ht="367.5" customHeight="1" x14ac:dyDescent="0.2">
      <c r="B15" s="720"/>
      <c r="C15" s="582"/>
      <c r="D15" s="587"/>
      <c r="E15" s="695"/>
      <c r="F15" s="695"/>
      <c r="G15" s="354" t="s">
        <v>463</v>
      </c>
      <c r="H15" s="695"/>
      <c r="I15" s="354" t="s">
        <v>462</v>
      </c>
      <c r="J15" s="695"/>
      <c r="K15" s="695"/>
      <c r="L15" s="695"/>
      <c r="M15" s="646"/>
      <c r="N15" s="754"/>
      <c r="O15" s="710"/>
      <c r="P15" s="704"/>
      <c r="Q15" s="704"/>
      <c r="R15" s="406" t="s">
        <v>595</v>
      </c>
      <c r="S15" s="442" t="s">
        <v>494</v>
      </c>
      <c r="T15" s="141" t="s">
        <v>386</v>
      </c>
      <c r="U15" s="141" t="s">
        <v>254</v>
      </c>
      <c r="V15" s="199" t="s">
        <v>327</v>
      </c>
      <c r="W15" s="141" t="s">
        <v>630</v>
      </c>
      <c r="X15" s="141" t="s">
        <v>596</v>
      </c>
      <c r="Y15" s="141" t="s">
        <v>597</v>
      </c>
      <c r="Z15" s="441">
        <v>43580</v>
      </c>
      <c r="AA15" s="567"/>
      <c r="AD15" s="326"/>
      <c r="AE15" s="323"/>
      <c r="AF15" s="323"/>
      <c r="AG15" s="324"/>
    </row>
    <row r="16" spans="2:34" s="57" customFormat="1" ht="231" customHeight="1" thickBot="1" x14ac:dyDescent="0.25">
      <c r="B16" s="721"/>
      <c r="C16" s="583"/>
      <c r="D16" s="128" t="s">
        <v>405</v>
      </c>
      <c r="E16" s="129" t="s">
        <v>407</v>
      </c>
      <c r="F16" s="129" t="s">
        <v>406</v>
      </c>
      <c r="G16" s="129" t="s">
        <v>409</v>
      </c>
      <c r="H16" s="129" t="s">
        <v>408</v>
      </c>
      <c r="I16" s="129" t="s">
        <v>598</v>
      </c>
      <c r="J16" s="336">
        <v>1</v>
      </c>
      <c r="K16" s="336" t="s">
        <v>87</v>
      </c>
      <c r="L16" s="336">
        <v>10</v>
      </c>
      <c r="M16" s="114" t="s">
        <v>54</v>
      </c>
      <c r="N16" s="130">
        <f>J16*L16</f>
        <v>10</v>
      </c>
      <c r="O16" s="116"/>
      <c r="P16" s="117" t="s">
        <v>94</v>
      </c>
      <c r="Q16" s="117"/>
      <c r="R16" s="129" t="s">
        <v>599</v>
      </c>
      <c r="S16" s="372" t="s">
        <v>600</v>
      </c>
      <c r="T16" s="332" t="s">
        <v>601</v>
      </c>
      <c r="U16" s="142" t="s">
        <v>218</v>
      </c>
      <c r="V16" s="265" t="s">
        <v>602</v>
      </c>
      <c r="W16" s="142" t="s">
        <v>898</v>
      </c>
      <c r="X16" s="142" t="s">
        <v>604</v>
      </c>
      <c r="Y16" s="142" t="s">
        <v>603</v>
      </c>
      <c r="Z16" s="443">
        <v>43621</v>
      </c>
      <c r="AA16" s="585"/>
      <c r="AD16" s="326"/>
      <c r="AE16" s="323">
        <v>1</v>
      </c>
      <c r="AF16" s="323"/>
      <c r="AG16" s="324">
        <f t="shared" ref="AG16:AG24" si="0">SUM(AD16:AF16)</f>
        <v>1</v>
      </c>
    </row>
    <row r="17" spans="2:33" s="57" customFormat="1" ht="48" customHeight="1" thickBot="1" x14ac:dyDescent="0.25">
      <c r="B17" s="42"/>
      <c r="C17" s="42"/>
      <c r="D17" s="42"/>
      <c r="E17" s="42"/>
      <c r="F17" s="42"/>
      <c r="G17" s="42"/>
      <c r="H17" s="42"/>
      <c r="I17" s="42"/>
      <c r="J17" s="42"/>
      <c r="K17" s="42"/>
      <c r="L17" s="42"/>
      <c r="M17" s="42"/>
      <c r="N17" s="42"/>
      <c r="O17" s="42"/>
      <c r="P17" s="42"/>
      <c r="Q17" s="42"/>
      <c r="R17" s="42"/>
      <c r="S17" s="42"/>
      <c r="T17" s="42"/>
      <c r="U17" s="42"/>
      <c r="V17" s="263"/>
      <c r="W17" s="42"/>
      <c r="X17" s="42"/>
      <c r="Y17" s="42"/>
      <c r="Z17" s="42"/>
      <c r="AA17" s="145"/>
      <c r="AD17" s="326">
        <v>1</v>
      </c>
      <c r="AE17" s="323"/>
      <c r="AF17" s="323"/>
      <c r="AG17" s="324">
        <f t="shared" si="0"/>
        <v>1</v>
      </c>
    </row>
    <row r="18" spans="2:33" s="57" customFormat="1" ht="112.5" customHeight="1" thickBot="1" x14ac:dyDescent="0.25">
      <c r="B18" s="42"/>
      <c r="C18" s="42"/>
      <c r="D18" s="42"/>
      <c r="E18" s="42"/>
      <c r="F18" s="42"/>
      <c r="G18" s="42"/>
      <c r="H18" s="42"/>
      <c r="I18" s="559" t="s">
        <v>144</v>
      </c>
      <c r="J18" s="560"/>
      <c r="K18" s="561"/>
      <c r="L18" s="42"/>
      <c r="M18" s="562" t="s">
        <v>50</v>
      </c>
      <c r="N18" s="563"/>
      <c r="O18" s="563"/>
      <c r="P18" s="564"/>
      <c r="Q18" s="42"/>
      <c r="R18" s="42"/>
      <c r="S18" s="42"/>
      <c r="T18" s="42"/>
      <c r="U18" s="42"/>
      <c r="V18" s="264"/>
      <c r="W18" s="42"/>
      <c r="X18" s="42"/>
      <c r="Y18" s="42"/>
      <c r="Z18" s="42"/>
      <c r="AA18" s="145"/>
      <c r="AD18" s="326">
        <v>1</v>
      </c>
      <c r="AE18" s="323"/>
      <c r="AF18" s="323"/>
      <c r="AG18" s="324">
        <f t="shared" si="0"/>
        <v>1</v>
      </c>
    </row>
    <row r="19" spans="2:33" s="57" customFormat="1" ht="49.5" customHeight="1" x14ac:dyDescent="0.2">
      <c r="B19" s="42"/>
      <c r="C19" s="42"/>
      <c r="D19" s="42"/>
      <c r="E19" s="42"/>
      <c r="F19" s="42"/>
      <c r="G19" s="42"/>
      <c r="H19" s="42"/>
      <c r="I19" s="44" t="s">
        <v>123</v>
      </c>
      <c r="J19" s="45">
        <v>8</v>
      </c>
      <c r="K19" s="46">
        <f>J19*K22/J22</f>
        <v>0.15094339622641509</v>
      </c>
      <c r="L19" s="42"/>
      <c r="M19" s="527" t="s">
        <v>461</v>
      </c>
      <c r="N19" s="528"/>
      <c r="O19" s="528" t="s">
        <v>142</v>
      </c>
      <c r="P19" s="529"/>
      <c r="Q19" s="42"/>
      <c r="R19" s="42"/>
      <c r="S19" s="42"/>
      <c r="T19" s="42"/>
      <c r="U19" s="42"/>
      <c r="V19" s="42"/>
      <c r="W19" s="42"/>
      <c r="X19" s="42"/>
      <c r="Y19" s="42"/>
      <c r="Z19" s="42"/>
      <c r="AA19" s="145"/>
      <c r="AD19" s="326">
        <v>1</v>
      </c>
      <c r="AE19" s="323"/>
      <c r="AF19" s="323"/>
      <c r="AG19" s="324">
        <f t="shared" si="0"/>
        <v>1</v>
      </c>
    </row>
    <row r="20" spans="2:33" s="57" customFormat="1" ht="49.5" customHeight="1" x14ac:dyDescent="0.2">
      <c r="B20" s="42"/>
      <c r="C20" s="42"/>
      <c r="D20" s="42"/>
      <c r="E20" s="42"/>
      <c r="F20" s="42"/>
      <c r="G20" s="42"/>
      <c r="H20" s="42"/>
      <c r="I20" s="47" t="s">
        <v>124</v>
      </c>
      <c r="J20" s="48">
        <v>35</v>
      </c>
      <c r="K20" s="49">
        <f>J20*K22/J22</f>
        <v>0.660377358490566</v>
      </c>
      <c r="L20" s="42"/>
      <c r="M20" s="571" t="s">
        <v>460</v>
      </c>
      <c r="N20" s="572"/>
      <c r="O20" s="572" t="s">
        <v>143</v>
      </c>
      <c r="P20" s="573"/>
      <c r="Q20" s="42"/>
      <c r="R20" s="42"/>
      <c r="S20" s="42"/>
      <c r="T20" s="42"/>
      <c r="U20" s="42"/>
      <c r="V20" s="42"/>
      <c r="W20" s="42"/>
      <c r="X20" s="42"/>
      <c r="Y20" s="42"/>
      <c r="Z20" s="42"/>
      <c r="AA20" s="145"/>
      <c r="AD20" s="326">
        <v>1</v>
      </c>
      <c r="AE20" s="323"/>
      <c r="AF20" s="323"/>
      <c r="AG20" s="324">
        <f t="shared" si="0"/>
        <v>1</v>
      </c>
    </row>
    <row r="21" spans="2:33" s="57" customFormat="1" ht="49.5" customHeight="1" thickBot="1" x14ac:dyDescent="0.25">
      <c r="B21" s="42"/>
      <c r="C21" s="42"/>
      <c r="D21" s="42"/>
      <c r="E21" s="42"/>
      <c r="F21" s="42"/>
      <c r="G21" s="42"/>
      <c r="H21" s="42"/>
      <c r="I21" s="50" t="s">
        <v>125</v>
      </c>
      <c r="J21" s="51">
        <v>10</v>
      </c>
      <c r="K21" s="52">
        <f>J21*K22/J22</f>
        <v>0.18867924528301888</v>
      </c>
      <c r="L21" s="42"/>
      <c r="M21" s="574" t="s">
        <v>459</v>
      </c>
      <c r="N21" s="575"/>
      <c r="O21" s="575" t="s">
        <v>32</v>
      </c>
      <c r="P21" s="576"/>
      <c r="Q21" s="42"/>
      <c r="R21" s="42"/>
      <c r="S21" s="42"/>
      <c r="T21" s="42"/>
      <c r="U21" s="42"/>
      <c r="V21" s="42"/>
      <c r="W21" s="42"/>
      <c r="X21" s="42"/>
      <c r="Y21" s="42"/>
      <c r="Z21" s="42"/>
      <c r="AA21" s="145"/>
      <c r="AD21" s="326">
        <v>1</v>
      </c>
      <c r="AE21" s="323"/>
      <c r="AF21" s="323"/>
      <c r="AG21" s="324">
        <f t="shared" si="0"/>
        <v>1</v>
      </c>
    </row>
    <row r="22" spans="2:33" s="57" customFormat="1" ht="49.5" customHeight="1" thickBot="1" x14ac:dyDescent="0.25">
      <c r="B22" s="42"/>
      <c r="C22" s="42"/>
      <c r="D22" s="42"/>
      <c r="E22" s="42"/>
      <c r="F22" s="42"/>
      <c r="G22" s="42"/>
      <c r="H22" s="42"/>
      <c r="I22" s="53" t="s">
        <v>126</v>
      </c>
      <c r="J22" s="54">
        <f>+J19+J21+J20</f>
        <v>53</v>
      </c>
      <c r="K22" s="55">
        <v>1</v>
      </c>
      <c r="L22" s="42"/>
      <c r="M22" s="42"/>
      <c r="N22" s="42"/>
      <c r="O22" s="42"/>
      <c r="P22" s="42"/>
      <c r="Q22" s="42"/>
      <c r="R22" s="42"/>
      <c r="S22" s="42"/>
      <c r="T22" s="42"/>
      <c r="U22" s="42"/>
      <c r="V22" s="42"/>
      <c r="W22" s="42"/>
      <c r="X22" s="42"/>
      <c r="Y22" s="42"/>
      <c r="Z22" s="42"/>
      <c r="AA22" s="145"/>
      <c r="AD22" s="326"/>
      <c r="AE22" s="323">
        <v>1</v>
      </c>
      <c r="AF22" s="323"/>
      <c r="AG22" s="324">
        <f t="shared" si="0"/>
        <v>1</v>
      </c>
    </row>
    <row r="23" spans="2:33" s="57" customFormat="1" ht="135.75" customHeight="1" x14ac:dyDescent="0.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145"/>
      <c r="AD23" s="326"/>
      <c r="AE23" s="323">
        <v>1</v>
      </c>
      <c r="AF23" s="323"/>
      <c r="AG23" s="324">
        <f t="shared" si="0"/>
        <v>1</v>
      </c>
    </row>
    <row r="24" spans="2:33" s="57" customFormat="1" ht="409.5" customHeight="1" x14ac:dyDescent="0.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145"/>
      <c r="AD24" s="326">
        <v>1</v>
      </c>
      <c r="AE24" s="323"/>
      <c r="AF24" s="323"/>
      <c r="AG24" s="324">
        <f t="shared" si="0"/>
        <v>1</v>
      </c>
    </row>
    <row r="25" spans="2:33" s="56" customFormat="1" ht="339.95"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45"/>
      <c r="AD25" s="83"/>
      <c r="AE25" s="328"/>
      <c r="AF25" s="328"/>
      <c r="AG25" s="84"/>
    </row>
    <row r="26" spans="2:33" s="57" customFormat="1" ht="267.95"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D26" s="326">
        <v>1</v>
      </c>
      <c r="AE26" s="323"/>
      <c r="AF26" s="323"/>
      <c r="AG26" s="324">
        <f>SUM(AD26:AF26)</f>
        <v>1</v>
      </c>
    </row>
    <row r="27" spans="2:33" s="57" customFormat="1" ht="408.95"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45"/>
      <c r="AD27" s="326"/>
      <c r="AE27" s="323">
        <v>1</v>
      </c>
      <c r="AF27" s="323"/>
      <c r="AG27" s="324">
        <f>SUM(AD27:AF27)</f>
        <v>1</v>
      </c>
    </row>
    <row r="28" spans="2:33" s="57" customFormat="1" ht="133.5"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45"/>
      <c r="AD28" s="326"/>
      <c r="AE28" s="323">
        <v>1</v>
      </c>
      <c r="AF28" s="323"/>
      <c r="AG28" s="324">
        <v>1</v>
      </c>
    </row>
    <row r="29" spans="2:33" s="57" customFormat="1" ht="273"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D29" s="326"/>
      <c r="AE29" s="323">
        <v>1</v>
      </c>
      <c r="AF29" s="323"/>
      <c r="AG29" s="324">
        <v>1</v>
      </c>
    </row>
    <row r="30" spans="2:33" s="57" customFormat="1" ht="273"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D30" s="326"/>
      <c r="AE30" s="323"/>
      <c r="AF30" s="323"/>
      <c r="AG30" s="324"/>
    </row>
    <row r="31" spans="2:33" s="57" customFormat="1" ht="409.6"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D31" s="326"/>
      <c r="AE31" s="323">
        <v>1</v>
      </c>
      <c r="AF31" s="323"/>
      <c r="AG31" s="324">
        <v>1</v>
      </c>
    </row>
    <row r="32" spans="2:33" s="57" customFormat="1" ht="177"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326">
        <v>1</v>
      </c>
      <c r="AE32" s="323"/>
      <c r="AF32" s="323"/>
      <c r="AG32" s="324">
        <v>1</v>
      </c>
    </row>
    <row r="33" spans="2:33" s="57" customFormat="1" ht="164.1"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326"/>
      <c r="AE33" s="323">
        <v>1</v>
      </c>
      <c r="AF33" s="323"/>
      <c r="AG33" s="324">
        <v>1</v>
      </c>
    </row>
    <row r="34" spans="2:33" s="57" customFormat="1" ht="280.5"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326">
        <v>1</v>
      </c>
      <c r="AE34" s="323"/>
      <c r="AF34" s="323"/>
      <c r="AG34" s="324">
        <v>1</v>
      </c>
    </row>
    <row r="35" spans="2:33" s="57" customFormat="1" ht="189.95"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326"/>
      <c r="AE35" s="323">
        <v>1</v>
      </c>
      <c r="AF35" s="323"/>
      <c r="AG35" s="324">
        <v>1</v>
      </c>
    </row>
    <row r="36" spans="2:33" s="57" customFormat="1" ht="288"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326">
        <v>1</v>
      </c>
      <c r="AE36" s="323"/>
      <c r="AF36" s="323"/>
      <c r="AG36" s="324">
        <v>1</v>
      </c>
    </row>
    <row r="37" spans="2:33" s="57" customFormat="1" ht="268.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326">
        <v>1</v>
      </c>
      <c r="AE37" s="323"/>
      <c r="AF37" s="323"/>
      <c r="AG37" s="324">
        <v>1</v>
      </c>
    </row>
    <row r="38" spans="2:33" s="57" customFormat="1" ht="188.25"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326"/>
      <c r="AE38" s="323"/>
      <c r="AF38" s="323">
        <v>1</v>
      </c>
      <c r="AG38" s="324">
        <v>1</v>
      </c>
    </row>
    <row r="39" spans="2:33" s="57" customFormat="1" ht="156"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326">
        <v>1</v>
      </c>
      <c r="AE39" s="323"/>
      <c r="AF39" s="323"/>
      <c r="AG39" s="324">
        <v>1</v>
      </c>
    </row>
    <row r="40" spans="2:33" s="57" customFormat="1" ht="348.9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577"/>
      <c r="AE40" s="569"/>
      <c r="AF40" s="569">
        <v>1</v>
      </c>
      <c r="AG40" s="570">
        <v>1</v>
      </c>
    </row>
    <row r="41" spans="2:33" s="57" customFormat="1" ht="339"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577"/>
      <c r="AE41" s="569"/>
      <c r="AF41" s="569"/>
      <c r="AG41" s="570"/>
    </row>
    <row r="42" spans="2:33" s="57" customFormat="1" ht="344.25"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326">
        <v>1</v>
      </c>
      <c r="AE42" s="323"/>
      <c r="AF42" s="323"/>
      <c r="AG42" s="324">
        <v>1</v>
      </c>
    </row>
    <row r="43" spans="2:33" s="57" customFormat="1" ht="205.5"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326">
        <v>1</v>
      </c>
      <c r="AE43" s="323"/>
      <c r="AF43" s="323"/>
      <c r="AG43" s="324">
        <v>1</v>
      </c>
    </row>
    <row r="44" spans="2:33" s="57" customFormat="1" ht="155.1"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326">
        <v>1</v>
      </c>
      <c r="AE44" s="323"/>
      <c r="AF44" s="323"/>
      <c r="AG44" s="324">
        <v>1</v>
      </c>
    </row>
    <row r="45" spans="2:33" s="57" customFormat="1" ht="150"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326">
        <v>1</v>
      </c>
      <c r="AE45" s="323"/>
      <c r="AF45" s="323"/>
      <c r="AG45" s="324">
        <v>1</v>
      </c>
    </row>
    <row r="46" spans="2:33" s="57" customFormat="1" ht="156"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326"/>
      <c r="AE46" s="323">
        <v>1</v>
      </c>
      <c r="AF46" s="323"/>
      <c r="AG46" s="324">
        <v>1</v>
      </c>
    </row>
    <row r="47" spans="2:33" s="57" customFormat="1" ht="150.94999999999999"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326">
        <v>1</v>
      </c>
      <c r="AE47" s="323"/>
      <c r="AF47" s="323"/>
      <c r="AG47" s="324">
        <v>1</v>
      </c>
    </row>
    <row r="48" spans="2:33" s="57" customFormat="1" ht="269.10000000000002"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326">
        <v>1</v>
      </c>
      <c r="AE48" s="323"/>
      <c r="AF48" s="323"/>
      <c r="AG48" s="324">
        <v>1</v>
      </c>
    </row>
    <row r="49" spans="2:33" s="57" customFormat="1" ht="219.95"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326">
        <v>1</v>
      </c>
      <c r="AE49" s="323"/>
      <c r="AF49" s="323"/>
      <c r="AG49" s="324">
        <v>1</v>
      </c>
    </row>
    <row r="50" spans="2:33" s="57" customFormat="1" ht="186.95"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326">
        <v>1</v>
      </c>
      <c r="AE50" s="323"/>
      <c r="AF50" s="323"/>
      <c r="AG50" s="324">
        <v>1</v>
      </c>
    </row>
    <row r="51" spans="2:33" s="57" customFormat="1" ht="252"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326"/>
      <c r="AE51" s="323"/>
      <c r="AF51" s="323">
        <v>1</v>
      </c>
      <c r="AG51" s="324">
        <v>1</v>
      </c>
    </row>
    <row r="52" spans="2:33" s="57" customFormat="1" ht="139.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326"/>
      <c r="AE52" s="323">
        <v>1</v>
      </c>
      <c r="AF52" s="323"/>
      <c r="AG52" s="324">
        <v>1</v>
      </c>
    </row>
    <row r="53" spans="2:33" s="57" customFormat="1" ht="187.1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326">
        <v>1</v>
      </c>
      <c r="AE53" s="323"/>
      <c r="AF53" s="323"/>
      <c r="AG53" s="324">
        <v>1</v>
      </c>
    </row>
    <row r="54" spans="2:33" s="57" customFormat="1" ht="187.1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D54" s="326"/>
      <c r="AE54" s="323"/>
      <c r="AF54" s="323"/>
      <c r="AG54" s="324"/>
    </row>
    <row r="55" spans="2:33" s="57" customFormat="1" ht="151.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45"/>
      <c r="AD55" s="326"/>
      <c r="AE55" s="323"/>
      <c r="AF55" s="323">
        <v>1</v>
      </c>
      <c r="AG55" s="324">
        <v>1</v>
      </c>
    </row>
    <row r="56" spans="2:33" s="57" customFormat="1" ht="73.5"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45"/>
      <c r="AD56" s="326"/>
      <c r="AE56" s="323"/>
      <c r="AF56" s="323">
        <v>1</v>
      </c>
      <c r="AG56" s="324">
        <v>1</v>
      </c>
    </row>
    <row r="57" spans="2:33" s="57" customFormat="1" ht="113.25" customHeight="1" x14ac:dyDescent="0.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45"/>
      <c r="AD57" s="326"/>
      <c r="AE57" s="323">
        <v>1</v>
      </c>
      <c r="AF57" s="323"/>
      <c r="AG57" s="324">
        <v>1</v>
      </c>
    </row>
    <row r="58" spans="2:33" ht="45.75" customHeight="1" x14ac:dyDescent="0.2">
      <c r="AA58" s="145"/>
      <c r="AB58" s="57"/>
      <c r="AC58" s="57"/>
      <c r="AD58" s="63"/>
      <c r="AE58" s="58">
        <v>1</v>
      </c>
      <c r="AF58" s="58"/>
      <c r="AG58" s="64">
        <v>1</v>
      </c>
    </row>
    <row r="59" spans="2:33" ht="45.75" customHeight="1" x14ac:dyDescent="0.2">
      <c r="AA59" s="145"/>
      <c r="AB59" s="57"/>
      <c r="AC59" s="57"/>
      <c r="AD59" s="63"/>
      <c r="AE59" s="58">
        <v>1</v>
      </c>
      <c r="AF59" s="58"/>
      <c r="AG59" s="64">
        <v>1</v>
      </c>
    </row>
    <row r="60" spans="2:33" ht="45.75" customHeight="1" x14ac:dyDescent="0.2">
      <c r="AA60" s="145"/>
      <c r="AB60" s="57"/>
      <c r="AC60" s="57"/>
      <c r="AD60" s="63"/>
      <c r="AE60" s="58">
        <v>1</v>
      </c>
      <c r="AF60" s="58"/>
      <c r="AG60" s="64">
        <v>1</v>
      </c>
    </row>
    <row r="61" spans="2:33" ht="45.75" customHeight="1" x14ac:dyDescent="0.2">
      <c r="AA61" s="145"/>
      <c r="AB61" s="57"/>
      <c r="AC61" s="57"/>
      <c r="AD61" s="63"/>
      <c r="AE61" s="58">
        <v>1</v>
      </c>
      <c r="AF61" s="58"/>
      <c r="AG61" s="64">
        <v>1</v>
      </c>
    </row>
    <row r="62" spans="2:33" ht="267.75" customHeight="1" x14ac:dyDescent="0.2">
      <c r="AA62" s="145"/>
      <c r="AB62" s="57"/>
      <c r="AC62" s="57"/>
      <c r="AD62" s="63"/>
      <c r="AE62" s="58">
        <v>1</v>
      </c>
      <c r="AF62" s="58"/>
      <c r="AG62" s="64">
        <v>1</v>
      </c>
    </row>
    <row r="63" spans="2:33" ht="408" customHeight="1" thickBot="1" x14ac:dyDescent="0.25">
      <c r="AA63" s="145"/>
      <c r="AD63" s="65">
        <f>SUM(AD9:AD58)</f>
        <v>24</v>
      </c>
      <c r="AE63" s="66">
        <f>SUM(AE9:AE62)</f>
        <v>18</v>
      </c>
      <c r="AF63" s="66">
        <f>SUM(AF9:AF62)</f>
        <v>5</v>
      </c>
      <c r="AG63" s="67">
        <f>SUM(AG9:AG62)</f>
        <v>47</v>
      </c>
    </row>
    <row r="64" spans="2:33" ht="30" customHeight="1" x14ac:dyDescent="0.2">
      <c r="AA64" s="145"/>
    </row>
    <row r="65" spans="27:27" x14ac:dyDescent="0.2">
      <c r="AA65" s="145"/>
    </row>
    <row r="66" spans="27:27" x14ac:dyDescent="0.2">
      <c r="AA66" s="145"/>
    </row>
    <row r="67" spans="27:27" x14ac:dyDescent="0.2">
      <c r="AA67" s="145"/>
    </row>
    <row r="68" spans="27:27" ht="122.25" customHeight="1"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row r="74" spans="27:27" x14ac:dyDescent="0.2">
      <c r="AA74" s="145"/>
    </row>
    <row r="75" spans="27:27" x14ac:dyDescent="0.2">
      <c r="AA75" s="145"/>
    </row>
    <row r="76" spans="27:27" x14ac:dyDescent="0.2">
      <c r="AA76" s="145"/>
    </row>
  </sheetData>
  <autoFilter ref="B8:U16"/>
  <mergeCells count="66">
    <mergeCell ref="I18:K18"/>
    <mergeCell ref="M18:P18"/>
    <mergeCell ref="M19:N19"/>
    <mergeCell ref="L14:L15"/>
    <mergeCell ref="Q14:Q15"/>
    <mergeCell ref="J14:J15"/>
    <mergeCell ref="O19:P19"/>
    <mergeCell ref="B9:B16"/>
    <mergeCell ref="C9:C16"/>
    <mergeCell ref="B5:AA5"/>
    <mergeCell ref="AA9:AA16"/>
    <mergeCell ref="D14:D15"/>
    <mergeCell ref="E14:E15"/>
    <mergeCell ref="F14:F15"/>
    <mergeCell ref="V7:Z7"/>
    <mergeCell ref="U10:U11"/>
    <mergeCell ref="K14:K15"/>
    <mergeCell ref="R6:AA6"/>
    <mergeCell ref="J6:Q6"/>
    <mergeCell ref="B6:I6"/>
    <mergeCell ref="B7:B8"/>
    <mergeCell ref="C7:C8"/>
    <mergeCell ref="D10:D12"/>
    <mergeCell ref="AF40:AF41"/>
    <mergeCell ref="AG40:AG41"/>
    <mergeCell ref="M21:N21"/>
    <mergeCell ref="O21:P21"/>
    <mergeCell ref="M20:N20"/>
    <mergeCell ref="O20:P20"/>
    <mergeCell ref="AE40:AE41"/>
    <mergeCell ref="AD40:AD41"/>
    <mergeCell ref="B2:AA2"/>
    <mergeCell ref="B3:E3"/>
    <mergeCell ref="F3:H3"/>
    <mergeCell ref="F4:H4"/>
    <mergeCell ref="I3:L3"/>
    <mergeCell ref="I4:L4"/>
    <mergeCell ref="Q3:AA3"/>
    <mergeCell ref="M3:P3"/>
    <mergeCell ref="Q4:AA4"/>
    <mergeCell ref="M4:P4"/>
    <mergeCell ref="B4:E4"/>
    <mergeCell ref="AD7:AG7"/>
    <mergeCell ref="R7:U7"/>
    <mergeCell ref="H14:H15"/>
    <mergeCell ref="T10:T11"/>
    <mergeCell ref="M14:M15"/>
    <mergeCell ref="N14:N15"/>
    <mergeCell ref="O14:O15"/>
    <mergeCell ref="P14:P15"/>
    <mergeCell ref="AA7:AA8"/>
    <mergeCell ref="J7:M7"/>
    <mergeCell ref="O7:Q7"/>
    <mergeCell ref="O10:O12"/>
    <mergeCell ref="P10:P12"/>
    <mergeCell ref="Q10:Q12"/>
    <mergeCell ref="E10:E12"/>
    <mergeCell ref="F10:F12"/>
    <mergeCell ref="G10:G12"/>
    <mergeCell ref="H10:H12"/>
    <mergeCell ref="N10:N12"/>
    <mergeCell ref="I10:I12"/>
    <mergeCell ref="J10:J12"/>
    <mergeCell ref="K10:K12"/>
    <mergeCell ref="L10:L12"/>
    <mergeCell ref="M10:M12"/>
  </mergeCells>
  <conditionalFormatting sqref="N9:N10 N13:N14 N16">
    <cfRule type="cellIs" dxfId="11" priority="1" operator="between">
      <formula>31</formula>
      <formula>60</formula>
    </cfRule>
    <cfRule type="cellIs" dxfId="10" priority="2" operator="between">
      <formula>6</formula>
      <formula>30</formula>
    </cfRule>
    <cfRule type="cellIs" dxfId="9" priority="3" operator="equal">
      <formula>5</formula>
    </cfRule>
  </conditionalFormatting>
  <printOptions horizontalCentered="1" verticalCentered="1"/>
  <pageMargins left="0.19685039370078741" right="0.27559055118110237" top="0.39370078740157483" bottom="0.47244094488188981" header="0" footer="0"/>
  <pageSetup scale="14" orientation="portrait" r:id="rId1"/>
  <headerFooter alignWithMargins="0">
    <oddFooter>&amp;C&amp;8Página &amp;P de &amp;N</oddFooter>
  </headerFooter>
  <rowBreaks count="1" manualBreakCount="1">
    <brk id="22" min="1" max="26" man="1"/>
  </rowBreaks>
  <colBreaks count="1" manualBreakCount="1">
    <brk id="2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
  <sheetViews>
    <sheetView showGridLines="0" view="pageBreakPreview" topLeftCell="P23" zoomScale="50" zoomScaleNormal="25" zoomScaleSheetLayoutView="50" zoomScalePageLayoutView="75" workbookViewId="0">
      <selection activeCell="Z25" sqref="Z25"/>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29.42578125" style="42" customWidth="1"/>
    <col min="22" max="22" width="36" style="42" customWidth="1"/>
    <col min="23" max="23" width="34" style="42" customWidth="1"/>
    <col min="24" max="25" width="33.1406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1:34" ht="9" customHeight="1" thickBot="1" x14ac:dyDescent="0.25"/>
    <row r="2" spans="1:34" s="56" customFormat="1" ht="125.25" customHeight="1" thickBot="1" x14ac:dyDescent="0.25">
      <c r="B2" s="503" t="s">
        <v>55</v>
      </c>
      <c r="C2" s="504"/>
      <c r="D2" s="504"/>
      <c r="E2" s="504"/>
      <c r="F2" s="504"/>
      <c r="G2" s="504"/>
      <c r="H2" s="504"/>
      <c r="I2" s="504"/>
      <c r="J2" s="504"/>
      <c r="K2" s="504"/>
      <c r="L2" s="504"/>
      <c r="M2" s="504"/>
      <c r="N2" s="504"/>
      <c r="O2" s="504"/>
      <c r="P2" s="504"/>
      <c r="Q2" s="504"/>
      <c r="R2" s="504"/>
      <c r="S2" s="504"/>
      <c r="T2" s="504"/>
      <c r="U2" s="504"/>
      <c r="V2" s="505"/>
      <c r="W2" s="505"/>
      <c r="X2" s="505"/>
      <c r="Y2" s="505"/>
      <c r="Z2" s="505"/>
      <c r="AA2" s="506"/>
      <c r="AB2" s="60"/>
      <c r="AC2" s="60"/>
    </row>
    <row r="3" spans="1:34" s="57" customFormat="1" ht="66" customHeight="1" thickBot="1" x14ac:dyDescent="0.25">
      <c r="B3" s="507" t="s">
        <v>107</v>
      </c>
      <c r="C3" s="508"/>
      <c r="D3" s="508"/>
      <c r="E3" s="509"/>
      <c r="F3" s="507" t="s">
        <v>225</v>
      </c>
      <c r="G3" s="508"/>
      <c r="H3" s="510"/>
      <c r="I3" s="511" t="s">
        <v>226</v>
      </c>
      <c r="J3" s="512"/>
      <c r="K3" s="512"/>
      <c r="L3" s="512"/>
      <c r="M3" s="511" t="s">
        <v>108</v>
      </c>
      <c r="N3" s="512"/>
      <c r="O3" s="512"/>
      <c r="P3" s="513"/>
      <c r="Q3" s="512" t="s">
        <v>56</v>
      </c>
      <c r="R3" s="512"/>
      <c r="S3" s="512"/>
      <c r="T3" s="512"/>
      <c r="U3" s="512"/>
      <c r="V3" s="512"/>
      <c r="W3" s="512"/>
      <c r="X3" s="512"/>
      <c r="Y3" s="512"/>
      <c r="Z3" s="512"/>
      <c r="AA3" s="513"/>
      <c r="AB3" s="61"/>
      <c r="AC3" s="61"/>
    </row>
    <row r="4" spans="1:34" s="57" customFormat="1" ht="72" customHeight="1" thickBot="1" x14ac:dyDescent="0.25">
      <c r="B4" s="516" t="s">
        <v>57</v>
      </c>
      <c r="C4" s="517"/>
      <c r="D4" s="517"/>
      <c r="E4" s="518"/>
      <c r="F4" s="519">
        <v>42874</v>
      </c>
      <c r="G4" s="520"/>
      <c r="H4" s="521"/>
      <c r="I4" s="522">
        <v>43199</v>
      </c>
      <c r="J4" s="520"/>
      <c r="K4" s="520"/>
      <c r="L4" s="523"/>
      <c r="M4" s="524">
        <v>3</v>
      </c>
      <c r="N4" s="525"/>
      <c r="O4" s="525"/>
      <c r="P4" s="526"/>
      <c r="Q4" s="525" t="s">
        <v>227</v>
      </c>
      <c r="R4" s="525"/>
      <c r="S4" s="525"/>
      <c r="T4" s="525"/>
      <c r="U4" s="525"/>
      <c r="V4" s="525"/>
      <c r="W4" s="525"/>
      <c r="X4" s="525"/>
      <c r="Y4" s="525"/>
      <c r="Z4" s="525"/>
      <c r="AA4" s="526"/>
      <c r="AB4" s="151"/>
      <c r="AC4" s="151"/>
    </row>
    <row r="5" spans="1:34" s="57" customFormat="1" ht="32.1" customHeight="1" thickBot="1" x14ac:dyDescent="0.25">
      <c r="B5" s="606" t="s">
        <v>507</v>
      </c>
      <c r="C5" s="607"/>
      <c r="D5" s="607"/>
      <c r="E5" s="607"/>
      <c r="F5" s="607"/>
      <c r="G5" s="607"/>
      <c r="H5" s="607"/>
      <c r="I5" s="607"/>
      <c r="J5" s="607"/>
      <c r="K5" s="607"/>
      <c r="L5" s="607"/>
      <c r="M5" s="607"/>
      <c r="N5" s="607"/>
      <c r="O5" s="607"/>
      <c r="P5" s="607"/>
      <c r="Q5" s="607"/>
      <c r="R5" s="607"/>
      <c r="S5" s="607"/>
      <c r="T5" s="607"/>
      <c r="U5" s="607"/>
      <c r="V5" s="607"/>
      <c r="W5" s="607"/>
      <c r="X5" s="607"/>
      <c r="Y5" s="607"/>
      <c r="Z5" s="607"/>
      <c r="AA5" s="608"/>
      <c r="AB5" s="151"/>
      <c r="AC5" s="151"/>
    </row>
    <row r="6" spans="1:34" s="57" customFormat="1" ht="54.95" customHeight="1" thickBot="1" x14ac:dyDescent="0.25">
      <c r="B6" s="530" t="s">
        <v>2</v>
      </c>
      <c r="C6" s="531"/>
      <c r="D6" s="531"/>
      <c r="E6" s="531"/>
      <c r="F6" s="531"/>
      <c r="G6" s="531"/>
      <c r="H6" s="531"/>
      <c r="I6" s="532"/>
      <c r="J6" s="533" t="s">
        <v>7</v>
      </c>
      <c r="K6" s="534"/>
      <c r="L6" s="534"/>
      <c r="M6" s="534"/>
      <c r="N6" s="534"/>
      <c r="O6" s="534"/>
      <c r="P6" s="534"/>
      <c r="Q6" s="535"/>
      <c r="R6" s="536" t="s">
        <v>237</v>
      </c>
      <c r="S6" s="537"/>
      <c r="T6" s="537"/>
      <c r="U6" s="537"/>
      <c r="V6" s="537"/>
      <c r="W6" s="537"/>
      <c r="X6" s="537"/>
      <c r="Y6" s="537"/>
      <c r="Z6" s="537"/>
      <c r="AA6" s="538"/>
    </row>
    <row r="7" spans="1:34" s="57" customFormat="1" ht="75" customHeight="1" thickBot="1" x14ac:dyDescent="0.25">
      <c r="B7" s="539" t="s">
        <v>15</v>
      </c>
      <c r="C7" s="540" t="s">
        <v>37</v>
      </c>
      <c r="D7" s="153" t="s">
        <v>14</v>
      </c>
      <c r="E7" s="154" t="s">
        <v>16</v>
      </c>
      <c r="F7" s="154" t="s">
        <v>1</v>
      </c>
      <c r="G7" s="154" t="s">
        <v>17</v>
      </c>
      <c r="H7" s="154" t="s">
        <v>9</v>
      </c>
      <c r="I7" s="154" t="s">
        <v>0</v>
      </c>
      <c r="J7" s="541" t="s">
        <v>52</v>
      </c>
      <c r="K7" s="541"/>
      <c r="L7" s="541"/>
      <c r="M7" s="541"/>
      <c r="N7" s="155" t="s">
        <v>6</v>
      </c>
      <c r="O7" s="542" t="s">
        <v>90</v>
      </c>
      <c r="P7" s="543"/>
      <c r="Q7" s="623"/>
      <c r="R7" s="678" t="s">
        <v>228</v>
      </c>
      <c r="S7" s="678"/>
      <c r="T7" s="679"/>
      <c r="U7" s="679"/>
      <c r="V7" s="228"/>
      <c r="W7" s="546" t="s">
        <v>229</v>
      </c>
      <c r="X7" s="624"/>
      <c r="Y7" s="624"/>
      <c r="Z7" s="625"/>
      <c r="AA7" s="626" t="s">
        <v>39</v>
      </c>
      <c r="AD7" s="552" t="s">
        <v>122</v>
      </c>
      <c r="AE7" s="552"/>
      <c r="AF7" s="552"/>
      <c r="AG7" s="552"/>
      <c r="AH7" s="59"/>
    </row>
    <row r="8" spans="1:34" s="57" customFormat="1" ht="148.5" customHeight="1" thickBot="1" x14ac:dyDescent="0.25">
      <c r="B8" s="539"/>
      <c r="C8" s="540"/>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2" t="s">
        <v>233</v>
      </c>
      <c r="V8" s="240" t="s">
        <v>318</v>
      </c>
      <c r="W8" s="226" t="s">
        <v>234</v>
      </c>
      <c r="X8" s="182" t="s">
        <v>235</v>
      </c>
      <c r="Y8" s="182" t="s">
        <v>236</v>
      </c>
      <c r="Z8" s="183" t="s">
        <v>231</v>
      </c>
      <c r="AA8" s="627"/>
      <c r="AD8" s="85" t="s">
        <v>118</v>
      </c>
      <c r="AE8" s="86" t="s">
        <v>119</v>
      </c>
      <c r="AF8" s="86" t="s">
        <v>120</v>
      </c>
      <c r="AG8" s="87" t="s">
        <v>121</v>
      </c>
    </row>
    <row r="9" spans="1:34" s="57" customFormat="1" ht="408.75" customHeight="1" x14ac:dyDescent="0.2">
      <c r="A9" s="375"/>
      <c r="B9" s="760" t="s">
        <v>245</v>
      </c>
      <c r="C9" s="640"/>
      <c r="D9" s="763" t="s">
        <v>191</v>
      </c>
      <c r="E9" s="640" t="s">
        <v>308</v>
      </c>
      <c r="F9" s="769" t="s">
        <v>133</v>
      </c>
      <c r="G9" s="773" t="s">
        <v>311</v>
      </c>
      <c r="H9" s="769" t="s">
        <v>309</v>
      </c>
      <c r="I9" s="769" t="s">
        <v>645</v>
      </c>
      <c r="J9" s="640">
        <v>1</v>
      </c>
      <c r="K9" s="640" t="s">
        <v>331</v>
      </c>
      <c r="L9" s="640">
        <v>20</v>
      </c>
      <c r="M9" s="768" t="s">
        <v>174</v>
      </c>
      <c r="N9" s="766">
        <f t="shared" ref="N9:N24" si="0">L9*J9</f>
        <v>20</v>
      </c>
      <c r="O9" s="764"/>
      <c r="P9" s="764" t="s">
        <v>94</v>
      </c>
      <c r="Q9" s="764"/>
      <c r="R9" s="376" t="s">
        <v>310</v>
      </c>
      <c r="S9" s="376" t="s">
        <v>480</v>
      </c>
      <c r="T9" s="376" t="s">
        <v>314</v>
      </c>
      <c r="U9" s="376" t="s">
        <v>254</v>
      </c>
      <c r="V9" s="376" t="s">
        <v>646</v>
      </c>
      <c r="W9" s="376" t="s">
        <v>647</v>
      </c>
      <c r="X9" s="376" t="s">
        <v>648</v>
      </c>
      <c r="Y9" s="376" t="s">
        <v>340</v>
      </c>
      <c r="Z9" s="382" t="s">
        <v>649</v>
      </c>
      <c r="AA9" s="628">
        <v>43621</v>
      </c>
      <c r="AD9" s="68">
        <v>1</v>
      </c>
      <c r="AE9" s="148"/>
      <c r="AF9" s="148"/>
      <c r="AG9" s="69">
        <f>SUM(AD9:AF9)</f>
        <v>1</v>
      </c>
    </row>
    <row r="10" spans="1:34" s="57" customFormat="1" ht="408.75" customHeight="1" x14ac:dyDescent="0.2">
      <c r="A10" s="378"/>
      <c r="B10" s="761"/>
      <c r="C10" s="581"/>
      <c r="D10" s="641"/>
      <c r="E10" s="581"/>
      <c r="F10" s="770"/>
      <c r="G10" s="772"/>
      <c r="H10" s="770"/>
      <c r="I10" s="770"/>
      <c r="J10" s="581"/>
      <c r="K10" s="581"/>
      <c r="L10" s="581"/>
      <c r="M10" s="569"/>
      <c r="N10" s="767"/>
      <c r="O10" s="765"/>
      <c r="P10" s="765"/>
      <c r="Q10" s="765"/>
      <c r="R10" s="132" t="s">
        <v>434</v>
      </c>
      <c r="S10" s="479">
        <v>43586</v>
      </c>
      <c r="T10" s="222" t="s">
        <v>435</v>
      </c>
      <c r="U10" s="132" t="s">
        <v>254</v>
      </c>
      <c r="V10" s="241" t="s">
        <v>436</v>
      </c>
      <c r="W10" s="132" t="s">
        <v>899</v>
      </c>
      <c r="X10" s="132" t="s">
        <v>650</v>
      </c>
      <c r="Y10" s="132" t="s">
        <v>651</v>
      </c>
      <c r="Z10" s="480">
        <v>43621</v>
      </c>
      <c r="AA10" s="567"/>
      <c r="AD10" s="305"/>
      <c r="AE10" s="302"/>
      <c r="AF10" s="302"/>
      <c r="AG10" s="307"/>
    </row>
    <row r="11" spans="1:34" s="57" customFormat="1" ht="299.25" customHeight="1" x14ac:dyDescent="0.2">
      <c r="A11" s="378"/>
      <c r="B11" s="761"/>
      <c r="C11" s="581"/>
      <c r="D11" s="641"/>
      <c r="E11" s="581"/>
      <c r="F11" s="770"/>
      <c r="G11" s="164" t="s">
        <v>312</v>
      </c>
      <c r="H11" s="770"/>
      <c r="I11" s="770"/>
      <c r="J11" s="581"/>
      <c r="K11" s="581"/>
      <c r="L11" s="581"/>
      <c r="M11" s="569"/>
      <c r="N11" s="767"/>
      <c r="O11" s="765"/>
      <c r="P11" s="765"/>
      <c r="Q11" s="765"/>
      <c r="R11" s="132" t="s">
        <v>313</v>
      </c>
      <c r="S11" s="478" t="s">
        <v>315</v>
      </c>
      <c r="T11" s="132" t="s">
        <v>316</v>
      </c>
      <c r="U11" s="132" t="s">
        <v>326</v>
      </c>
      <c r="V11" s="43" t="s">
        <v>324</v>
      </c>
      <c r="W11" s="132" t="s">
        <v>900</v>
      </c>
      <c r="X11" s="132" t="s">
        <v>652</v>
      </c>
      <c r="Y11" s="132" t="s">
        <v>340</v>
      </c>
      <c r="Z11" s="242" t="s">
        <v>880</v>
      </c>
      <c r="AA11" s="567"/>
      <c r="AD11" s="215"/>
      <c r="AE11" s="213"/>
      <c r="AF11" s="213"/>
      <c r="AG11" s="214"/>
    </row>
    <row r="12" spans="1:34" s="57" customFormat="1" ht="344.25" customHeight="1" x14ac:dyDescent="0.2">
      <c r="A12" s="378"/>
      <c r="B12" s="761"/>
      <c r="C12" s="581"/>
      <c r="D12" s="124" t="s">
        <v>193</v>
      </c>
      <c r="E12" s="164" t="s">
        <v>192</v>
      </c>
      <c r="F12" s="164" t="s">
        <v>194</v>
      </c>
      <c r="G12" s="164" t="s">
        <v>134</v>
      </c>
      <c r="H12" s="164" t="s">
        <v>325</v>
      </c>
      <c r="I12" s="164" t="s">
        <v>195</v>
      </c>
      <c r="J12" s="335">
        <v>1</v>
      </c>
      <c r="K12" s="335" t="s">
        <v>87</v>
      </c>
      <c r="L12" s="335">
        <v>10</v>
      </c>
      <c r="M12" s="333" t="s">
        <v>54</v>
      </c>
      <c r="N12" s="247">
        <f>SUM(J12*L12)</f>
        <v>10</v>
      </c>
      <c r="O12" s="356"/>
      <c r="P12" s="356" t="s">
        <v>94</v>
      </c>
      <c r="Q12" s="356"/>
      <c r="R12" s="132" t="s">
        <v>135</v>
      </c>
      <c r="S12" s="132" t="s">
        <v>653</v>
      </c>
      <c r="T12" s="132" t="s">
        <v>654</v>
      </c>
      <c r="U12" s="132" t="s">
        <v>254</v>
      </c>
      <c r="V12" s="242" t="s">
        <v>655</v>
      </c>
      <c r="W12" s="132" t="s">
        <v>656</v>
      </c>
      <c r="X12" s="132" t="s">
        <v>901</v>
      </c>
      <c r="Y12" s="132" t="s">
        <v>657</v>
      </c>
      <c r="Z12" s="480">
        <v>43572</v>
      </c>
      <c r="AA12" s="567"/>
      <c r="AD12" s="150"/>
      <c r="AE12" s="149">
        <v>1</v>
      </c>
      <c r="AF12" s="149"/>
      <c r="AG12" s="152">
        <f t="shared" ref="AG12:AG30" si="1">SUM(AD12:AF12)</f>
        <v>1</v>
      </c>
    </row>
    <row r="13" spans="1:34" s="57" customFormat="1" ht="369.75" customHeight="1" x14ac:dyDescent="0.2">
      <c r="A13" s="378"/>
      <c r="B13" s="761"/>
      <c r="C13" s="581"/>
      <c r="D13" s="124" t="s">
        <v>168</v>
      </c>
      <c r="E13" s="164" t="s">
        <v>328</v>
      </c>
      <c r="F13" s="164" t="s">
        <v>169</v>
      </c>
      <c r="G13" s="164" t="s">
        <v>329</v>
      </c>
      <c r="H13" s="164" t="s">
        <v>658</v>
      </c>
      <c r="I13" s="164" t="s">
        <v>330</v>
      </c>
      <c r="J13" s="335">
        <v>1</v>
      </c>
      <c r="K13" s="335" t="s">
        <v>331</v>
      </c>
      <c r="L13" s="335">
        <v>20</v>
      </c>
      <c r="M13" s="333" t="s">
        <v>136</v>
      </c>
      <c r="N13" s="247">
        <f t="shared" si="0"/>
        <v>20</v>
      </c>
      <c r="O13" s="356"/>
      <c r="P13" s="356" t="s">
        <v>94</v>
      </c>
      <c r="Q13" s="356"/>
      <c r="R13" s="132" t="s">
        <v>902</v>
      </c>
      <c r="S13" s="132" t="s">
        <v>479</v>
      </c>
      <c r="T13" s="132" t="s">
        <v>332</v>
      </c>
      <c r="U13" s="132" t="s">
        <v>333</v>
      </c>
      <c r="V13" s="242" t="s">
        <v>334</v>
      </c>
      <c r="W13" s="132"/>
      <c r="X13" s="132" t="s">
        <v>660</v>
      </c>
      <c r="Y13" s="132" t="s">
        <v>659</v>
      </c>
      <c r="Z13" s="479"/>
      <c r="AA13" s="567"/>
      <c r="AD13" s="150">
        <v>1</v>
      </c>
      <c r="AE13" s="149"/>
      <c r="AF13" s="149"/>
      <c r="AG13" s="152">
        <f t="shared" si="1"/>
        <v>1</v>
      </c>
    </row>
    <row r="14" spans="1:34" s="57" customFormat="1" ht="409.5" customHeight="1" x14ac:dyDescent="0.2">
      <c r="A14" s="378"/>
      <c r="B14" s="761"/>
      <c r="C14" s="581"/>
      <c r="D14" s="586" t="s">
        <v>197</v>
      </c>
      <c r="E14" s="771" t="s">
        <v>198</v>
      </c>
      <c r="F14" s="771" t="s">
        <v>133</v>
      </c>
      <c r="G14" s="771" t="s">
        <v>336</v>
      </c>
      <c r="H14" s="771" t="s">
        <v>335</v>
      </c>
      <c r="I14" s="582" t="s">
        <v>661</v>
      </c>
      <c r="J14" s="582">
        <v>1</v>
      </c>
      <c r="K14" s="582" t="s">
        <v>87</v>
      </c>
      <c r="L14" s="582">
        <v>20</v>
      </c>
      <c r="M14" s="645" t="s">
        <v>54</v>
      </c>
      <c r="N14" s="774">
        <f t="shared" si="0"/>
        <v>20</v>
      </c>
      <c r="O14" s="702"/>
      <c r="P14" s="702" t="s">
        <v>94</v>
      </c>
      <c r="Q14" s="702"/>
      <c r="R14" s="341" t="s">
        <v>337</v>
      </c>
      <c r="S14" s="341" t="s">
        <v>662</v>
      </c>
      <c r="T14" s="341" t="s">
        <v>332</v>
      </c>
      <c r="U14" s="341" t="s">
        <v>254</v>
      </c>
      <c r="V14" s="243" t="s">
        <v>665</v>
      </c>
      <c r="W14" s="341" t="s">
        <v>899</v>
      </c>
      <c r="X14" s="444" t="s">
        <v>663</v>
      </c>
      <c r="Y14" s="132" t="s">
        <v>659</v>
      </c>
      <c r="Z14" s="440">
        <v>43621</v>
      </c>
      <c r="AA14" s="567"/>
      <c r="AD14" s="150"/>
      <c r="AE14" s="149">
        <v>1</v>
      </c>
      <c r="AF14" s="149"/>
      <c r="AG14" s="152">
        <f t="shared" si="1"/>
        <v>1</v>
      </c>
    </row>
    <row r="15" spans="1:34" s="57" customFormat="1" ht="409.5" customHeight="1" x14ac:dyDescent="0.2">
      <c r="A15" s="378"/>
      <c r="B15" s="761"/>
      <c r="C15" s="581"/>
      <c r="D15" s="587"/>
      <c r="E15" s="772"/>
      <c r="F15" s="772"/>
      <c r="G15" s="772"/>
      <c r="H15" s="772"/>
      <c r="I15" s="695"/>
      <c r="J15" s="695"/>
      <c r="K15" s="695"/>
      <c r="L15" s="695"/>
      <c r="M15" s="646"/>
      <c r="N15" s="775"/>
      <c r="O15" s="704"/>
      <c r="P15" s="704"/>
      <c r="Q15" s="704"/>
      <c r="R15" s="341" t="s">
        <v>437</v>
      </c>
      <c r="S15" s="341" t="s">
        <v>351</v>
      </c>
      <c r="T15" s="341" t="s">
        <v>438</v>
      </c>
      <c r="U15" s="341" t="s">
        <v>254</v>
      </c>
      <c r="V15" s="243" t="s">
        <v>436</v>
      </c>
      <c r="W15" s="341" t="s">
        <v>899</v>
      </c>
      <c r="X15" s="341" t="s">
        <v>664</v>
      </c>
      <c r="Y15" s="132" t="s">
        <v>659</v>
      </c>
      <c r="Z15" s="440">
        <v>43621</v>
      </c>
      <c r="AA15" s="567"/>
      <c r="AD15" s="299"/>
      <c r="AE15" s="300"/>
      <c r="AF15" s="300"/>
      <c r="AG15" s="301"/>
    </row>
    <row r="16" spans="1:34" s="57" customFormat="1" ht="225" customHeight="1" x14ac:dyDescent="0.2">
      <c r="A16" s="378"/>
      <c r="B16" s="761"/>
      <c r="C16" s="581"/>
      <c r="D16" s="124" t="s">
        <v>128</v>
      </c>
      <c r="E16" s="164" t="s">
        <v>666</v>
      </c>
      <c r="F16" s="164" t="s">
        <v>667</v>
      </c>
      <c r="G16" s="164" t="s">
        <v>141</v>
      </c>
      <c r="H16" s="164" t="s">
        <v>338</v>
      </c>
      <c r="I16" s="164" t="s">
        <v>668</v>
      </c>
      <c r="J16" s="335">
        <v>1</v>
      </c>
      <c r="K16" s="335" t="s">
        <v>29</v>
      </c>
      <c r="L16" s="335">
        <v>10</v>
      </c>
      <c r="M16" s="333" t="s">
        <v>54</v>
      </c>
      <c r="N16" s="247">
        <f t="shared" si="0"/>
        <v>10</v>
      </c>
      <c r="O16" s="356" t="s">
        <v>94</v>
      </c>
      <c r="P16" s="356"/>
      <c r="Q16" s="356"/>
      <c r="R16" s="341" t="s">
        <v>199</v>
      </c>
      <c r="S16" s="341" t="s">
        <v>292</v>
      </c>
      <c r="T16" s="341" t="s">
        <v>339</v>
      </c>
      <c r="U16" s="341" t="s">
        <v>254</v>
      </c>
      <c r="V16" s="242" t="s">
        <v>669</v>
      </c>
      <c r="W16" s="444" t="s">
        <v>670</v>
      </c>
      <c r="X16" s="341"/>
      <c r="Y16" s="341" t="s">
        <v>340</v>
      </c>
      <c r="Z16" s="212"/>
      <c r="AA16" s="567"/>
      <c r="AD16" s="150">
        <v>1</v>
      </c>
      <c r="AE16" s="149"/>
      <c r="AF16" s="149"/>
      <c r="AG16" s="152">
        <f t="shared" si="1"/>
        <v>1</v>
      </c>
    </row>
    <row r="17" spans="1:33" s="57" customFormat="1" ht="277.5" customHeight="1" x14ac:dyDescent="0.2">
      <c r="A17" s="378"/>
      <c r="B17" s="761"/>
      <c r="C17" s="334"/>
      <c r="D17" s="131" t="s">
        <v>341</v>
      </c>
      <c r="E17" s="355" t="s">
        <v>671</v>
      </c>
      <c r="F17" s="355" t="s">
        <v>342</v>
      </c>
      <c r="G17" s="355" t="s">
        <v>672</v>
      </c>
      <c r="H17" s="164" t="s">
        <v>343</v>
      </c>
      <c r="I17" s="355" t="s">
        <v>344</v>
      </c>
      <c r="J17" s="349">
        <v>2</v>
      </c>
      <c r="K17" s="349" t="s">
        <v>51</v>
      </c>
      <c r="L17" s="349">
        <v>5</v>
      </c>
      <c r="M17" s="337" t="s">
        <v>87</v>
      </c>
      <c r="N17" s="246">
        <f t="shared" si="0"/>
        <v>10</v>
      </c>
      <c r="O17" s="352"/>
      <c r="P17" s="353" t="s">
        <v>94</v>
      </c>
      <c r="Q17" s="353"/>
      <c r="R17" s="348" t="s">
        <v>345</v>
      </c>
      <c r="S17" s="348" t="s">
        <v>346</v>
      </c>
      <c r="T17" s="177" t="s">
        <v>673</v>
      </c>
      <c r="U17" s="341" t="s">
        <v>254</v>
      </c>
      <c r="V17" s="242" t="s">
        <v>674</v>
      </c>
      <c r="W17" s="373"/>
      <c r="X17" s="444" t="s">
        <v>675</v>
      </c>
      <c r="Y17" s="444" t="s">
        <v>340</v>
      </c>
      <c r="Z17" s="212"/>
      <c r="AA17" s="567"/>
      <c r="AD17" s="229"/>
      <c r="AE17" s="230"/>
      <c r="AF17" s="230"/>
      <c r="AG17" s="231"/>
    </row>
    <row r="18" spans="1:33" s="57" customFormat="1" ht="328.5" customHeight="1" x14ac:dyDescent="0.2">
      <c r="A18" s="378"/>
      <c r="B18" s="761"/>
      <c r="C18" s="334"/>
      <c r="D18" s="131" t="s">
        <v>347</v>
      </c>
      <c r="E18" s="164" t="s">
        <v>676</v>
      </c>
      <c r="F18" s="355" t="s">
        <v>348</v>
      </c>
      <c r="G18" s="355" t="s">
        <v>349</v>
      </c>
      <c r="H18" s="244" t="s">
        <v>350</v>
      </c>
      <c r="I18" s="355" t="s">
        <v>677</v>
      </c>
      <c r="J18" s="349">
        <v>1</v>
      </c>
      <c r="K18" s="349" t="s">
        <v>87</v>
      </c>
      <c r="L18" s="349">
        <v>20</v>
      </c>
      <c r="M18" s="337" t="s">
        <v>174</v>
      </c>
      <c r="N18" s="246">
        <f>J18*L18</f>
        <v>20</v>
      </c>
      <c r="O18" s="352"/>
      <c r="P18" s="353" t="s">
        <v>94</v>
      </c>
      <c r="Q18" s="353"/>
      <c r="R18" s="444" t="s">
        <v>678</v>
      </c>
      <c r="S18" s="481">
        <v>43647</v>
      </c>
      <c r="T18" s="177" t="s">
        <v>352</v>
      </c>
      <c r="U18" s="341" t="s">
        <v>679</v>
      </c>
      <c r="V18" s="242" t="s">
        <v>680</v>
      </c>
      <c r="W18" s="177"/>
      <c r="X18" s="177" t="s">
        <v>681</v>
      </c>
      <c r="Y18" s="177"/>
      <c r="Z18" s="245"/>
      <c r="AA18" s="567"/>
      <c r="AD18" s="229"/>
      <c r="AE18" s="230"/>
      <c r="AF18" s="230"/>
      <c r="AG18" s="231"/>
    </row>
    <row r="19" spans="1:33" s="57" customFormat="1" ht="249" customHeight="1" x14ac:dyDescent="0.2">
      <c r="A19" s="378"/>
      <c r="B19" s="761"/>
      <c r="C19" s="334"/>
      <c r="D19" s="175" t="s">
        <v>104</v>
      </c>
      <c r="E19" s="43" t="s">
        <v>189</v>
      </c>
      <c r="F19" s="341" t="s">
        <v>89</v>
      </c>
      <c r="G19" s="341" t="s">
        <v>354</v>
      </c>
      <c r="H19" s="341" t="s">
        <v>105</v>
      </c>
      <c r="I19" s="341" t="s">
        <v>353</v>
      </c>
      <c r="J19" s="236">
        <v>1</v>
      </c>
      <c r="K19" s="236" t="s">
        <v>28</v>
      </c>
      <c r="L19" s="236">
        <v>10</v>
      </c>
      <c r="M19" s="236" t="s">
        <v>51</v>
      </c>
      <c r="N19" s="90">
        <f>+J19*L19</f>
        <v>10</v>
      </c>
      <c r="O19" s="237"/>
      <c r="P19" s="232" t="s">
        <v>94</v>
      </c>
      <c r="Q19" s="237"/>
      <c r="R19" s="482" t="s">
        <v>682</v>
      </c>
      <c r="S19" s="343" t="s">
        <v>557</v>
      </c>
      <c r="T19" s="343" t="s">
        <v>355</v>
      </c>
      <c r="U19" s="342" t="s">
        <v>254</v>
      </c>
      <c r="V19" s="423" t="s">
        <v>680</v>
      </c>
      <c r="W19" s="383"/>
      <c r="X19" s="43" t="s">
        <v>683</v>
      </c>
      <c r="Y19" s="358" t="s">
        <v>684</v>
      </c>
      <c r="Z19" s="360"/>
      <c r="AA19" s="567"/>
      <c r="AB19" s="374">
        <v>1</v>
      </c>
    </row>
    <row r="20" spans="1:33" s="57" customFormat="1" ht="178.5" customHeight="1" x14ac:dyDescent="0.2">
      <c r="A20" s="378"/>
      <c r="B20" s="761"/>
      <c r="C20" s="463"/>
      <c r="D20" s="175" t="s">
        <v>78</v>
      </c>
      <c r="E20" s="464" t="s">
        <v>96</v>
      </c>
      <c r="F20" s="464" t="s">
        <v>159</v>
      </c>
      <c r="G20" s="493" t="s">
        <v>260</v>
      </c>
      <c r="H20" s="464" t="s">
        <v>160</v>
      </c>
      <c r="I20" s="464" t="s">
        <v>695</v>
      </c>
      <c r="J20" s="465">
        <v>1</v>
      </c>
      <c r="K20" s="465" t="s">
        <v>29</v>
      </c>
      <c r="L20" s="465">
        <v>20</v>
      </c>
      <c r="M20" s="465" t="s">
        <v>27</v>
      </c>
      <c r="N20" s="467">
        <f t="shared" ref="N20" si="2">J20*L20</f>
        <v>20</v>
      </c>
      <c r="O20" s="468"/>
      <c r="P20" s="468" t="s">
        <v>94</v>
      </c>
      <c r="Q20" s="468"/>
      <c r="R20" s="132" t="s">
        <v>696</v>
      </c>
      <c r="S20" s="491">
        <v>43678</v>
      </c>
      <c r="T20" s="471" t="s">
        <v>697</v>
      </c>
      <c r="U20" s="466" t="s">
        <v>698</v>
      </c>
      <c r="V20" s="242" t="s">
        <v>699</v>
      </c>
      <c r="W20" s="471"/>
      <c r="X20" s="471"/>
      <c r="Y20" s="471"/>
      <c r="Z20" s="492"/>
      <c r="AA20" s="567"/>
      <c r="AB20" s="374"/>
    </row>
    <row r="21" spans="1:33" s="57" customFormat="1" ht="409.5" customHeight="1" x14ac:dyDescent="0.2">
      <c r="A21" s="378"/>
      <c r="B21" s="761"/>
      <c r="C21" s="334"/>
      <c r="D21" s="483" t="s">
        <v>356</v>
      </c>
      <c r="E21" s="484" t="s">
        <v>190</v>
      </c>
      <c r="F21" s="469" t="s">
        <v>357</v>
      </c>
      <c r="G21" s="469" t="s">
        <v>687</v>
      </c>
      <c r="H21" s="469" t="s">
        <v>686</v>
      </c>
      <c r="I21" s="469" t="s">
        <v>685</v>
      </c>
      <c r="J21" s="473">
        <v>1</v>
      </c>
      <c r="K21" s="473" t="s">
        <v>29</v>
      </c>
      <c r="L21" s="473">
        <v>10</v>
      </c>
      <c r="M21" s="473" t="s">
        <v>51</v>
      </c>
      <c r="N21" s="485">
        <f>+L21*J21</f>
        <v>10</v>
      </c>
      <c r="O21" s="472"/>
      <c r="P21" s="474" t="s">
        <v>94</v>
      </c>
      <c r="Q21" s="472"/>
      <c r="R21" s="486" t="s">
        <v>688</v>
      </c>
      <c r="S21" s="470" t="s">
        <v>358</v>
      </c>
      <c r="T21" s="470" t="s">
        <v>359</v>
      </c>
      <c r="U21" s="487" t="s">
        <v>254</v>
      </c>
      <c r="V21" s="488" t="s">
        <v>360</v>
      </c>
      <c r="W21" s="484" t="s">
        <v>903</v>
      </c>
      <c r="X21" s="489" t="s">
        <v>689</v>
      </c>
      <c r="Y21" s="475" t="s">
        <v>340</v>
      </c>
      <c r="Z21" s="490" t="s">
        <v>880</v>
      </c>
      <c r="AA21" s="567"/>
      <c r="AB21" s="374">
        <v>1</v>
      </c>
    </row>
    <row r="22" spans="1:33" s="57" customFormat="1" ht="381" customHeight="1" x14ac:dyDescent="0.2">
      <c r="A22" s="378"/>
      <c r="B22" s="761"/>
      <c r="C22" s="557" t="s">
        <v>145</v>
      </c>
      <c r="D22" s="124" t="s">
        <v>146</v>
      </c>
      <c r="E22" s="164" t="s">
        <v>200</v>
      </c>
      <c r="F22" s="164" t="s">
        <v>147</v>
      </c>
      <c r="G22" s="164" t="s">
        <v>148</v>
      </c>
      <c r="H22" s="582" t="s">
        <v>149</v>
      </c>
      <c r="I22" s="164" t="s">
        <v>690</v>
      </c>
      <c r="J22" s="335">
        <v>2</v>
      </c>
      <c r="K22" s="335" t="s">
        <v>28</v>
      </c>
      <c r="L22" s="335">
        <v>20</v>
      </c>
      <c r="M22" s="333" t="s">
        <v>27</v>
      </c>
      <c r="N22" s="357">
        <f t="shared" si="0"/>
        <v>40</v>
      </c>
      <c r="O22" s="107"/>
      <c r="P22" s="356" t="s">
        <v>130</v>
      </c>
      <c r="Q22" s="356"/>
      <c r="R22" s="645" t="s">
        <v>361</v>
      </c>
      <c r="S22" s="645" t="s">
        <v>291</v>
      </c>
      <c r="T22" s="140" t="s">
        <v>362</v>
      </c>
      <c r="U22" s="758" t="s">
        <v>150</v>
      </c>
      <c r="V22" s="588" t="s">
        <v>691</v>
      </c>
      <c r="W22" s="140"/>
      <c r="X22" s="588" t="s">
        <v>693</v>
      </c>
      <c r="Y22" s="588" t="s">
        <v>692</v>
      </c>
      <c r="Z22" s="645"/>
      <c r="AA22" s="567"/>
      <c r="AD22" s="150">
        <v>1</v>
      </c>
      <c r="AE22" s="149"/>
      <c r="AF22" s="149"/>
      <c r="AG22" s="152">
        <f t="shared" si="1"/>
        <v>1</v>
      </c>
    </row>
    <row r="23" spans="1:33" s="57" customFormat="1" ht="346.5" customHeight="1" x14ac:dyDescent="0.2">
      <c r="A23" s="378"/>
      <c r="B23" s="761"/>
      <c r="C23" s="557"/>
      <c r="D23" s="124" t="s">
        <v>152</v>
      </c>
      <c r="E23" s="164" t="s">
        <v>151</v>
      </c>
      <c r="F23" s="164" t="s">
        <v>363</v>
      </c>
      <c r="G23" s="164" t="s">
        <v>201</v>
      </c>
      <c r="H23" s="695"/>
      <c r="I23" s="164" t="s">
        <v>364</v>
      </c>
      <c r="J23" s="335">
        <v>1</v>
      </c>
      <c r="K23" s="335" t="s">
        <v>29</v>
      </c>
      <c r="L23" s="335">
        <v>20</v>
      </c>
      <c r="M23" s="333" t="s">
        <v>27</v>
      </c>
      <c r="N23" s="247">
        <f t="shared" si="0"/>
        <v>20</v>
      </c>
      <c r="O23" s="107" t="s">
        <v>94</v>
      </c>
      <c r="P23" s="356"/>
      <c r="Q23" s="356"/>
      <c r="R23" s="646"/>
      <c r="S23" s="646"/>
      <c r="T23" s="140" t="s">
        <v>316</v>
      </c>
      <c r="U23" s="759"/>
      <c r="V23" s="589"/>
      <c r="W23" s="140"/>
      <c r="X23" s="589"/>
      <c r="Y23" s="589"/>
      <c r="Z23" s="646"/>
      <c r="AA23" s="567"/>
      <c r="AD23" s="150">
        <v>1</v>
      </c>
      <c r="AE23" s="149"/>
      <c r="AF23" s="149"/>
      <c r="AG23" s="152">
        <f t="shared" si="1"/>
        <v>1</v>
      </c>
    </row>
    <row r="24" spans="1:33" s="57" customFormat="1" ht="187.5" customHeight="1" x14ac:dyDescent="0.2">
      <c r="A24" s="378"/>
      <c r="B24" s="761"/>
      <c r="C24" s="557"/>
      <c r="D24" s="124" t="s">
        <v>153</v>
      </c>
      <c r="E24" s="164" t="s">
        <v>154</v>
      </c>
      <c r="F24" s="164" t="s">
        <v>155</v>
      </c>
      <c r="G24" s="164" t="s">
        <v>156</v>
      </c>
      <c r="H24" s="164" t="s">
        <v>365</v>
      </c>
      <c r="I24" s="164" t="s">
        <v>366</v>
      </c>
      <c r="J24" s="335">
        <v>1</v>
      </c>
      <c r="K24" s="335" t="s">
        <v>29</v>
      </c>
      <c r="L24" s="335">
        <v>20</v>
      </c>
      <c r="M24" s="333" t="s">
        <v>28</v>
      </c>
      <c r="N24" s="247">
        <f t="shared" si="0"/>
        <v>20</v>
      </c>
      <c r="O24" s="107" t="s">
        <v>130</v>
      </c>
      <c r="P24" s="356"/>
      <c r="Q24" s="356"/>
      <c r="R24" s="341" t="s">
        <v>202</v>
      </c>
      <c r="S24" s="341" t="s">
        <v>358</v>
      </c>
      <c r="T24" s="140" t="s">
        <v>359</v>
      </c>
      <c r="U24" s="140" t="s">
        <v>254</v>
      </c>
      <c r="V24" s="43" t="s">
        <v>367</v>
      </c>
      <c r="W24" s="140" t="s">
        <v>481</v>
      </c>
      <c r="X24" s="140" t="s">
        <v>482</v>
      </c>
      <c r="Y24" s="140" t="s">
        <v>340</v>
      </c>
      <c r="Z24" s="371" t="s">
        <v>694</v>
      </c>
      <c r="AA24" s="567"/>
      <c r="AD24" s="150">
        <v>1</v>
      </c>
      <c r="AE24" s="149"/>
      <c r="AF24" s="149"/>
      <c r="AG24" s="152">
        <f t="shared" si="1"/>
        <v>1</v>
      </c>
    </row>
    <row r="25" spans="1:33" s="57" customFormat="1" ht="265.5" customHeight="1" thickBot="1" x14ac:dyDescent="0.25">
      <c r="A25" s="379"/>
      <c r="B25" s="762"/>
      <c r="C25" s="558"/>
      <c r="D25" s="135" t="s">
        <v>171</v>
      </c>
      <c r="E25" s="129" t="s">
        <v>368</v>
      </c>
      <c r="F25" s="336" t="s">
        <v>172</v>
      </c>
      <c r="G25" s="129" t="s">
        <v>184</v>
      </c>
      <c r="H25" s="129" t="s">
        <v>173</v>
      </c>
      <c r="I25" s="336" t="s">
        <v>369</v>
      </c>
      <c r="J25" s="99">
        <v>1</v>
      </c>
      <c r="K25" s="99" t="s">
        <v>29</v>
      </c>
      <c r="L25" s="99">
        <v>20</v>
      </c>
      <c r="M25" s="99" t="s">
        <v>174</v>
      </c>
      <c r="N25" s="248">
        <f>J25*L25</f>
        <v>20</v>
      </c>
      <c r="O25" s="117"/>
      <c r="P25" s="117" t="s">
        <v>94</v>
      </c>
      <c r="Q25" s="117"/>
      <c r="R25" s="298" t="s">
        <v>370</v>
      </c>
      <c r="S25" s="133" t="s">
        <v>371</v>
      </c>
      <c r="T25" s="178" t="s">
        <v>372</v>
      </c>
      <c r="U25" s="143" t="s">
        <v>373</v>
      </c>
      <c r="V25" s="66" t="s">
        <v>374</v>
      </c>
      <c r="W25" s="143"/>
      <c r="X25" s="414" t="s">
        <v>904</v>
      </c>
      <c r="Y25" s="143" t="s">
        <v>340</v>
      </c>
      <c r="Z25" s="380"/>
      <c r="AA25" s="585"/>
      <c r="AD25" s="150"/>
      <c r="AE25" s="149">
        <v>1</v>
      </c>
      <c r="AF25" s="149"/>
      <c r="AG25" s="152">
        <f t="shared" si="1"/>
        <v>1</v>
      </c>
    </row>
    <row r="26" spans="1:33" s="57" customFormat="1" ht="41.25" customHeight="1" thickBot="1" x14ac:dyDescent="0.25">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D26" s="150"/>
      <c r="AE26" s="149">
        <v>1</v>
      </c>
      <c r="AF26" s="149"/>
      <c r="AG26" s="152">
        <f t="shared" si="1"/>
        <v>1</v>
      </c>
    </row>
    <row r="27" spans="1:33" s="57" customFormat="1" ht="111" customHeight="1" thickBot="1" x14ac:dyDescent="0.25">
      <c r="B27" s="42"/>
      <c r="C27" s="42"/>
      <c r="D27" s="42"/>
      <c r="E27" s="42"/>
      <c r="F27" s="42"/>
      <c r="G27" s="42"/>
      <c r="H27" s="42"/>
      <c r="I27" s="559" t="s">
        <v>144</v>
      </c>
      <c r="J27" s="560"/>
      <c r="K27" s="561"/>
      <c r="L27" s="42"/>
      <c r="M27" s="562" t="s">
        <v>50</v>
      </c>
      <c r="N27" s="563"/>
      <c r="O27" s="563"/>
      <c r="P27" s="564"/>
      <c r="Q27" s="42"/>
      <c r="R27" s="42"/>
      <c r="S27" s="42"/>
      <c r="T27" s="42"/>
      <c r="U27" s="42"/>
      <c r="V27" s="42"/>
      <c r="W27" s="42"/>
      <c r="X27" s="42"/>
      <c r="Y27" s="42"/>
      <c r="Z27" s="42"/>
      <c r="AA27" s="145"/>
      <c r="AD27" s="150">
        <v>1</v>
      </c>
      <c r="AE27" s="149"/>
      <c r="AF27" s="149"/>
      <c r="AG27" s="152">
        <f t="shared" si="1"/>
        <v>1</v>
      </c>
    </row>
    <row r="28" spans="1:33" s="56" customFormat="1" ht="38.25" customHeight="1" x14ac:dyDescent="0.2">
      <c r="B28" s="42"/>
      <c r="C28" s="42"/>
      <c r="D28" s="42"/>
      <c r="E28" s="42"/>
      <c r="F28" s="42"/>
      <c r="G28" s="42"/>
      <c r="H28" s="42"/>
      <c r="I28" s="44" t="s">
        <v>123</v>
      </c>
      <c r="J28" s="45">
        <v>8</v>
      </c>
      <c r="K28" s="46">
        <f>J28*K31/J31</f>
        <v>0.15094339622641509</v>
      </c>
      <c r="L28" s="42"/>
      <c r="M28" s="527" t="s">
        <v>36</v>
      </c>
      <c r="N28" s="528"/>
      <c r="O28" s="528" t="s">
        <v>142</v>
      </c>
      <c r="P28" s="529"/>
      <c r="Q28" s="42"/>
      <c r="R28" s="42"/>
      <c r="S28" s="42"/>
      <c r="T28" s="42"/>
      <c r="U28" s="42"/>
      <c r="V28" s="42"/>
      <c r="W28" s="42"/>
      <c r="X28" s="42"/>
      <c r="Y28" s="42"/>
      <c r="Z28" s="42"/>
      <c r="AA28" s="145"/>
      <c r="AD28" s="83"/>
      <c r="AE28" s="147"/>
      <c r="AF28" s="147"/>
      <c r="AG28" s="84"/>
    </row>
    <row r="29" spans="1:33" s="57" customFormat="1" ht="38.25" customHeight="1" x14ac:dyDescent="0.2">
      <c r="B29" s="42"/>
      <c r="C29" s="42"/>
      <c r="D29" s="42"/>
      <c r="E29" s="42"/>
      <c r="F29" s="42"/>
      <c r="G29" s="42"/>
      <c r="H29" s="42"/>
      <c r="I29" s="47" t="s">
        <v>124</v>
      </c>
      <c r="J29" s="48">
        <v>35</v>
      </c>
      <c r="K29" s="49">
        <f>J29*K31/J31</f>
        <v>0.660377358490566</v>
      </c>
      <c r="L29" s="42"/>
      <c r="M29" s="571" t="s">
        <v>8</v>
      </c>
      <c r="N29" s="572"/>
      <c r="O29" s="572" t="s">
        <v>143</v>
      </c>
      <c r="P29" s="573"/>
      <c r="Q29" s="42"/>
      <c r="R29" s="42"/>
      <c r="S29" s="42"/>
      <c r="T29" s="42"/>
      <c r="U29" s="42"/>
      <c r="V29" s="42"/>
      <c r="W29" s="42"/>
      <c r="X29" s="42"/>
      <c r="Y29" s="42"/>
      <c r="Z29" s="42"/>
      <c r="AA29" s="145"/>
      <c r="AD29" s="150">
        <v>1</v>
      </c>
      <c r="AE29" s="149"/>
      <c r="AF29" s="149"/>
      <c r="AG29" s="152">
        <f t="shared" si="1"/>
        <v>1</v>
      </c>
    </row>
    <row r="30" spans="1:33" s="57" customFormat="1" ht="38.25" customHeight="1" thickBot="1" x14ac:dyDescent="0.25">
      <c r="B30" s="42"/>
      <c r="C30" s="42"/>
      <c r="D30" s="42"/>
      <c r="E30" s="42"/>
      <c r="F30" s="42"/>
      <c r="G30" s="42"/>
      <c r="H30" s="42"/>
      <c r="I30" s="50" t="s">
        <v>125</v>
      </c>
      <c r="J30" s="51">
        <v>10</v>
      </c>
      <c r="K30" s="52">
        <f>J30*K31/J31</f>
        <v>0.18867924528301888</v>
      </c>
      <c r="L30" s="42"/>
      <c r="M30" s="574" t="s">
        <v>35</v>
      </c>
      <c r="N30" s="575"/>
      <c r="O30" s="575" t="s">
        <v>32</v>
      </c>
      <c r="P30" s="576"/>
      <c r="Q30" s="42"/>
      <c r="R30" s="42"/>
      <c r="S30" s="42"/>
      <c r="T30" s="42"/>
      <c r="U30" s="42"/>
      <c r="V30" s="42"/>
      <c r="W30" s="42"/>
      <c r="X30" s="42"/>
      <c r="Y30" s="42"/>
      <c r="Z30" s="42"/>
      <c r="AA30" s="145"/>
      <c r="AD30" s="150"/>
      <c r="AE30" s="149">
        <v>1</v>
      </c>
      <c r="AF30" s="149"/>
      <c r="AG30" s="152">
        <f t="shared" si="1"/>
        <v>1</v>
      </c>
    </row>
    <row r="31" spans="1:33" s="57" customFormat="1" ht="38.25" customHeight="1" thickBot="1" x14ac:dyDescent="0.25">
      <c r="B31" s="42"/>
      <c r="C31" s="42"/>
      <c r="D31" s="42"/>
      <c r="E31" s="42"/>
      <c r="F31" s="42"/>
      <c r="G31" s="42"/>
      <c r="H31" s="42"/>
      <c r="I31" s="53" t="s">
        <v>126</v>
      </c>
      <c r="J31" s="54">
        <f>+J28+J30+J29</f>
        <v>53</v>
      </c>
      <c r="K31" s="55">
        <v>1</v>
      </c>
      <c r="L31" s="42"/>
      <c r="M31" s="42"/>
      <c r="N31" s="42"/>
      <c r="O31" s="42"/>
      <c r="P31" s="42"/>
      <c r="Q31" s="42"/>
      <c r="R31" s="42"/>
      <c r="S31" s="42"/>
      <c r="T31" s="42"/>
      <c r="U31" s="42"/>
      <c r="V31" s="42"/>
      <c r="W31" s="42"/>
      <c r="X31" s="42"/>
      <c r="Y31" s="42"/>
      <c r="Z31" s="42"/>
      <c r="AA31" s="145"/>
      <c r="AD31" s="150"/>
      <c r="AE31" s="149">
        <v>1</v>
      </c>
      <c r="AF31" s="149"/>
      <c r="AG31" s="152">
        <v>1</v>
      </c>
    </row>
    <row r="32" spans="1:33" s="57" customFormat="1" ht="273"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150"/>
      <c r="AE32" s="149">
        <v>1</v>
      </c>
      <c r="AF32" s="149"/>
      <c r="AG32" s="152">
        <v>1</v>
      </c>
    </row>
    <row r="33" spans="2:33" s="57" customFormat="1" ht="273"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150"/>
      <c r="AE33" s="149"/>
      <c r="AF33" s="149"/>
      <c r="AG33" s="152"/>
    </row>
    <row r="34" spans="2:33" s="57" customFormat="1" ht="409.6"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150"/>
      <c r="AE34" s="149">
        <v>1</v>
      </c>
      <c r="AF34" s="149"/>
      <c r="AG34" s="152">
        <v>1</v>
      </c>
    </row>
    <row r="35" spans="2:33" s="57" customFormat="1" ht="177"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150">
        <v>1</v>
      </c>
      <c r="AE35" s="149"/>
      <c r="AF35" s="149"/>
      <c r="AG35" s="152">
        <v>1</v>
      </c>
    </row>
    <row r="36" spans="2:33" s="57" customFormat="1" ht="164.1"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150"/>
      <c r="AE36" s="149">
        <v>1</v>
      </c>
      <c r="AF36" s="149"/>
      <c r="AG36" s="152">
        <v>1</v>
      </c>
    </row>
    <row r="37" spans="2:33" s="57" customFormat="1" ht="280.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150">
        <v>1</v>
      </c>
      <c r="AE37" s="149"/>
      <c r="AF37" s="149"/>
      <c r="AG37" s="152">
        <v>1</v>
      </c>
    </row>
    <row r="38" spans="2:33" s="57" customFormat="1" ht="189.95"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150"/>
      <c r="AE38" s="149">
        <v>1</v>
      </c>
      <c r="AF38" s="149"/>
      <c r="AG38" s="152">
        <v>1</v>
      </c>
    </row>
    <row r="39" spans="2:33" s="57" customFormat="1" ht="288"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150">
        <v>1</v>
      </c>
      <c r="AE39" s="149"/>
      <c r="AF39" s="149"/>
      <c r="AG39" s="152">
        <v>1</v>
      </c>
    </row>
    <row r="40" spans="2:33" s="57" customFormat="1" ht="268.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150">
        <v>1</v>
      </c>
      <c r="AE40" s="149"/>
      <c r="AF40" s="149"/>
      <c r="AG40" s="152">
        <v>1</v>
      </c>
    </row>
    <row r="41" spans="2:33" s="57" customFormat="1" ht="188.25"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150"/>
      <c r="AE41" s="149"/>
      <c r="AF41" s="149">
        <v>1</v>
      </c>
      <c r="AG41" s="152">
        <v>1</v>
      </c>
    </row>
    <row r="42" spans="2:33" s="57" customFormat="1" ht="156"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150">
        <v>1</v>
      </c>
      <c r="AE42" s="149"/>
      <c r="AF42" s="149"/>
      <c r="AG42" s="152">
        <v>1</v>
      </c>
    </row>
    <row r="43" spans="2:33" s="57" customFormat="1" ht="348.95"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577"/>
      <c r="AE43" s="569"/>
      <c r="AF43" s="569">
        <v>1</v>
      </c>
      <c r="AG43" s="570">
        <v>1</v>
      </c>
    </row>
    <row r="44" spans="2:33" s="57" customFormat="1" ht="339"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577"/>
      <c r="AE44" s="569"/>
      <c r="AF44" s="569"/>
      <c r="AG44" s="570"/>
    </row>
    <row r="45" spans="2:33" s="57" customFormat="1" ht="344.25"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150">
        <v>1</v>
      </c>
      <c r="AE45" s="149"/>
      <c r="AF45" s="149"/>
      <c r="AG45" s="152">
        <v>1</v>
      </c>
    </row>
    <row r="46" spans="2:33" s="57" customFormat="1" ht="205.5"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150">
        <v>1</v>
      </c>
      <c r="AE46" s="149"/>
      <c r="AF46" s="149"/>
      <c r="AG46" s="152">
        <v>1</v>
      </c>
    </row>
    <row r="47" spans="2:33" s="57" customFormat="1" ht="155.1"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150">
        <v>1</v>
      </c>
      <c r="AE47" s="149"/>
      <c r="AF47" s="149"/>
      <c r="AG47" s="152">
        <v>1</v>
      </c>
    </row>
    <row r="48" spans="2:33" s="57" customFormat="1" ht="150"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150">
        <v>1</v>
      </c>
      <c r="AE48" s="149"/>
      <c r="AF48" s="149"/>
      <c r="AG48" s="152">
        <v>1</v>
      </c>
    </row>
    <row r="49" spans="2:33" s="57" customFormat="1" ht="156"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150"/>
      <c r="AE49" s="149">
        <v>1</v>
      </c>
      <c r="AF49" s="149"/>
      <c r="AG49" s="152">
        <v>1</v>
      </c>
    </row>
    <row r="50" spans="2:33" s="57" customFormat="1" ht="150.94999999999999"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150">
        <v>1</v>
      </c>
      <c r="AE50" s="149"/>
      <c r="AF50" s="149"/>
      <c r="AG50" s="152">
        <v>1</v>
      </c>
    </row>
    <row r="51" spans="2:33" s="57" customFormat="1" ht="269.10000000000002"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150">
        <v>1</v>
      </c>
      <c r="AE51" s="149"/>
      <c r="AF51" s="149"/>
      <c r="AG51" s="152">
        <v>1</v>
      </c>
    </row>
    <row r="52" spans="2:33" s="57" customFormat="1" ht="219.9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150">
        <v>1</v>
      </c>
      <c r="AE52" s="149"/>
      <c r="AF52" s="149"/>
      <c r="AG52" s="152">
        <v>1</v>
      </c>
    </row>
    <row r="53" spans="2:33" s="57" customFormat="1" ht="186.9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150">
        <v>1</v>
      </c>
      <c r="AE53" s="149"/>
      <c r="AF53" s="149"/>
      <c r="AG53" s="152">
        <v>1</v>
      </c>
    </row>
    <row r="54" spans="2:33" s="57" customFormat="1" ht="252"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D54" s="150"/>
      <c r="AE54" s="149"/>
      <c r="AF54" s="149">
        <v>1</v>
      </c>
      <c r="AG54" s="152">
        <v>1</v>
      </c>
    </row>
    <row r="55" spans="2:33" s="57" customFormat="1" ht="139.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45"/>
      <c r="AD55" s="150"/>
      <c r="AE55" s="149">
        <v>1</v>
      </c>
      <c r="AF55" s="149"/>
      <c r="AG55" s="152">
        <v>1</v>
      </c>
    </row>
    <row r="56" spans="2:33" s="57" customFormat="1" ht="187.15"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45"/>
      <c r="AD56" s="150">
        <v>1</v>
      </c>
      <c r="AE56" s="149"/>
      <c r="AF56" s="149"/>
      <c r="AG56" s="152">
        <v>1</v>
      </c>
    </row>
    <row r="57" spans="2:33" s="57" customFormat="1" ht="187.15" customHeight="1" x14ac:dyDescent="0.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45"/>
      <c r="AD57" s="150"/>
      <c r="AE57" s="149"/>
      <c r="AF57" s="149"/>
      <c r="AG57" s="152"/>
    </row>
    <row r="58" spans="2:33" s="57" customFormat="1" ht="151.5" customHeight="1" x14ac:dyDescent="0.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145"/>
      <c r="AD58" s="150"/>
      <c r="AE58" s="149"/>
      <c r="AF58" s="149">
        <v>1</v>
      </c>
      <c r="AG58" s="152">
        <v>1</v>
      </c>
    </row>
    <row r="59" spans="2:33" s="57" customFormat="1" ht="73.5" customHeight="1" x14ac:dyDescent="0.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145"/>
      <c r="AD59" s="150"/>
      <c r="AE59" s="149"/>
      <c r="AF59" s="149">
        <v>1</v>
      </c>
      <c r="AG59" s="152">
        <v>1</v>
      </c>
    </row>
    <row r="60" spans="2:33" s="57" customFormat="1" ht="113.25" customHeight="1" x14ac:dyDescent="0.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145"/>
      <c r="AD60" s="150"/>
      <c r="AE60" s="149">
        <v>1</v>
      </c>
      <c r="AF60" s="149"/>
      <c r="AG60" s="152">
        <v>1</v>
      </c>
    </row>
    <row r="61" spans="2:33" ht="45.75" customHeight="1" x14ac:dyDescent="0.2">
      <c r="AA61" s="145"/>
      <c r="AB61" s="57"/>
      <c r="AC61" s="57"/>
      <c r="AD61" s="63"/>
      <c r="AE61" s="58">
        <v>1</v>
      </c>
      <c r="AF61" s="58"/>
      <c r="AG61" s="64">
        <v>1</v>
      </c>
    </row>
    <row r="62" spans="2:33" ht="45.75" customHeight="1" x14ac:dyDescent="0.2">
      <c r="AA62" s="145"/>
      <c r="AB62" s="57"/>
      <c r="AC62" s="57"/>
      <c r="AD62" s="63"/>
      <c r="AE62" s="58">
        <v>1</v>
      </c>
      <c r="AF62" s="58"/>
      <c r="AG62" s="64">
        <v>1</v>
      </c>
    </row>
    <row r="63" spans="2:33" ht="45.75" customHeight="1" x14ac:dyDescent="0.2">
      <c r="AA63" s="145"/>
      <c r="AB63" s="57"/>
      <c r="AC63" s="57"/>
      <c r="AD63" s="63"/>
      <c r="AE63" s="58">
        <v>1</v>
      </c>
      <c r="AF63" s="58"/>
      <c r="AG63" s="64">
        <v>1</v>
      </c>
    </row>
    <row r="64" spans="2:33" ht="45.75" customHeight="1" x14ac:dyDescent="0.2">
      <c r="AA64" s="145"/>
      <c r="AB64" s="57"/>
      <c r="AC64" s="57"/>
      <c r="AD64" s="63"/>
      <c r="AE64" s="58">
        <v>1</v>
      </c>
      <c r="AF64" s="58"/>
      <c r="AG64" s="64">
        <v>1</v>
      </c>
    </row>
    <row r="65" spans="27:33" ht="267.75" customHeight="1" x14ac:dyDescent="0.2">
      <c r="AA65" s="145"/>
      <c r="AB65" s="57"/>
      <c r="AC65" s="57"/>
      <c r="AD65" s="63"/>
      <c r="AE65" s="58">
        <v>1</v>
      </c>
      <c r="AF65" s="58"/>
      <c r="AG65" s="64">
        <v>1</v>
      </c>
    </row>
    <row r="66" spans="27:33" ht="408" customHeight="1" thickBot="1" x14ac:dyDescent="0.25">
      <c r="AA66" s="145"/>
      <c r="AD66" s="65">
        <f>SUM(AD9:AD61)</f>
        <v>22</v>
      </c>
      <c r="AE66" s="66">
        <f>SUM(AE9:AE65)</f>
        <v>18</v>
      </c>
      <c r="AF66" s="66">
        <f>SUM(AF9:AF65)</f>
        <v>5</v>
      </c>
      <c r="AG66" s="67">
        <f>SUM(AG9:AG65)</f>
        <v>45</v>
      </c>
    </row>
    <row r="67" spans="27:33" ht="30" customHeight="1" x14ac:dyDescent="0.2">
      <c r="AA67" s="145"/>
    </row>
    <row r="68" spans="27:33" x14ac:dyDescent="0.2">
      <c r="AA68" s="145"/>
    </row>
    <row r="69" spans="27:33" x14ac:dyDescent="0.2">
      <c r="AA69" s="145"/>
    </row>
    <row r="70" spans="27:33" x14ac:dyDescent="0.2">
      <c r="AA70" s="145"/>
    </row>
    <row r="71" spans="27:33" ht="122.25" customHeight="1" x14ac:dyDescent="0.2">
      <c r="AA71" s="145"/>
    </row>
    <row r="72" spans="27:33" x14ac:dyDescent="0.2">
      <c r="AA72" s="145"/>
    </row>
    <row r="73" spans="27:33" x14ac:dyDescent="0.2">
      <c r="AA73" s="145"/>
    </row>
    <row r="74" spans="27:33" x14ac:dyDescent="0.2">
      <c r="AA74" s="145"/>
    </row>
    <row r="75" spans="27:33" x14ac:dyDescent="0.2">
      <c r="AA75" s="145"/>
    </row>
    <row r="76" spans="27:33" x14ac:dyDescent="0.2">
      <c r="AA76" s="145"/>
    </row>
    <row r="77" spans="27:33" x14ac:dyDescent="0.2">
      <c r="AA77" s="145"/>
    </row>
    <row r="78" spans="27:33" x14ac:dyDescent="0.2">
      <c r="AA78" s="145"/>
    </row>
    <row r="79" spans="27:33" x14ac:dyDescent="0.2">
      <c r="AA79" s="145"/>
    </row>
    <row r="80" spans="27:33" x14ac:dyDescent="0.2">
      <c r="AA80" s="145"/>
    </row>
    <row r="81" spans="27:27" x14ac:dyDescent="0.2">
      <c r="AA81" s="145"/>
    </row>
    <row r="82" spans="27:27" x14ac:dyDescent="0.2">
      <c r="AA82" s="145"/>
    </row>
    <row r="83" spans="27:27" x14ac:dyDescent="0.2">
      <c r="AA83" s="145"/>
    </row>
    <row r="84" spans="27:27" x14ac:dyDescent="0.2">
      <c r="AA84" s="145"/>
    </row>
    <row r="85" spans="27:27" x14ac:dyDescent="0.2">
      <c r="AA85" s="145"/>
    </row>
  </sheetData>
  <autoFilter ref="B8:U24"/>
  <mergeCells count="75">
    <mergeCell ref="O14:O15"/>
    <mergeCell ref="P14:P15"/>
    <mergeCell ref="Q14:Q15"/>
    <mergeCell ref="AA9:AA25"/>
    <mergeCell ref="G9:G10"/>
    <mergeCell ref="I9:I11"/>
    <mergeCell ref="H14:H15"/>
    <mergeCell ref="I14:I15"/>
    <mergeCell ref="J14:J15"/>
    <mergeCell ref="K14:K15"/>
    <mergeCell ref="L14:L15"/>
    <mergeCell ref="M14:M15"/>
    <mergeCell ref="N14:N15"/>
    <mergeCell ref="X22:X23"/>
    <mergeCell ref="Y22:Y23"/>
    <mergeCell ref="Z22:Z23"/>
    <mergeCell ref="D14:D15"/>
    <mergeCell ref="E14:E15"/>
    <mergeCell ref="F14:F15"/>
    <mergeCell ref="G14:G15"/>
    <mergeCell ref="B5:AA5"/>
    <mergeCell ref="B6:I6"/>
    <mergeCell ref="J6:Q6"/>
    <mergeCell ref="R6:AA6"/>
    <mergeCell ref="B7:B8"/>
    <mergeCell ref="C7:C8"/>
    <mergeCell ref="J7:M7"/>
    <mergeCell ref="O7:Q7"/>
    <mergeCell ref="R7:U7"/>
    <mergeCell ref="W7:Z7"/>
    <mergeCell ref="AA7:AA8"/>
    <mergeCell ref="C9:C16"/>
    <mergeCell ref="B2:AA2"/>
    <mergeCell ref="B3:E3"/>
    <mergeCell ref="F3:H3"/>
    <mergeCell ref="I3:L3"/>
    <mergeCell ref="M3:P3"/>
    <mergeCell ref="Q3:AA3"/>
    <mergeCell ref="B4:E4"/>
    <mergeCell ref="F4:H4"/>
    <mergeCell ref="I4:L4"/>
    <mergeCell ref="M4:P4"/>
    <mergeCell ref="Q4:AA4"/>
    <mergeCell ref="C22:C25"/>
    <mergeCell ref="AD7:AG7"/>
    <mergeCell ref="B9:B25"/>
    <mergeCell ref="H22:H23"/>
    <mergeCell ref="D9:D11"/>
    <mergeCell ref="Q9:Q11"/>
    <mergeCell ref="P9:P11"/>
    <mergeCell ref="O9:O11"/>
    <mergeCell ref="N9:N11"/>
    <mergeCell ref="M9:M11"/>
    <mergeCell ref="L9:L11"/>
    <mergeCell ref="K9:K11"/>
    <mergeCell ref="J9:J11"/>
    <mergeCell ref="E9:E11"/>
    <mergeCell ref="F9:F11"/>
    <mergeCell ref="H9:H11"/>
    <mergeCell ref="AE43:AE44"/>
    <mergeCell ref="AG43:AG44"/>
    <mergeCell ref="M28:N28"/>
    <mergeCell ref="O28:P28"/>
    <mergeCell ref="M29:N29"/>
    <mergeCell ref="O29:P29"/>
    <mergeCell ref="M30:N30"/>
    <mergeCell ref="O30:P30"/>
    <mergeCell ref="AF43:AF44"/>
    <mergeCell ref="I27:K27"/>
    <mergeCell ref="M27:P27"/>
    <mergeCell ref="AD43:AD44"/>
    <mergeCell ref="R22:R23"/>
    <mergeCell ref="S22:S23"/>
    <mergeCell ref="U22:U23"/>
    <mergeCell ref="V22:V23"/>
  </mergeCells>
  <conditionalFormatting sqref="N21">
    <cfRule type="cellIs" dxfId="8" priority="7" operator="between">
      <formula>31</formula>
      <formula>60</formula>
    </cfRule>
    <cfRule type="cellIs" dxfId="7" priority="8" operator="between">
      <formula>6</formula>
      <formula>30</formula>
    </cfRule>
    <cfRule type="cellIs" dxfId="6" priority="9" operator="equal">
      <formula>5</formula>
    </cfRule>
  </conditionalFormatting>
  <conditionalFormatting sqref="N19:O19">
    <cfRule type="cellIs" dxfId="5" priority="4" operator="between">
      <formula>31</formula>
      <formula>60</formula>
    </cfRule>
    <cfRule type="cellIs" dxfId="4" priority="5" operator="between">
      <formula>6</formula>
      <formula>30</formula>
    </cfRule>
    <cfRule type="cellIs" dxfId="3" priority="6" operator="equal">
      <formula>5</formula>
    </cfRule>
  </conditionalFormatting>
  <conditionalFormatting sqref="N20">
    <cfRule type="cellIs" dxfId="2" priority="1" operator="between">
      <formula>31</formula>
      <formula>60</formula>
    </cfRule>
    <cfRule type="cellIs" dxfId="1" priority="2" operator="between">
      <formula>6</formula>
      <formula>30</formula>
    </cfRule>
    <cfRule type="cellIs" dxfId="0" priority="3" operator="equal">
      <formula>5</formula>
    </cfRule>
  </conditionalFormatting>
  <printOptions horizontalCentered="1" verticalCentered="1"/>
  <pageMargins left="0.19685039370078741" right="0.27559055118110237" top="0.39370078740157483" bottom="0.47244094488188981" header="0" footer="0"/>
  <pageSetup scale="18" orientation="landscape" r:id="rId1"/>
  <headerFooter alignWithMargins="0">
    <oddFooter>&amp;C&amp;8Página &amp;P de &amp;N</oddFooter>
  </headerFooter>
  <colBreaks count="1" manualBreakCount="1">
    <brk id="28"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17</vt:i4>
      </vt:variant>
      <vt:variant>
        <vt:lpstr>Gráficos</vt:lpstr>
      </vt:variant>
      <vt:variant>
        <vt:i4>1</vt:i4>
      </vt:variant>
      <vt:variant>
        <vt:lpstr>Rangos con nombre</vt:lpstr>
      </vt:variant>
      <vt:variant>
        <vt:i4>18</vt:i4>
      </vt:variant>
    </vt:vector>
  </HeadingPairs>
  <TitlesOfParts>
    <vt:vector size="36" baseType="lpstr">
      <vt:lpstr>GERENCIA </vt:lpstr>
      <vt:lpstr>COMERCIAL Y SC</vt:lpstr>
      <vt:lpstr>OPERACIONES</vt:lpstr>
      <vt:lpstr>GESTIÓN ADMON</vt:lpstr>
      <vt:lpstr>SIG</vt:lpstr>
      <vt:lpstr>CONTABLE Y FINANCIERA</vt:lpstr>
      <vt:lpstr>TECNOLOGIA E INFORMATICA</vt:lpstr>
      <vt:lpstr>TECNICA</vt:lpstr>
      <vt:lpstr>Juridico y PH </vt:lpstr>
      <vt:lpstr>Valoración</vt:lpstr>
      <vt:lpstr>Comparativo 2015-2016</vt:lpstr>
      <vt:lpstr>Comparativo 2016-2017</vt:lpstr>
      <vt:lpstr>Indicador Comparativo 2017-2018</vt:lpstr>
      <vt:lpstr>Comparativo 2017-2018</vt:lpstr>
      <vt:lpstr>Comparativo 2018-2019</vt:lpstr>
      <vt:lpstr>Indicador Comparativo 2018-2019</vt:lpstr>
      <vt:lpstr>Hoja2</vt:lpstr>
      <vt:lpstr>Indicador Comparativo 205-2016</vt:lpstr>
      <vt:lpstr>'COMERCIAL Y SC'!Área_de_impresión</vt:lpstr>
      <vt:lpstr>'CONTABLE Y FINANCIERA'!Área_de_impresión</vt:lpstr>
      <vt:lpstr>'GERENCIA '!Área_de_impresión</vt:lpstr>
      <vt:lpstr>'GESTIÓN ADMON'!Área_de_impresión</vt:lpstr>
      <vt:lpstr>'Juridico y PH '!Área_de_impresión</vt:lpstr>
      <vt:lpstr>OPERACIONES!Área_de_impresión</vt:lpstr>
      <vt:lpstr>SIG!Área_de_impresión</vt:lpstr>
      <vt:lpstr>TECNICA!Área_de_impresión</vt:lpstr>
      <vt:lpstr>'TECNOLOGIA E INFORMATICA'!Área_de_impresión</vt:lpstr>
      <vt:lpstr>'COMERCIAL Y SC'!Títulos_a_imprimir</vt:lpstr>
      <vt:lpstr>'CONTABLE Y FINANCIERA'!Títulos_a_imprimir</vt:lpstr>
      <vt:lpstr>'GERENCIA '!Títulos_a_imprimir</vt:lpstr>
      <vt:lpstr>'GESTIÓN ADMON'!Títulos_a_imprimir</vt:lpstr>
      <vt:lpstr>'Juridico y PH '!Títulos_a_imprimir</vt:lpstr>
      <vt:lpstr>OPERACIONES!Títulos_a_imprimir</vt:lpstr>
      <vt:lpstr>SIG!Títulos_a_imprimir</vt:lpstr>
      <vt:lpstr>TECNICA!Títulos_a_imprimir</vt:lpstr>
      <vt:lpstr>'TECNOLOGIA E INFORMATICA'!Títulos_a_imprimir</vt:lpstr>
    </vt:vector>
  </TitlesOfParts>
  <Company>Jhon monoga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dc:creator>
  <cp:lastModifiedBy>ZFIP-SIG</cp:lastModifiedBy>
  <cp:lastPrinted>2019-06-11T22:52:53Z</cp:lastPrinted>
  <dcterms:created xsi:type="dcterms:W3CDTF">2009-08-05T17:15:36Z</dcterms:created>
  <dcterms:modified xsi:type="dcterms:W3CDTF">2019-06-20T16:37:43Z</dcterms:modified>
</cp:coreProperties>
</file>