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5" ContentType="application/binary"/>
  <Override PartName="/xl/commentsmeta6" ContentType="application/binary"/>
  <Override PartName="/xl/commentsmeta7" ContentType="application/binary"/>
  <Override PartName="/xl/commentsmeta8"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1. Gestion del riesgo\Riesgos 2022\"/>
    </mc:Choice>
  </mc:AlternateContent>
  <bookViews>
    <workbookView xWindow="0" yWindow="0" windowWidth="20490" windowHeight="7455" activeTab="2"/>
  </bookViews>
  <sheets>
    <sheet name="GG" sheetId="1" r:id="rId1"/>
    <sheet name="SIG" sheetId="2" r:id="rId2"/>
    <sheet name="GTC" sheetId="3" r:id="rId3"/>
    <sheet name="GJU-PH" sheetId="4" r:id="rId4"/>
    <sheet name="GOP" sheetId="6" r:id="rId5"/>
    <sheet name="GCF" sheetId="7" r:id="rId6"/>
    <sheet name="GTI" sheetId="8" r:id="rId7"/>
    <sheet name="GAD" sheetId="9" r:id="rId8"/>
    <sheet name="Valoración" sheetId="10" r:id="rId9"/>
    <sheet name="Indicador Comparativo 2018-2021" sheetId="11" r:id="rId10"/>
  </sheets>
  <definedNames>
    <definedName name="_xlnm._FilterDatabase" localSheetId="7" hidden="1">GAD!$B$8:$AF$17</definedName>
    <definedName name="_xlnm._FilterDatabase" localSheetId="5" hidden="1">GCF!$B$8:$AF$16</definedName>
    <definedName name="_xlnm._FilterDatabase" localSheetId="0" hidden="1">GG!$B$8:$AF$22</definedName>
    <definedName name="_xlnm._FilterDatabase" localSheetId="3" hidden="1">'GJU-PH'!$B$8:$AF$27</definedName>
    <definedName name="_xlnm._FilterDatabase" localSheetId="4" hidden="1">GOP!$B$8:$AF$13</definedName>
    <definedName name="_xlnm._FilterDatabase" localSheetId="2" hidden="1">GTC!$B$8:$AF$14</definedName>
    <definedName name="_xlnm._FilterDatabase" localSheetId="6" hidden="1">GTI!$B$8:$AF$14</definedName>
    <definedName name="_xlnm._FilterDatabase" localSheetId="1" hidden="1">SIG!$B$8:$AF$15</definedName>
  </definedNames>
  <calcPr calcId="152511" concurrentCalc="0"/>
  <extLst>
    <ext uri="GoogleSheetsCustomDataVersion1">
      <go:sheetsCustomData xmlns:go="http://customooxmlschemas.google.com/" r:id="rId15" roundtripDataSignature="AMtx7miJ1SXWMYLnbhz04Inft/rzTQz8DA=="/>
    </ext>
  </extLst>
</workbook>
</file>

<file path=xl/calcChain.xml><?xml version="1.0" encoding="utf-8"?>
<calcChain xmlns="http://schemas.openxmlformats.org/spreadsheetml/2006/main">
  <c r="X15" i="7" l="1"/>
  <c r="W15" i="7"/>
  <c r="U15" i="7"/>
  <c r="N15" i="7"/>
  <c r="M15" i="7"/>
  <c r="K15" i="7"/>
  <c r="X14" i="7"/>
  <c r="W14" i="7"/>
  <c r="U14" i="7"/>
  <c r="N14" i="7"/>
  <c r="M14" i="7"/>
  <c r="K14" i="7"/>
  <c r="U13" i="7"/>
  <c r="W13" i="7"/>
  <c r="X13" i="7"/>
  <c r="K13" i="7"/>
  <c r="M13" i="7"/>
  <c r="N13" i="7"/>
  <c r="X18" i="7"/>
  <c r="W18" i="7"/>
  <c r="U18" i="7"/>
  <c r="N18" i="7"/>
  <c r="M18" i="7"/>
  <c r="K18" i="7"/>
  <c r="X17" i="7"/>
  <c r="W17" i="7"/>
  <c r="U17" i="7"/>
  <c r="X24" i="4"/>
  <c r="W24" i="4"/>
  <c r="U24" i="4"/>
  <c r="N24" i="4"/>
  <c r="M24" i="4"/>
  <c r="K24" i="4"/>
  <c r="X26" i="4"/>
  <c r="W26" i="4"/>
  <c r="U26" i="4"/>
  <c r="N26" i="4"/>
  <c r="M26" i="4"/>
  <c r="K26" i="4"/>
  <c r="N17" i="7"/>
  <c r="M17" i="7"/>
  <c r="K17" i="7"/>
  <c r="X22" i="1"/>
  <c r="W22" i="1"/>
  <c r="U22" i="1"/>
  <c r="N22" i="1"/>
  <c r="M22" i="1"/>
  <c r="K22" i="1"/>
  <c r="X21" i="1"/>
  <c r="W21" i="1"/>
  <c r="U21" i="1"/>
  <c r="N21" i="1"/>
  <c r="M21" i="1"/>
  <c r="K21" i="1"/>
  <c r="X20" i="1"/>
  <c r="W20" i="1"/>
  <c r="U20" i="1"/>
  <c r="N20" i="1"/>
  <c r="M20" i="1"/>
  <c r="K20" i="1"/>
  <c r="X19" i="1"/>
  <c r="W19" i="1"/>
  <c r="U19" i="1"/>
  <c r="N19" i="1"/>
  <c r="M19" i="1"/>
  <c r="K19" i="1"/>
  <c r="X18" i="1"/>
  <c r="W18" i="1"/>
  <c r="U18" i="1"/>
  <c r="N18" i="1"/>
  <c r="M18" i="1"/>
  <c r="K18" i="1"/>
  <c r="X17" i="1"/>
  <c r="W17" i="1"/>
  <c r="U17" i="1"/>
  <c r="N17" i="1"/>
  <c r="M17" i="1"/>
  <c r="K17" i="1"/>
  <c r="X16" i="1"/>
  <c r="W16" i="1"/>
  <c r="U16" i="1"/>
  <c r="N16" i="1"/>
  <c r="M16" i="1"/>
  <c r="K16" i="1"/>
  <c r="X23" i="4"/>
  <c r="W23" i="4"/>
  <c r="U23" i="4"/>
  <c r="N23" i="4"/>
  <c r="M23" i="4"/>
  <c r="K23" i="4"/>
  <c r="X22" i="4"/>
  <c r="W22" i="4"/>
  <c r="U22" i="4"/>
  <c r="N22" i="4"/>
  <c r="M22" i="4"/>
  <c r="K22" i="4"/>
  <c r="D31" i="11"/>
  <c r="C31" i="11"/>
  <c r="D30" i="11"/>
  <c r="C30" i="11"/>
  <c r="X14" i="2"/>
  <c r="W14" i="2"/>
  <c r="U14" i="2"/>
  <c r="N14" i="2"/>
  <c r="M14" i="2"/>
  <c r="K14" i="2"/>
  <c r="X11" i="3"/>
  <c r="W11" i="3"/>
  <c r="U11" i="3"/>
  <c r="N11" i="3"/>
  <c r="M11" i="3"/>
  <c r="K11" i="3"/>
  <c r="E30" i="11"/>
  <c r="E31" i="11"/>
  <c r="F32" i="11"/>
  <c r="J22" i="9"/>
  <c r="J21" i="9"/>
  <c r="J20" i="9"/>
  <c r="X17" i="9"/>
  <c r="W17" i="9"/>
  <c r="U17" i="9"/>
  <c r="N17" i="9"/>
  <c r="M17" i="9"/>
  <c r="K17" i="9"/>
  <c r="X16" i="9"/>
  <c r="W16" i="9"/>
  <c r="U16" i="9"/>
  <c r="N16" i="9"/>
  <c r="M16" i="9"/>
  <c r="K16" i="9"/>
  <c r="X15" i="9"/>
  <c r="W15" i="9"/>
  <c r="U15" i="9"/>
  <c r="N15" i="9"/>
  <c r="M15" i="9"/>
  <c r="K15" i="9"/>
  <c r="X14" i="9"/>
  <c r="W14" i="9"/>
  <c r="U14" i="9"/>
  <c r="N14" i="9"/>
  <c r="M14" i="9"/>
  <c r="K14" i="9"/>
  <c r="X13" i="9"/>
  <c r="W13" i="9"/>
  <c r="U13" i="9"/>
  <c r="N13" i="9"/>
  <c r="M13" i="9"/>
  <c r="K13" i="9"/>
  <c r="X12" i="9"/>
  <c r="W12" i="9"/>
  <c r="U12" i="9"/>
  <c r="N12" i="9"/>
  <c r="M12" i="9"/>
  <c r="K12" i="9"/>
  <c r="X11" i="9"/>
  <c r="W11" i="9"/>
  <c r="U11" i="9"/>
  <c r="N11" i="9"/>
  <c r="M11" i="9"/>
  <c r="K11" i="9"/>
  <c r="X10" i="9"/>
  <c r="W10" i="9"/>
  <c r="U10" i="9"/>
  <c r="N10" i="9"/>
  <c r="M10" i="9"/>
  <c r="K10" i="9"/>
  <c r="X9" i="9"/>
  <c r="W9" i="9"/>
  <c r="U9" i="9"/>
  <c r="N9" i="9"/>
  <c r="N18" i="9"/>
  <c r="M9" i="9"/>
  <c r="K9" i="9"/>
  <c r="J22" i="8"/>
  <c r="K22" i="8"/>
  <c r="J18" i="8"/>
  <c r="X15" i="8"/>
  <c r="W15" i="8"/>
  <c r="U15" i="8"/>
  <c r="N15" i="8"/>
  <c r="M15" i="8"/>
  <c r="K15" i="8"/>
  <c r="X14" i="8"/>
  <c r="W14" i="8"/>
  <c r="U14" i="8"/>
  <c r="N14" i="8"/>
  <c r="M14" i="8"/>
  <c r="K14" i="8"/>
  <c r="X13" i="8"/>
  <c r="W13" i="8"/>
  <c r="U13" i="8"/>
  <c r="N13" i="8"/>
  <c r="M13" i="8"/>
  <c r="K13" i="8"/>
  <c r="X12" i="8"/>
  <c r="W12" i="8"/>
  <c r="U12" i="8"/>
  <c r="N12" i="8"/>
  <c r="M12" i="8"/>
  <c r="K12" i="8"/>
  <c r="X11" i="8"/>
  <c r="W11" i="8"/>
  <c r="U11" i="8"/>
  <c r="N11" i="8"/>
  <c r="M11" i="8"/>
  <c r="K11" i="8"/>
  <c r="X10" i="8"/>
  <c r="X16" i="8"/>
  <c r="W10" i="8"/>
  <c r="U10" i="8"/>
  <c r="N10" i="8"/>
  <c r="M10" i="8"/>
  <c r="K10" i="8"/>
  <c r="X9" i="8"/>
  <c r="J19" i="8"/>
  <c r="W9" i="8"/>
  <c r="U9" i="8"/>
  <c r="N9" i="8"/>
  <c r="M9" i="8"/>
  <c r="K9" i="8"/>
  <c r="J24" i="7"/>
  <c r="X19" i="7"/>
  <c r="W19" i="7"/>
  <c r="U19" i="7"/>
  <c r="N19" i="7"/>
  <c r="M19" i="7"/>
  <c r="K19" i="7"/>
  <c r="X16" i="7"/>
  <c r="W16" i="7"/>
  <c r="U16" i="7"/>
  <c r="N16" i="7"/>
  <c r="M16" i="7"/>
  <c r="K16" i="7"/>
  <c r="X12" i="7"/>
  <c r="W12" i="7"/>
  <c r="U12" i="7"/>
  <c r="N12" i="7"/>
  <c r="M12" i="7"/>
  <c r="K12" i="7"/>
  <c r="X11" i="7"/>
  <c r="W11" i="7"/>
  <c r="U11" i="7"/>
  <c r="N11" i="7"/>
  <c r="M11" i="7"/>
  <c r="K11" i="7"/>
  <c r="X10" i="7"/>
  <c r="W10" i="7"/>
  <c r="U10" i="7"/>
  <c r="N10" i="7"/>
  <c r="M10" i="7"/>
  <c r="K10" i="7"/>
  <c r="X9" i="7"/>
  <c r="J23" i="7"/>
  <c r="W9" i="7"/>
  <c r="U9" i="7"/>
  <c r="N9" i="7"/>
  <c r="M9" i="7"/>
  <c r="K9" i="7"/>
  <c r="J18" i="6"/>
  <c r="J17" i="6"/>
  <c r="X13" i="6"/>
  <c r="W13" i="6"/>
  <c r="U13" i="6"/>
  <c r="N13" i="6"/>
  <c r="M13" i="6"/>
  <c r="K13" i="6"/>
  <c r="X12" i="6"/>
  <c r="W12" i="6"/>
  <c r="U12" i="6"/>
  <c r="N12" i="6"/>
  <c r="M12" i="6"/>
  <c r="K12" i="6"/>
  <c r="X11" i="6"/>
  <c r="W11" i="6"/>
  <c r="U11" i="6"/>
  <c r="N11" i="6"/>
  <c r="M11" i="6"/>
  <c r="K11" i="6"/>
  <c r="X10" i="6"/>
  <c r="W10" i="6"/>
  <c r="U10" i="6"/>
  <c r="N10" i="6"/>
  <c r="N14" i="6"/>
  <c r="M10" i="6"/>
  <c r="K10" i="6"/>
  <c r="X9" i="6"/>
  <c r="W9" i="6"/>
  <c r="U9" i="6"/>
  <c r="N9" i="6"/>
  <c r="M9" i="6"/>
  <c r="K9" i="6"/>
  <c r="J30" i="4"/>
  <c r="X27" i="4"/>
  <c r="W27" i="4"/>
  <c r="U27" i="4"/>
  <c r="N27" i="4"/>
  <c r="M27" i="4"/>
  <c r="K27" i="4"/>
  <c r="X25" i="4"/>
  <c r="W25" i="4"/>
  <c r="U25" i="4"/>
  <c r="N25" i="4"/>
  <c r="M25" i="4"/>
  <c r="K25" i="4"/>
  <c r="X21" i="4"/>
  <c r="W21" i="4"/>
  <c r="U21" i="4"/>
  <c r="N21" i="4"/>
  <c r="M21" i="4"/>
  <c r="K21" i="4"/>
  <c r="X20" i="4"/>
  <c r="W20" i="4"/>
  <c r="U20" i="4"/>
  <c r="N20" i="4"/>
  <c r="M20" i="4"/>
  <c r="K20" i="4"/>
  <c r="X19" i="4"/>
  <c r="W19" i="4"/>
  <c r="U19" i="4"/>
  <c r="N19" i="4"/>
  <c r="M19" i="4"/>
  <c r="K19" i="4"/>
  <c r="X18" i="4"/>
  <c r="W18" i="4"/>
  <c r="U18" i="4"/>
  <c r="N18" i="4"/>
  <c r="M18" i="4"/>
  <c r="K18" i="4"/>
  <c r="X17" i="4"/>
  <c r="W17" i="4"/>
  <c r="U17" i="4"/>
  <c r="N17" i="4"/>
  <c r="M17" i="4"/>
  <c r="K17" i="4"/>
  <c r="X16" i="4"/>
  <c r="W16" i="4"/>
  <c r="U16" i="4"/>
  <c r="N16" i="4"/>
  <c r="M16" i="4"/>
  <c r="K16" i="4"/>
  <c r="X15" i="4"/>
  <c r="W15" i="4"/>
  <c r="U15" i="4"/>
  <c r="N15" i="4"/>
  <c r="M15" i="4"/>
  <c r="K15" i="4"/>
  <c r="X14" i="4"/>
  <c r="W14" i="4"/>
  <c r="U14" i="4"/>
  <c r="N14" i="4"/>
  <c r="M14" i="4"/>
  <c r="K14" i="4"/>
  <c r="X13" i="4"/>
  <c r="W13" i="4"/>
  <c r="U13" i="4"/>
  <c r="N13" i="4"/>
  <c r="M13" i="4"/>
  <c r="K13" i="4"/>
  <c r="X12" i="4"/>
  <c r="W12" i="4"/>
  <c r="U12" i="4"/>
  <c r="N12" i="4"/>
  <c r="M12" i="4"/>
  <c r="K12" i="4"/>
  <c r="X11" i="4"/>
  <c r="W11" i="4"/>
  <c r="U11" i="4"/>
  <c r="N11" i="4"/>
  <c r="M11" i="4"/>
  <c r="K11" i="4"/>
  <c r="X10" i="4"/>
  <c r="W10" i="4"/>
  <c r="U10" i="4"/>
  <c r="N10" i="4"/>
  <c r="M10" i="4"/>
  <c r="K10" i="4"/>
  <c r="X9" i="4"/>
  <c r="J32" i="4"/>
  <c r="W9" i="4"/>
  <c r="U9" i="4"/>
  <c r="N9" i="4"/>
  <c r="M9" i="4"/>
  <c r="K9" i="4"/>
  <c r="X14" i="3"/>
  <c r="W14" i="3"/>
  <c r="U14" i="3"/>
  <c r="N14" i="3"/>
  <c r="M14" i="3"/>
  <c r="K14" i="3"/>
  <c r="X13" i="3"/>
  <c r="W13" i="3"/>
  <c r="U13" i="3"/>
  <c r="N13" i="3"/>
  <c r="M13" i="3"/>
  <c r="K13" i="3"/>
  <c r="X12" i="3"/>
  <c r="W12" i="3"/>
  <c r="U12" i="3"/>
  <c r="N12" i="3"/>
  <c r="M12" i="3"/>
  <c r="K12" i="3"/>
  <c r="X10" i="3"/>
  <c r="W10" i="3"/>
  <c r="U10" i="3"/>
  <c r="N10" i="3"/>
  <c r="N9" i="3"/>
  <c r="N15" i="3"/>
  <c r="M10" i="3"/>
  <c r="K10" i="3"/>
  <c r="X9" i="3"/>
  <c r="X15" i="3"/>
  <c r="W9" i="3"/>
  <c r="U9" i="3"/>
  <c r="M9" i="3"/>
  <c r="K9" i="3"/>
  <c r="X15" i="2"/>
  <c r="W15" i="2"/>
  <c r="U15" i="2"/>
  <c r="N15" i="2"/>
  <c r="M15" i="2"/>
  <c r="K15" i="2"/>
  <c r="X13" i="2"/>
  <c r="W13" i="2"/>
  <c r="U13" i="2"/>
  <c r="N13" i="2"/>
  <c r="M13" i="2"/>
  <c r="K13" i="2"/>
  <c r="X12" i="2"/>
  <c r="W12" i="2"/>
  <c r="U12" i="2"/>
  <c r="N12" i="2"/>
  <c r="M12" i="2"/>
  <c r="K12" i="2"/>
  <c r="X11" i="2"/>
  <c r="W11" i="2"/>
  <c r="U11" i="2"/>
  <c r="N11" i="2"/>
  <c r="M11" i="2"/>
  <c r="K11" i="2"/>
  <c r="X10" i="2"/>
  <c r="W10" i="2"/>
  <c r="U10" i="2"/>
  <c r="N10" i="2"/>
  <c r="M10" i="2"/>
  <c r="K10" i="2"/>
  <c r="X9" i="2"/>
  <c r="X16" i="2"/>
  <c r="W9" i="2"/>
  <c r="U9" i="2"/>
  <c r="N9" i="2"/>
  <c r="N16" i="2"/>
  <c r="M9" i="2"/>
  <c r="K9" i="2"/>
  <c r="X11" i="1"/>
  <c r="X15" i="1"/>
  <c r="X9" i="1"/>
  <c r="X10" i="1"/>
  <c r="X12" i="1"/>
  <c r="X13" i="1"/>
  <c r="X14" i="1"/>
  <c r="J27" i="1"/>
  <c r="J26" i="1"/>
  <c r="J25" i="1"/>
  <c r="W15" i="1"/>
  <c r="U15" i="1"/>
  <c r="N15" i="1"/>
  <c r="M15" i="1"/>
  <c r="K15" i="1"/>
  <c r="W14" i="1"/>
  <c r="U14" i="1"/>
  <c r="N14" i="1"/>
  <c r="M14" i="1"/>
  <c r="K14" i="1"/>
  <c r="W13" i="1"/>
  <c r="U13" i="1"/>
  <c r="N13" i="1"/>
  <c r="M13" i="1"/>
  <c r="K13" i="1"/>
  <c r="W12" i="1"/>
  <c r="U12" i="1"/>
  <c r="N12" i="1"/>
  <c r="M12" i="1"/>
  <c r="K12" i="1"/>
  <c r="W11" i="1"/>
  <c r="U11" i="1"/>
  <c r="N11" i="1"/>
  <c r="M11" i="1"/>
  <c r="K11" i="1"/>
  <c r="W10" i="1"/>
  <c r="U10" i="1"/>
  <c r="N10" i="1"/>
  <c r="M10" i="1"/>
  <c r="K10" i="1"/>
  <c r="X23" i="1"/>
  <c r="W9" i="1"/>
  <c r="U9" i="1"/>
  <c r="N9" i="1"/>
  <c r="N23" i="1"/>
  <c r="M9" i="1"/>
  <c r="K9" i="1"/>
  <c r="X14" i="6"/>
  <c r="J16" i="6"/>
  <c r="J19" i="6"/>
  <c r="K17" i="6"/>
  <c r="N20" i="7"/>
  <c r="X20" i="7"/>
  <c r="J22" i="7"/>
  <c r="X18" i="9"/>
  <c r="J23" i="9"/>
  <c r="J31" i="4"/>
  <c r="J33" i="4"/>
  <c r="K30" i="4"/>
  <c r="J20" i="8"/>
  <c r="N16" i="8"/>
  <c r="J19" i="3"/>
  <c r="F29" i="11"/>
  <c r="J18" i="3"/>
  <c r="F28" i="11"/>
  <c r="J21" i="8"/>
  <c r="K20" i="8"/>
  <c r="X28" i="4"/>
  <c r="N28" i="4"/>
  <c r="J18" i="2"/>
  <c r="J19" i="2"/>
  <c r="J20" i="2"/>
  <c r="J17" i="3"/>
  <c r="K22" i="9"/>
  <c r="K21" i="9"/>
  <c r="K20" i="9"/>
  <c r="K23" i="9"/>
  <c r="J28" i="1"/>
  <c r="K26" i="1"/>
  <c r="F27" i="11"/>
  <c r="J25" i="7"/>
  <c r="K22" i="7"/>
  <c r="K18" i="8"/>
  <c r="K19" i="8"/>
  <c r="K21" i="8"/>
  <c r="K25" i="1"/>
  <c r="J21" i="2"/>
  <c r="K20" i="2"/>
  <c r="J20" i="3"/>
  <c r="K17" i="3"/>
  <c r="K32" i="4"/>
  <c r="K23" i="7"/>
  <c r="K16" i="6"/>
  <c r="K24" i="7"/>
  <c r="K27" i="1"/>
  <c r="K19" i="3"/>
  <c r="K18" i="6"/>
  <c r="K18" i="2"/>
  <c r="K31" i="4"/>
  <c r="K25" i="7"/>
  <c r="K28" i="1"/>
  <c r="F30" i="11"/>
  <c r="F31" i="11"/>
  <c r="K33" i="4"/>
  <c r="K19" i="2"/>
  <c r="K21" i="2"/>
  <c r="K18" i="3"/>
  <c r="K20" i="3"/>
  <c r="K19" i="6"/>
</calcChain>
</file>

<file path=xl/comments1.xml><?xml version="1.0" encoding="utf-8"?>
<comments xmlns="http://schemas.openxmlformats.org/spreadsheetml/2006/main">
  <authors>
    <author/>
  </authors>
  <commentList>
    <comment ref="D7" authorId="0" shapeId="0">
      <text>
        <r>
          <rPr>
            <sz val="10"/>
            <color rgb="FF000000"/>
            <rFont val="Calibri"/>
            <family val="2"/>
            <scheme val="minor"/>
          </rPr>
          <t>======
ID#AAAAKd7X4TQ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hBAkHvYmSZlP/F96XcCzSCrMQffA=="/>
    </ext>
  </extLst>
</comments>
</file>

<file path=xl/comments2.xml><?xml version="1.0" encoding="utf-8"?>
<comments xmlns="http://schemas.openxmlformats.org/spreadsheetml/2006/main">
  <authors>
    <author/>
  </authors>
  <commentList>
    <comment ref="D7" authorId="0" shapeId="0">
      <text>
        <r>
          <rPr>
            <sz val="10"/>
            <color rgb="FF000000"/>
            <rFont val="Calibri"/>
            <family val="2"/>
            <scheme val="minor"/>
          </rPr>
          <t>======
ID#AAAAKd7X4T8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goGJ3FJivm2GctCwNc6Kge+NEntw=="/>
    </ext>
  </extLst>
</comments>
</file>

<file path=xl/comments3.xml><?xml version="1.0" encoding="utf-8"?>
<comments xmlns="http://schemas.openxmlformats.org/spreadsheetml/2006/main">
  <authors>
    <author/>
    <author>ZFIP004</author>
  </authors>
  <commentList>
    <comment ref="D7" authorId="0" shapeId="0">
      <text>
        <r>
          <rPr>
            <sz val="10"/>
            <color rgb="FF000000"/>
            <rFont val="Calibri"/>
            <family val="2"/>
            <scheme val="minor"/>
          </rPr>
          <t>======
ID#AAAAMy48-wU
ZFIP004    (2020-10-05 20:28:09)
ANÁLISIS DEL PROCESO
CONTEXTO
PI
POLÍTICA
ALCANCE
CADENA DE SUMINISTRO
Y  TODAS LAS CONVINACIONES QUE SURJAN.</t>
        </r>
      </text>
    </comment>
    <comment ref="X9" authorId="1" shapeId="0">
      <text>
        <r>
          <rPr>
            <b/>
            <sz val="9"/>
            <color indexed="81"/>
            <rFont val="Tahoma"/>
            <family val="2"/>
          </rPr>
          <t>ZFIP004:</t>
        </r>
        <r>
          <rPr>
            <sz val="9"/>
            <color indexed="81"/>
            <rFont val="Tahoma"/>
            <family val="2"/>
          </rPr>
          <t xml:space="preserve">
baja consecuencia de 20 a 10 media y nivel de riesgo residual de 20 a 10</t>
        </r>
      </text>
    </comment>
    <comment ref="Y12" authorId="1" shapeId="0">
      <text>
        <r>
          <rPr>
            <b/>
            <sz val="9"/>
            <color indexed="81"/>
            <rFont val="Tahoma"/>
            <family val="2"/>
          </rPr>
          <t>ZFIP004:</t>
        </r>
        <r>
          <rPr>
            <sz val="9"/>
            <color indexed="81"/>
            <rFont val="Tahoma"/>
            <family val="2"/>
          </rPr>
          <t xml:space="preserve">
SE DECIDE ASUMIR EL RIESGO RESIDUAL, DADO A QUE NO HAY OTRA MANERA DE QUE LOS CONTROLES ME PUEDAN MINIMIZAR EL IMPACTO</t>
        </r>
      </text>
    </comment>
  </commentList>
  <extLst>
    <ext xmlns:r="http://schemas.openxmlformats.org/officeDocument/2006/relationships" uri="GoogleSheetsCustomDataVersion1">
      <go:sheetsCustomData xmlns:go="http://customooxmlschemas.google.com/" r:id="rId1" roundtripDataSignature="AMtx7mhPeDX0oHRXV0JikwQT/ICJLSdMQQ=="/>
    </ext>
  </extLst>
</comments>
</file>

<file path=xl/comments4.xml><?xml version="1.0" encoding="utf-8"?>
<comments xmlns="http://schemas.openxmlformats.org/spreadsheetml/2006/main">
  <authors>
    <author/>
  </authors>
  <commentList>
    <comment ref="D7" authorId="0" shapeId="0">
      <text>
        <r>
          <rPr>
            <sz val="10"/>
            <color rgb="FF000000"/>
            <rFont val="Calibri"/>
            <family val="2"/>
            <scheme val="minor"/>
          </rPr>
          <t>======
ID#AAAAMy48-wI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jYljasDNP2CbDKYQN+JWCfNhdUnA=="/>
    </ext>
  </extLst>
</comments>
</file>

<file path=xl/comments5.xml><?xml version="1.0" encoding="utf-8"?>
<comments xmlns="http://schemas.openxmlformats.org/spreadsheetml/2006/main">
  <authors>
    <author/>
  </authors>
  <commentList>
    <comment ref="D7" authorId="0" shapeId="0">
      <text>
        <r>
          <rPr>
            <sz val="10"/>
            <color rgb="FF000000"/>
            <rFont val="Calibri"/>
            <family val="2"/>
            <scheme val="minor"/>
          </rPr>
          <t>======
ID#AAAAMy48-wc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hvnAfIIAZdmw2PMzrPiz/dKHLL0Q=="/>
    </ext>
  </extLst>
</comments>
</file>

<file path=xl/comments6.xml><?xml version="1.0" encoding="utf-8"?>
<comments xmlns="http://schemas.openxmlformats.org/spreadsheetml/2006/main">
  <authors>
    <author/>
    <author>ZFIP004</author>
  </authors>
  <commentList>
    <comment ref="D7" authorId="0" shapeId="0">
      <text>
        <r>
          <rPr>
            <sz val="10"/>
            <color rgb="FF000000"/>
            <rFont val="Calibri"/>
            <family val="2"/>
            <scheme val="minor"/>
          </rPr>
          <t>======
ID#AAAAMy48-wM
ZFIP004    (2020-10-05 20:28:09)
ANÁLISIS DEL PROCESO
CONTEXTO
PI
POLÍTICA
ALCANCE
CADENA DE SUMINISTRO
Y  TODAS LAS CONVINACIONES QUE SURJAN.</t>
        </r>
      </text>
    </comment>
    <comment ref="U12" authorId="1" shapeId="0">
      <text>
        <r>
          <rPr>
            <b/>
            <sz val="9"/>
            <color indexed="81"/>
            <rFont val="Tahoma"/>
            <family val="2"/>
          </rPr>
          <t>ZFIP004:</t>
        </r>
        <r>
          <rPr>
            <sz val="9"/>
            <color indexed="81"/>
            <rFont val="Tahoma"/>
            <family val="2"/>
          </rPr>
          <t xml:space="preserve">
2022: se baja la probabilidad a baja</t>
        </r>
      </text>
    </comment>
  </commentList>
  <extLst>
    <ext xmlns:r="http://schemas.openxmlformats.org/officeDocument/2006/relationships" uri="GoogleSheetsCustomDataVersion1">
      <go:sheetsCustomData xmlns:go="http://customooxmlschemas.google.com/" r:id="rId1" roundtripDataSignature="AMtx7mjBRFCSc8EFvAPnQeoMrasYPQN2HA=="/>
    </ext>
  </extLst>
</comments>
</file>

<file path=xl/comments7.xml><?xml version="1.0" encoding="utf-8"?>
<comments xmlns="http://schemas.openxmlformats.org/spreadsheetml/2006/main">
  <authors>
    <author/>
    <author>ZFIP004</author>
  </authors>
  <commentList>
    <comment ref="D7" authorId="0" shapeId="0">
      <text>
        <r>
          <rPr>
            <sz val="10"/>
            <color rgb="FF000000"/>
            <rFont val="Calibri"/>
            <family val="2"/>
            <scheme val="minor"/>
          </rPr>
          <t>======
ID#AAAAMy48-wQ
ZFIP004    (2020-10-05 20:28:09)
ANÁLISIS DEL PROCESO
CONTEXTO
PI
POLÍTICA
ALCANCE
CADENA DE SUMINISTRO
Y  TODAS LAS CONVINACIONES QUE SURJAN.</t>
        </r>
      </text>
    </comment>
    <comment ref="M9" authorId="1" shapeId="0">
      <text>
        <r>
          <rPr>
            <b/>
            <sz val="9"/>
            <color indexed="81"/>
            <rFont val="Tahoma"/>
            <family val="2"/>
          </rPr>
          <t>ZFIP004:</t>
        </r>
        <r>
          <rPr>
            <sz val="9"/>
            <color indexed="81"/>
            <rFont val="Tahoma"/>
            <family val="2"/>
          </rPr>
          <t xml:space="preserve">
2022: se reclasifica el impacto ajustandolo a la realidad</t>
        </r>
      </text>
    </comment>
    <comment ref="M10" authorId="1" shapeId="0">
      <text>
        <r>
          <rPr>
            <b/>
            <sz val="9"/>
            <color indexed="81"/>
            <rFont val="Tahoma"/>
            <family val="2"/>
          </rPr>
          <t>ZFIP004:</t>
        </r>
        <r>
          <rPr>
            <sz val="9"/>
            <color indexed="81"/>
            <rFont val="Tahoma"/>
            <family val="2"/>
          </rPr>
          <t xml:space="preserve">
2022: SE REAJUSTA IMPACTO PASA DE 10 A 5
</t>
        </r>
      </text>
    </comment>
  </commentList>
  <extLst>
    <ext xmlns:r="http://schemas.openxmlformats.org/officeDocument/2006/relationships" uri="GoogleSheetsCustomDataVersion1">
      <go:sheetsCustomData xmlns:go="http://customooxmlschemas.google.com/" r:id="rId1" roundtripDataSignature="AMtx7mikyP9qSDBquLR485kLO66V2Tzjzg=="/>
    </ext>
  </extLst>
</comments>
</file>

<file path=xl/comments8.xml><?xml version="1.0" encoding="utf-8"?>
<comments xmlns="http://schemas.openxmlformats.org/spreadsheetml/2006/main">
  <authors>
    <author/>
  </authors>
  <commentList>
    <comment ref="D7" authorId="0" shapeId="0">
      <text>
        <r>
          <rPr>
            <sz val="10"/>
            <color rgb="FF000000"/>
            <rFont val="Calibri"/>
            <family val="2"/>
            <scheme val="minor"/>
          </rPr>
          <t>======
ID#AAAAMy48-wE
ZFIP004    (2020-10-05 20:28:09)
ANÁLISIS DEL PROCESO
CONTEXTO
PI
POLÍTICA
ALCANCE
CADENA DE SUMINISTRO
Y  TODAS LAS CONVINACIONES QUE SURJAN.</t>
        </r>
      </text>
    </comment>
  </commentList>
  <extLst>
    <ext xmlns:r="http://schemas.openxmlformats.org/officeDocument/2006/relationships" uri="GoogleSheetsCustomDataVersion1">
      <go:sheetsCustomData xmlns:go="http://customooxmlschemas.google.com/" r:id="rId1" roundtripDataSignature="AMtx7mgKyhroklFX7YIHFw1JCUkndgVkgg=="/>
    </ext>
  </extLst>
</comments>
</file>

<file path=xl/sharedStrings.xml><?xml version="1.0" encoding="utf-8"?>
<sst xmlns="http://schemas.openxmlformats.org/spreadsheetml/2006/main" count="2129" uniqueCount="969">
  <si>
    <t>MATRIZ DE GESTIÓN DE RIESGOS</t>
  </si>
  <si>
    <t>CÓDIGO</t>
  </si>
  <si>
    <t xml:space="preserve">FECHA DE IMPLEMENTACIÓN </t>
  </si>
  <si>
    <t>FECHA DE ACTUALIZACIÓN</t>
  </si>
  <si>
    <t>VERSIÓN</t>
  </si>
  <si>
    <t>PÁGINA</t>
  </si>
  <si>
    <t xml:space="preserve">FO-CL-14 </t>
  </si>
  <si>
    <t>1 de 1</t>
  </si>
  <si>
    <t xml:space="preserve">Fecha de Actualización de Contenido: </t>
  </si>
  <si>
    <t>IDENTIFICACIÓN</t>
  </si>
  <si>
    <t>VALORACIÓN DEL RIESGO INHERENTE</t>
  </si>
  <si>
    <t>FORTALEZA</t>
  </si>
  <si>
    <t>VALORACIÓN DEL RIESGO RESIDUAL</t>
  </si>
  <si>
    <t xml:space="preserve">TRATAMIENTO </t>
  </si>
  <si>
    <t>PROCESO</t>
  </si>
  <si>
    <t>CLASIFICACIÓN DE RIESGO</t>
  </si>
  <si>
    <t>FUENTE DE IDENTIFICACIÓN</t>
  </si>
  <si>
    <t>RIESGO</t>
  </si>
  <si>
    <t>Descripción</t>
  </si>
  <si>
    <t>Fuente del riesgo (Amenaza)</t>
  </si>
  <si>
    <t>Causas</t>
  </si>
  <si>
    <t xml:space="preserve"> Impacto</t>
  </si>
  <si>
    <t>CONTROLES ACTUALES</t>
  </si>
  <si>
    <t>¿La materialización del riesgo podría frenar la operación?
SI / NO</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</si>
  <si>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</si>
  <si>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t>POLÍTICA DE TRATAMIENTO</t>
  </si>
  <si>
    <t xml:space="preserve">PLAN DE MEJORA </t>
  </si>
  <si>
    <t>Fecha de revisión</t>
  </si>
  <si>
    <t>Aplicación y frecuencia del control// probabilidad del riesgo</t>
  </si>
  <si>
    <t>consecuencia del riesgo</t>
  </si>
  <si>
    <t>¿Qué puede suceder en mi proceso?</t>
  </si>
  <si>
    <t>Cómo sucede el riesgo?</t>
  </si>
  <si>
    <t>Quién lo ocasiona (persona)?</t>
  </si>
  <si>
    <t>Por qué se ocasiona el riesgo?</t>
  </si>
  <si>
    <t>Consecuencia que ocasiona el riesgo en caso de materializarse</t>
  </si>
  <si>
    <t>Escala de Probabilidad</t>
  </si>
  <si>
    <t>PROBABILIDAD</t>
  </si>
  <si>
    <t>Escala de Consecuencias</t>
  </si>
  <si>
    <t>CONSECUENCIA</t>
  </si>
  <si>
    <t>NIVEL DE RIESGO INHERENTE</t>
  </si>
  <si>
    <t>CONTROL ACTUAL</t>
  </si>
  <si>
    <t>EFICACIA DEL / LOS CONTROLES</t>
  </si>
  <si>
    <t>¿CÓMO SE OBSERVA LA EFICACIA?
(OBSERVACIONES)</t>
  </si>
  <si>
    <t>(De ser positiva la respuesta anterior, especifique la reacción aplicable)</t>
  </si>
  <si>
    <t>NIVEL DE RIESGO RESIDUAL</t>
  </si>
  <si>
    <t>ASUMIR</t>
  </si>
  <si>
    <t>EVITAR</t>
  </si>
  <si>
    <t>TRANSFERIR</t>
  </si>
  <si>
    <t>ELIMINAR</t>
  </si>
  <si>
    <t xml:space="preserve">ACTIVIDADES </t>
  </si>
  <si>
    <t xml:space="preserve">FECHA </t>
  </si>
  <si>
    <t xml:space="preserve">RESPONSABLE </t>
  </si>
  <si>
    <t>RECURSOS</t>
  </si>
  <si>
    <t>EFICACIA 
(observaciones)</t>
  </si>
  <si>
    <t>N/A</t>
  </si>
  <si>
    <t>CONTEXTO INTERNO</t>
  </si>
  <si>
    <t>GERENCIA</t>
  </si>
  <si>
    <t>RIESGO ESTRATÉGICO</t>
  </si>
  <si>
    <t>PI</t>
  </si>
  <si>
    <t>* No tener definida la planeación estratégica</t>
  </si>
  <si>
    <t>No realizando la debida planeación estratégica con las personas que deben de estar involucradas</t>
  </si>
  <si>
    <t xml:space="preserve">No priorización de este mecanismo para el desarrollo de la organización. </t>
  </si>
  <si>
    <t>Tomar decisiones estratégicas sin un norte definido y estructurado de acuerdo a unos objetivos específicos</t>
  </si>
  <si>
    <t>FUERTE</t>
  </si>
  <si>
    <t>NO</t>
  </si>
  <si>
    <t>Se puede trabajar en el riesgo sin necesidad de pausar la operación</t>
  </si>
  <si>
    <t>X</t>
  </si>
  <si>
    <t xml:space="preserve">Llevar a cabo el cronograma establecido para las diferentes reuniones </t>
  </si>
  <si>
    <t xml:space="preserve">Gerente </t>
  </si>
  <si>
    <t xml:space="preserve">No aplica </t>
  </si>
  <si>
    <t>OPORTUNIDAD</t>
  </si>
  <si>
    <t>CONTEXTO EXTERNO</t>
  </si>
  <si>
    <t>RIESGO OPERACIONAL</t>
  </si>
  <si>
    <t>*Toma de decisiones equivocadas</t>
  </si>
  <si>
    <t>Decisiones no acordes a la estrategia, decisiones tomadas en momentos de presión</t>
  </si>
  <si>
    <t>Mala planeación y falta de conocimiento</t>
  </si>
  <si>
    <t>Impactos económicos(sobrecostos operativos y/o generales), multas y sanciones, demandas, pérdida de clientes, pérdida de credibilidad y confianza.</t>
  </si>
  <si>
    <t>* Revisión con las áreas del resultado de auditorías.
* Seguimiento a los compromisos resultantes de los comités de gerencia.</t>
  </si>
  <si>
    <t>Cuando aplique.
Mensual</t>
  </si>
  <si>
    <t xml:space="preserve">Gerente 
Líderes de proceso </t>
  </si>
  <si>
    <t>ANÁLISIS DE PROCESO</t>
  </si>
  <si>
    <t>PI Y POLÍTICA</t>
  </si>
  <si>
    <t>*Incumplimiento a Requisitos Legales</t>
  </si>
  <si>
    <t xml:space="preserve">Incumplimiento a las fechas y/o requisitos establecidas dentro del marco de la ley. </t>
  </si>
  <si>
    <t>Todas los procesos  involucrados con los diferentes requisitos</t>
  </si>
  <si>
    <t>Falta de Capacitación, falta de seguimiento por el U.O y/o Externos, por omisión.</t>
  </si>
  <si>
    <t>Impactos económicos(sobrecostos operativos y/o generales), multas y sanciones, demandas, pérdida de clientes, pérdida de credibilidad y confianza, pérdida de la declaratoria de Régimen Franco.</t>
  </si>
  <si>
    <t>* Se realiza la actualización de los requisitos legales de manera anual o cuando se presenten cambios normativos, se verifica su cumplimiento y se  plantean actividades para aquellos requisitos que aún no se cumplen a cabalidad (ver matriz de requisitos legales).
* Se programan capacitaciones en actualidad normativa aplicable a la organización (ver programa de capacitación).
* Análisis de boletines de actualización normativa y participación de capacitaciones ofrecidas por los gremios.</t>
  </si>
  <si>
    <t>Cuando se requiera</t>
  </si>
  <si>
    <t>Gerencia</t>
  </si>
  <si>
    <t>ANÁLISIS DE LAS PI</t>
  </si>
  <si>
    <t xml:space="preserve">* Procesos sin indicadores de gestión y sin medición. </t>
  </si>
  <si>
    <t>No construcción y medición de los procesos</t>
  </si>
  <si>
    <t>Todos los procesos involucrados con los diferentes requisitos</t>
  </si>
  <si>
    <t>Poca cultura Organizacional, falta de capacitación, falta de conocimiento.</t>
  </si>
  <si>
    <t xml:space="preserve">Incumplimiento en el desarrollo de las actividades, procesos sin objetivos claros y medibles </t>
  </si>
  <si>
    <t xml:space="preserve">Control, análisis y reporte de acuerdo a los indicadores. 
Ejecución de indicadores. </t>
  </si>
  <si>
    <t>* Cada líder de proceso, instaurar sus propios indicadores, de acuerdo al cumplimiento de los objetivos del mismo, los cuales son presentados de manera mensual en los comités de Gerencia, como parte de la RXD. (ver registros de acta).</t>
  </si>
  <si>
    <t>Revisión de los indicadores que sufrieron modificación para evaluar su funcionalidad.</t>
  </si>
  <si>
    <t>Junio</t>
  </si>
  <si>
    <t>COMPROMISOS DE LA POLÍTICA</t>
  </si>
  <si>
    <t>* Recesión económica.</t>
  </si>
  <si>
    <t>Puede evidenciarse cuando se presenta un crecimiento negativo del producto interno bruto nacional en al menos 2 trimestres consecutivos. Igualmente, puede evidenciarse el incremento en los índices de desempleo a nivel nacional así como la contracción del consumo de las personas.</t>
  </si>
  <si>
    <t>* Factores Naturales, ambientales.
* Gobierno (políticas económicas).
* Terceros de manera intencional o accidental.</t>
  </si>
  <si>
    <t>Por factores macro económicos que impactan la economía colombiana, desaceleración de la misma o por situaciones externas como crisis ambientales, sanitarias o pandemias. Situaciones de posguerra, entre otras afectaciones.</t>
  </si>
  <si>
    <t>* Menores ingresos por el bajo desempeño de la economía y que generan impacto en la operación.
* Disminución de clientes potenciales y postergación de  proyectos.
* Contracción del consumo de los hogares y sector industrial que impacta el funcionamiento de las empresas al interior de la zona franca y por ende a la compañía.</t>
  </si>
  <si>
    <t>* Controles presupuestales.
* Control de revisión del Gasto.
* Modificación de financiamiento a largo plazo.</t>
  </si>
  <si>
    <t>* Ajustes contractuales.
* Actas de refinanciación de créditos. 
* Suspensión de contratos.
Han sido efectivos los controles, ya que se ha logrado en la actualidad continuar con algunas actividades de la compañía, en menor nivel pero no se paró de manera permanente.</t>
  </si>
  <si>
    <t>SI</t>
  </si>
  <si>
    <t>* Revisión presupuestal.
* Revisión del Gasto</t>
  </si>
  <si>
    <t>Cuando aplique</t>
  </si>
  <si>
    <t>Gerencia
Dirección Contable y Financiera</t>
  </si>
  <si>
    <t>* Pérdida de la declaratoria de ZF.</t>
  </si>
  <si>
    <t>Retiro o cancelación de la declaratoria.</t>
  </si>
  <si>
    <t>DIAN y Ministerio de Industria y Turismo</t>
  </si>
  <si>
    <t>* Incumplimiento de requisitos y compromisos ligados al otorgamiento de la declaratoria, como generación de empleo, generación de economías de escala, etc.
* Cumplimiento de plazo inicial sin la aprobación de la extensión de la declaratoria.</t>
  </si>
  <si>
    <t>* Aumento en el desempleo.
* Cierre de Empresa.
* Afectaciones económicas.
* Posibles demandas por pérdida de la declaratoria.</t>
  </si>
  <si>
    <t>* Se solicta ante el Ministerio, la reconsideración del tema.
* Se debe esperar hasta la respuesta del mismo para continuar labores.</t>
  </si>
  <si>
    <t>* Prórroga de la declaratoria de ZF</t>
  </si>
  <si>
    <t>Noviembre</t>
  </si>
  <si>
    <t>Gerente y Líderes de Proceso</t>
  </si>
  <si>
    <t>Económico</t>
  </si>
  <si>
    <t>ANÁLISIS DEL ALCANCE</t>
  </si>
  <si>
    <t>CONTEXTO Y PI</t>
  </si>
  <si>
    <t>* Cese de actividades por fuerza mayor o caso fortuito.</t>
  </si>
  <si>
    <t>* Imposibilidad de operar.
* Revocatoria de declaratoria de ZF.</t>
  </si>
  <si>
    <t>Gobierno nacional.
Entidades territoriales.</t>
  </si>
  <si>
    <t>* Disposiciones nacionales de contención, de epidemias y pandemias u otros eventos de fuerza mayor o casos fortuitos.
*No se cumple con los empleos exigidos. 
*No se cumple con la inversión exigida. 
*Permitir operaciones avaladas por parte de U.O.
*El Ministerio no renueva la declaratoria.</t>
  </si>
  <si>
    <t>* Disminución o imposibilidad de generación de ingresos.
* Incumplimiento de los compromisos financieros.
* Perdida de competitividad frente a otros parques industriales y ZF´s.
*Perdida de clientes para seguir operando desde el parque industrial.
* Incumplimiento en los compromisos de los procesos.</t>
  </si>
  <si>
    <t>* Soportes de entrega de EPP.
* Registros de capacitaciones.
* Socialización de protocolos de bioseguridad.
* Son eficaces ya que se mantiene la declaratoria y nunca ha surgido ningún inconveniente ante las entidades competentes.
* Con los informes que se le envían trimestralmente al ministerio.
*Con los informes de inventarios físicos.
*Informes a las inspecciones que hace la Dian.
* Con relación  al cese de actividades por un hecho terrorista, se evidencia que el personal de ingresos y seguridad conocen y aplican de manera efectiva los procedimientos establecidos.</t>
  </si>
  <si>
    <t>* Modelos de alternancia de labores.
* Activación de procedmiento de trabajo remoto.
* Reeducción de personal al minimo necesario para la producción.
* Reducción de costos.
* Refinanciación de créditos.
* Suspención de nuevos contratos.</t>
  </si>
  <si>
    <t>POLÍTICA</t>
  </si>
  <si>
    <t>Segundo semestre</t>
  </si>
  <si>
    <t>Resultado de la Gestión de Riesgos</t>
  </si>
  <si>
    <t xml:space="preserve">Proceso utilizado por la organización para determinar la magnitud de los riesgos en la organización, con relación a los criterios: probabilidad  por consecuencia. </t>
  </si>
  <si>
    <t xml:space="preserve">RIESGOS RESIDUALES BAJOS </t>
  </si>
  <si>
    <t>ALTO</t>
  </si>
  <si>
    <t>De 31 a 60</t>
  </si>
  <si>
    <t xml:space="preserve">RIESGOS RESIDUALES MEDIOS </t>
  </si>
  <si>
    <t>MEDIO</t>
  </si>
  <si>
    <t>De 6 a 30</t>
  </si>
  <si>
    <t xml:space="preserve">RIESGOS RESIDUALES ALTOS </t>
  </si>
  <si>
    <t>BAJO</t>
  </si>
  <si>
    <t>Igual a 5</t>
  </si>
  <si>
    <t>TOTAL DE RIESGOS RESIDUALES</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</si>
  <si>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</si>
  <si>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r>
      <rPr>
        <b/>
        <sz val="18"/>
        <color theme="1"/>
        <rFont val="Arial"/>
        <family val="2"/>
      </rPr>
      <t>¿CÓMO SE OBSERVA LA EFICACIA?
(</t>
    </r>
    <r>
      <rPr>
        <b/>
        <i/>
        <sz val="18"/>
        <color theme="1"/>
        <rFont val="Arial"/>
        <family val="2"/>
      </rPr>
      <t>Observaciones</t>
    </r>
    <r>
      <rPr>
        <b/>
        <sz val="18"/>
        <color theme="1"/>
        <rFont val="Arial"/>
        <family val="2"/>
      </rPr>
      <t>)</t>
    </r>
  </si>
  <si>
    <t>SISTEMA INTEGRADO DE GESTIÓN</t>
  </si>
  <si>
    <t>* Incumplimiento de requisitos de las normas y estándares.</t>
  </si>
  <si>
    <t xml:space="preserve">*Omisión de responsabilidades por parte de los procesos. </t>
  </si>
  <si>
    <t xml:space="preserve">*Diferentes procesos. </t>
  </si>
  <si>
    <t xml:space="preserve">*No cumplimiento de los Manuales, Políticas y Procedimientos en los procesos. </t>
  </si>
  <si>
    <t>Se puede trabajar en el riesgo materializado a la par de  la operación</t>
  </si>
  <si>
    <t xml:space="preserve">* Seguimiento al cumplimiento de los procedimientos, política y manuales del sistema de gestión </t>
  </si>
  <si>
    <t xml:space="preserve">Según programación </t>
  </si>
  <si>
    <t xml:space="preserve">* Auditores internos
* Coordinación del sistema integrado de gestión </t>
  </si>
  <si>
    <t>Normas BASC, ISO 9001:2015, ISO 28000</t>
  </si>
  <si>
    <t xml:space="preserve">* Procesos sin acciones de mejora. 
</t>
  </si>
  <si>
    <t xml:space="preserve">*No se evidencia una mejora continua en los procesos. </t>
  </si>
  <si>
    <t xml:space="preserve">*Procesos. </t>
  </si>
  <si>
    <t xml:space="preserve">*Perdida de talento humano.  
*Perdida de competitividad al interior de la empresa. </t>
  </si>
  <si>
    <t>* Se realiza seguimiento a las acciones de mejora de los procesos, mediante los indicadores que controla el proceso SIG, así mismo se presentan los resultados en los comités de gerencia, para evidenciar el dinamismo y la mejora continua de la compañía, por medio de los procesos.</t>
  </si>
  <si>
    <t xml:space="preserve">Seguimiento a las acciones planteadas por cada proceso según indicador </t>
  </si>
  <si>
    <t>Permanente</t>
  </si>
  <si>
    <t xml:space="preserve">Coordinación del Sistema Integrado de Gestión </t>
  </si>
  <si>
    <t>* Pérdida de información clave por sustracción, eliminación o deterioro (procedimientos, manuales, anexos, entre otros)</t>
  </si>
  <si>
    <t xml:space="preserve">* Robo de información importante de la empresa.
* Eliminación de un documento del sistema.  
* Falla en el sistema SADOC </t>
  </si>
  <si>
    <t>*Personal interno o externo de la organización.
*Configuración del sistema de gestión documental SADOC</t>
  </si>
  <si>
    <t xml:space="preserve">* Ausencia de medidas de seguridad (robo, perdida o eliminación involuntaria de información) o daño en el servidor.
</t>
  </si>
  <si>
    <t xml:space="preserve">*Copias de seguridad de la información (Back Up).        
* Contraseñas de acceso y/o no tener al publico estas especificaciones.
* Servidores de repuesto. </t>
  </si>
  <si>
    <t>* Cada líder de proceso, tiene como responsabilidad realizar la copia de seguridad, con periodicidad semanal. El control a la ejecución de esta actividad es llevada por el proceso de TI, así como la administración de contraseñas y mantenimiento de los servidores.</t>
  </si>
  <si>
    <t>* Sensibilización uso único del Software de Gestión documental.</t>
  </si>
  <si>
    <t>Coord. SIG</t>
  </si>
  <si>
    <t xml:space="preserve">*No Respuesta a eventos críticos. </t>
  </si>
  <si>
    <t xml:space="preserve">*La organización no se encuentra preparada para la respuesta ante eventos críticos. </t>
  </si>
  <si>
    <t xml:space="preserve">* Todos los procesos 
* Jefe de Seguridad </t>
  </si>
  <si>
    <t xml:space="preserve">*Falta de identificación y planeación para atender una situación critica. </t>
  </si>
  <si>
    <t xml:space="preserve">*Impactos económicos, perdidas humanas. </t>
  </si>
  <si>
    <t>* Se realizan simulacros a aquellos riesgos con riesgo residual alto, y aleatoriamente a los riesgos medios, con el fin de evaluar los procedimientos y protocolos de expuesta a eventos críticos y emergencias.</t>
  </si>
  <si>
    <t>Dependiendo el riesgo materializado y según lo etablecido en el documento de respuesta a eventos se debe tomar las acciones pertinentes descritas en este en caso de materializarse un riesgo que logre pausar la operación.</t>
  </si>
  <si>
    <t xml:space="preserve">* No mantener los registros de manera adecuada. </t>
  </si>
  <si>
    <t>* No se manejan documentos legibles, ordenados, no se tienen en carpetas definidas.</t>
  </si>
  <si>
    <t xml:space="preserve">Todos los procesos </t>
  </si>
  <si>
    <t xml:space="preserve">* Falta de cuidado y desconocimiento de las normas en las cuales nos encontramos certificados. </t>
  </si>
  <si>
    <t xml:space="preserve">* No conformidades en auditorias.
* Documentos no legibles.
* Perdida de confiablidad.
* Falsificación de información.  </t>
  </si>
  <si>
    <t xml:space="preserve">* Procedimiento control de documentos
* Auditoria Interna </t>
  </si>
  <si>
    <t>* Mediante el cumplimiento del procedimiento de control documental y de auditorias internas, se garantiza el control de registros de la organización.</t>
  </si>
  <si>
    <t>* Plan de capacitación.
* Código de Ética Conducta y Buen Gobierno.
* Reglamento de trabajo.
* Procedimiento de compras.
* Auditorias a sistema sobre aspecto de corrupción.</t>
  </si>
  <si>
    <t>* Durante el año se realizan diferentes capacitaciones sobre los temas a tratar.
* en las inducciones se socializan los lineamientos contenidos en el reglamento de trabajo y código de ética y buen gobierno, con respecto al riesgo de corrupción y sobornos.</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</si>
  <si>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</si>
  <si>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r>
      <rPr>
        <b/>
        <sz val="18"/>
        <color theme="1"/>
        <rFont val="Arial"/>
        <family val="2"/>
      </rPr>
      <t>¿CÓMO SE OBSERVA LA EFICACIA?
(</t>
    </r>
    <r>
      <rPr>
        <b/>
        <i/>
        <sz val="18"/>
        <color theme="1"/>
        <rFont val="Arial"/>
        <family val="2"/>
      </rPr>
      <t>Observaciones</t>
    </r>
    <r>
      <rPr>
        <b/>
        <sz val="18"/>
        <color theme="1"/>
        <rFont val="Arial"/>
        <family val="2"/>
      </rPr>
      <t>)</t>
    </r>
  </si>
  <si>
    <t>GESTIÓN TÉCNICA</t>
  </si>
  <si>
    <t xml:space="preserve">* No se realizan las obras en los tiempos requeridos.
* Mayores costos en la ejecución de los proyectos. </t>
  </si>
  <si>
    <t>Con cada cotización o propuesta de servicios u obra civil, se revisa que lo establecido en los contratos sea coherente con lo que realmente se cotizó, de tal manera que se cumplan con los requerimientos y solicitudes pactadas entre proveedor y contratante.</t>
  </si>
  <si>
    <t>Se puede subsanar con la operación en curso</t>
  </si>
  <si>
    <t xml:space="preserve">Dirección Técnica </t>
  </si>
  <si>
    <t>los asignados para tal fin</t>
  </si>
  <si>
    <t>ANÁLISIS DE CONTEXTO</t>
  </si>
  <si>
    <t xml:space="preserve">
Deterioro de la Infraestructura, Equipos y Herramientas </t>
  </si>
  <si>
    <t>Desgaste de  equipos, herramienta e infraestructura en general</t>
  </si>
  <si>
    <t xml:space="preserve">* Mal aspecto de la infraestructura y mobiliario físico.
* Siniestros.
* Accidentes laborales. 
* Perdidas humanas y económicas. </t>
  </si>
  <si>
    <t>Estos controles permiten identificar las posibles fallas que a futuro se pueden presentar en los equipos, herramientas e infraestructura, de tal forma que se puedan implementar acciones para mejorar el estado de estos o si bien se requiere ejecutar el cambio. así mismo se permite controlar los presupuestos y prever costos adicionales, logrando una atención oportuna a las diferentes solicitudes técnicas.</t>
  </si>
  <si>
    <t>No cumplir con normas y estándares de construcción</t>
  </si>
  <si>
    <t>Mediante la actualización de la matriz de requisitos legales, se garantiza el cumplimiento de la normatividad aplicable, así mismo se controla el cumplimiento de la normatividad y estándares en los contratistas mediante interventorías realizadas por el proceso técnico o con consultores externos, así como la realización de la evaluación de los proveedores.</t>
  </si>
  <si>
    <t>Mal funcionamiento de las básculas</t>
  </si>
  <si>
    <t>Variación de las medidas de pesaje conforme a las desviaciones de error establecidas en los manuales de operación</t>
  </si>
  <si>
    <t>* Confiabilidad constante en los registros de pesos, a causa de las calibraciones programadas por parte de los laboratorios certificados para tal fin.</t>
  </si>
  <si>
    <t xml:space="preserve">Dirección técnica </t>
  </si>
  <si>
    <t>Manejo inadecuado de información  suministrada a terceros.</t>
  </si>
  <si>
    <t xml:space="preserve">Entregando información o documentación tales como planos, estudios, entre otros a proveedores y posibles clientes </t>
  </si>
  <si>
    <t>Terceros</t>
  </si>
  <si>
    <t xml:space="preserve">* Información puede llegar a manos delictivas. 
* Soborno.
* Plagio de diseños y estudios. 
</t>
  </si>
  <si>
    <t>* De manera permanente en los correos remitentes se anexa de manera predeterminada el aviso de manejo de información confidencial.</t>
  </si>
  <si>
    <t xml:space="preserve">* Dirección Técnica
* Analista TI .
</t>
  </si>
  <si>
    <t>Según programación</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</si>
  <si>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</si>
  <si>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r>
      <rPr>
        <b/>
        <sz val="18"/>
        <color theme="1"/>
        <rFont val="Arial"/>
        <family val="2"/>
      </rPr>
      <t>¿CÓMO SE OBSERVA LA EFICACIA?
(</t>
    </r>
    <r>
      <rPr>
        <b/>
        <i/>
        <sz val="18"/>
        <color theme="1"/>
        <rFont val="Arial"/>
        <family val="2"/>
      </rPr>
      <t>Observaciones</t>
    </r>
    <r>
      <rPr>
        <b/>
        <sz val="18"/>
        <color theme="1"/>
        <rFont val="Arial"/>
        <family val="2"/>
      </rPr>
      <t>)</t>
    </r>
  </si>
  <si>
    <t>GESTIÓN JURÍDICA Y PH</t>
  </si>
  <si>
    <t>* Facilidad de intrusión de personal externo no autorizado y rompimiento de cerramiento perimetral</t>
  </si>
  <si>
    <t>* Daños en la malla, 
* Intrusión.</t>
  </si>
  <si>
    <t>Personal externo no identificado, usuarios calificados y usuario operador, visitantes, proveedores y contratistas</t>
  </si>
  <si>
    <t xml:space="preserve">* Comunidad cerca al perímetro.
* Personal interno permanente y transitorio en las instalaciones.
</t>
  </si>
  <si>
    <t>* Hurto, daños a las instalaciones o al personal.
* Lesiones físicas.
* Afectación a la imagen corporativa.</t>
  </si>
  <si>
    <t>Vigilancia permanente por parte de los  ronderos con control de punto de marcación mediante bastón electrónico, CCTV 24/7, verificación perimetral a pie con informe semanal del estado del cerramiento. 
Se aumentaron los puntos de marcación son 25 aumento en 5 puntos mas, a causa de la construcción de la RCI se reubicaron otros puntos, se trasladó un domo cubriendo el sector de Caimalito con el CCTV.
* Reinducción permanente al personal de seguridad y CCTV.
* Capacitación en manejo tecnológicos.</t>
  </si>
  <si>
    <t>* Desde el CCTV, se maneja software de marcación quien permite evidenciar en tiempo real el proceso de marcación.
* Al final de cada turno de monitoreo se envía un informe con las ocurrencias del día o noche según aplique.
* En el CCTV existen cámaras que permiten evidenciar en tiempo real que el personal de esa área si este realizando las labores.
* Las evaluaciones de desempeño han arrojado resultados satisfactorios.</t>
  </si>
  <si>
    <t>n/a</t>
  </si>
  <si>
    <t>Posible caída del tronco sobre el sistema de enmallado.</t>
  </si>
  <si>
    <t xml:space="preserve">Condiciones climáticas y deterioro de los arboles alrededor del perímetro </t>
  </si>
  <si>
    <t xml:space="preserve">Personal externo y eventos naturales </t>
  </si>
  <si>
    <t>Crecimiento de árboles cerca al cerramiento perimetral, fuertes lluvias que pueden ocasionar desprendimiento de ramas dañando la malla.
* Personal externos que intervine las áreas cercanas al cerramiento.</t>
  </si>
  <si>
    <t xml:space="preserve">* Daños a las Instalaciones al personal y terceros 
*Facilitar el acceso de intrusos. </t>
  </si>
  <si>
    <t xml:space="preserve">* El monitoreo de plan de mantenimiento permite controlar el crecimiento de vegetación que pueda llegar a afectar la estructura del cerramiento, así mismo desde el área de monitoreo se apoya en el control visual e identificación de fallas al respecto.
</t>
  </si>
  <si>
    <t>* Ejecución del cronograma de mantenimiento.</t>
  </si>
  <si>
    <t>Según cronograma de mantenimiento NASE</t>
  </si>
  <si>
    <t>* Personal de mantenimiento zonas comunes
*Personal de seguridad 
* CCTV</t>
  </si>
  <si>
    <t>POLÍTICA,
ANÁLISIS DE PROCESO</t>
  </si>
  <si>
    <t>Identificación de correspondencia y paquetes sospechosos</t>
  </si>
  <si>
    <t>Alguna correspondencia y paquetes son entregados por personas no identificados que no son de empresas reconocidas que realicen el oficio. Desayunos sorpresas, cartas, almuerzos…entre otros</t>
  </si>
  <si>
    <t>Personal informal de entrega de correspondencia</t>
  </si>
  <si>
    <t xml:space="preserve">Falta de cumplimiento del personal con relación a las políticas y procedimientos para autorizar el ingreso de este tipo de objetos </t>
  </si>
  <si>
    <t>* Atentados, 
* Pérdida de vidas. 
* Daños estructurales.
* Pérdidas económicas.</t>
  </si>
  <si>
    <t>MODERADO</t>
  </si>
  <si>
    <t>* El procedimiento garantiza solo el ingreso de personal autorizado.
* Se maneja la revisión de los elementos portados por cada persona que ingresa a las instalaciones de manera transitoria.</t>
  </si>
  <si>
    <t xml:space="preserve">Posibilidad de ingreso de empleados, contratistas, visitantes, proveedores y vehículos no autorizados </t>
  </si>
  <si>
    <t xml:space="preserve">*Ingreso de empleados, contratistas, visitantes, proveedores y vehículos no autorizados por falta de cumplimiento de procedimiento.
*No desactivación de las tarjetas de proximidad de personal ya retirado. </t>
  </si>
  <si>
    <t>Incumplimiento de los procedimientos establecidos para el ingreso y desactivación de tarjetas de proximidad.</t>
  </si>
  <si>
    <t xml:space="preserve">* Hurto. 
* Atentando terrorista.
* Daños en las instalaciones.
* Perdidas humanas. </t>
  </si>
  <si>
    <t>*Personal que controla el ingreso y salida de personal externo, usuarios calificados y usuario operador, visitantes, proveedores y contratistas.
*Carnetización al personal permanente y tarjetas de proximidad
* Software de ingreso.
* Revisión trimestral de tarjetas de proximidad activas en cada una de las empresas usuarias.</t>
  </si>
  <si>
    <t>* No se presenta a la fecha novedades relacionadas con el riesgo, que puedan afectar la seguridad de los usuarios, evidenciándose una satisfacción al cliente optima en lo que a este aspecto concierne.</t>
  </si>
  <si>
    <t>* Se puede trabajar la materialización del riesgo en paralelo a la opoeración</t>
  </si>
  <si>
    <t xml:space="preserve">Dirección Jurídica y PH </t>
  </si>
  <si>
    <t>*Fallas en el sistema de alarmas y video cámaras</t>
  </si>
  <si>
    <t>* Vandalismo
* Vida útil vencida, fallas eléctricas y otros.
* Elementos de seguridad electrónica con fallas. 
* Eventos naturales.</t>
  </si>
  <si>
    <t xml:space="preserve">* Personal externo 
* Medio Ambiente </t>
  </si>
  <si>
    <t>* Condiciones naturales 
* Falta de mantenimiento al CCTV 
* Manipulación de personal externo de las cámaras de seguridad.</t>
  </si>
  <si>
    <t>* Zonas fuera del alcance del CCTV. 
* Intrusión. 
* No activación de las alarmas frente a una emergencia.</t>
  </si>
  <si>
    <t>* Las claves de apertura son asignadas solo a los lideres de proceso y en cada cierre se verifica con apoyo del personal de seguridad el armado de las alarmas.
* cada 4 meses se realiza mantenimiento a las cámaras por parte del proveedor de Seguridad Nacional.</t>
  </si>
  <si>
    <t xml:space="preserve">Inundación por posible desbordamiento del rio Cauca </t>
  </si>
  <si>
    <t>Superación del nivel del muro de cerramiento a la cota 901.27 msnm, referenciado en el limite del  nivel del río a los 9.41 mts</t>
  </si>
  <si>
    <t xml:space="preserve">Condiciones ambientales </t>
  </si>
  <si>
    <t xml:space="preserve">* Perdidas materiales 
* Suspensión de la operación 
* Hurto 
* Perdidas humanas </t>
  </si>
  <si>
    <t>* En épocas de lluvia medición constante de los niveles del rio.
* Comunicación directa con las entidades de socorro. 
* Mantenimiento de los jarillones.  
* Plan de emergencias. 
* Elevación de la plataforma de la Zona Franca por encima de los niveles del Rio.</t>
  </si>
  <si>
    <t>* Se verifica durante temporada alta de lluvias monitoreo y seguimiento a los niveles del rio con el fin de prever una emergencia por inundación, así mismo se cuenta con un respuesta a eventos en donde se establece el protocolo de actuación en caso de materializarse el riesgo.</t>
  </si>
  <si>
    <t>* Enviar la alerta a todas las empresas usuarias para que activen el plan de contigencia de cada uno de ellos.
* Activar el plan de emergencias de la ZF.
* Se contratarán los insumos logisticos y técnicos para el tratamiento de la emergencia.
* Activación de plan de contingencia por parte del área de seguridad.</t>
  </si>
  <si>
    <t>Octubre</t>
  </si>
  <si>
    <t xml:space="preserve">* Mala imagen de la empresa.
* Sanciones legales. </t>
  </si>
  <si>
    <t>Julio</t>
  </si>
  <si>
    <t>ALCANCE</t>
  </si>
  <si>
    <t xml:space="preserve">*Selección inadecuada de un asociado de negocio. </t>
  </si>
  <si>
    <t>*Asegurar el cumplimiento de un asociado de negocio, cuando en realidad no cumple con los procedimientos establecidos por la empresa.</t>
  </si>
  <si>
    <t>*Todos los procesos.</t>
  </si>
  <si>
    <t xml:space="preserve">*falta de investigación de documentación a los nuevos asociados y a los críticos existentes .
*Omisión de los procedimientos internos. </t>
  </si>
  <si>
    <t>*Impactos económicos. 
*Mala imagen de la empresa al realizar negocios con empresas con actividades ilícitas.</t>
  </si>
  <si>
    <t>* Aplicación del procedimiento de asociados de negocio, por medio de la revisión de antecedentes y demás documentación a los asociados de negocios.</t>
  </si>
  <si>
    <t>Dirección Jurídica y PH</t>
  </si>
  <si>
    <t>* No cumplimiento del ordenamiento jurídico consignado en la matriz de requisitos legales</t>
  </si>
  <si>
    <t>Por negligencia, olvido, falta de consulta e interpretación errada de las normas</t>
  </si>
  <si>
    <t>Personal encargado de los procesos</t>
  </si>
  <si>
    <t>Falta de actualización, revisión y consulta de las normas</t>
  </si>
  <si>
    <t>Sanciones pecuniarias, demandas externas, detrimento patrimonial</t>
  </si>
  <si>
    <t>* Si es un incumplimiento mayor relacionado con la opèración, puede dar lugar a suspención de la misma, 
* En caso de sanciones pecuniarias se hace uso de la póliza de disposiciones legales.
** Si hay suspención temporal o definitiva se deberá estar sujeto a acatar las instrucciones del ente de control.</t>
  </si>
  <si>
    <t>Elaboración incorrecta de documentos legales
Conceptos legales equivocados</t>
  </si>
  <si>
    <t>Redacción e inclusión de cláusulas que perjudique los interés de la compañía</t>
  </si>
  <si>
    <t>Dirección Jurídica y Propiedad Horizontal.</t>
  </si>
  <si>
    <t>* Los modelos utilizados cumplen con la normatividad vigente haciendo que en materia de documentación se cumpla con los requisitos. 
* Se evidencia cumplimiento en el plan de capacitación en todas las áreas de la empresa.</t>
  </si>
  <si>
    <t>No registro oportuno de actas de asamblea de accionistas</t>
  </si>
  <si>
    <t>Olvido o descuido en la elaboración del acta</t>
  </si>
  <si>
    <t>Dirección Jurídica</t>
  </si>
  <si>
    <t xml:space="preserve">Plazos cortos para la elaboración y entrega de actas </t>
  </si>
  <si>
    <t>Desactualización de la información y la persona jurídica, no efectividad de los actos realizados por la compañía.</t>
  </si>
  <si>
    <t xml:space="preserve"> Elaboración oportuna de actas (programación de actividades del proceso)</t>
  </si>
  <si>
    <t>Según aplique</t>
  </si>
  <si>
    <t>Por falta de conocimiento de los clientes - falta de investigación</t>
  </si>
  <si>
    <t>* Disturbios o atentados a la propiedad por parte de la comunidad.</t>
  </si>
  <si>
    <t>* Ocupación ilegal.
* Protestas directas en contra de la ZF.</t>
  </si>
  <si>
    <t>*  Por insinuaciones o solicitudes de terceros externos o internos</t>
  </si>
  <si>
    <t>Tercero  o personal interno</t>
  </si>
  <si>
    <t xml:space="preserve"> Por  falta de conciencia de ética y obligaciones  a cargo, desconocimiento de las consecuencias legales</t>
  </si>
  <si>
    <t>* Verificación de antecedentes del personal interno. 
* Conocimiento del cliente previo y posterior.
* Capacitación  e inducción al personal en temas de  sarlaf y código de ética y corrupción y soborno.</t>
  </si>
  <si>
    <t>ANÁLISIS DE PROCESO, CONTEXTO EXTERNO</t>
  </si>
  <si>
    <t xml:space="preserve">* Cambio en la normatividad del régimen franco que resten competitividad y herramientas de atracción a la inversión. </t>
  </si>
  <si>
    <t>*Cambio por parte del Gobierno Nacional de las condiciones actuales del régimen y de los decretos y normas ligados al mismo.</t>
  </si>
  <si>
    <t>Entidades gubernamentales.</t>
  </si>
  <si>
    <t xml:space="preserve">Decisiones del gobierno para cambiar la dinámica en la cual operan las empresas. </t>
  </si>
  <si>
    <t>* Disminución en la atracción de nuevos usuarios para el parque.  
*Pérdida de confiabilidad del cliente. 
* Pérdida del interés de los usuarios calificados en permanecer en la Zona Franca.</t>
  </si>
  <si>
    <t>* Actualización constante en la normatividad del régimen de Zonas Francas, socializando dicha actualización a los usuarios calificados. 
* Estrategias de venta y valores agregados de la ZFIP diferentes a los incentivos tributarios y aduaneros que otorga el régimen franco.
* Moderno parque  industrial, dotado para el cumplimiento de necesidades de los clientes.
* Afiliación a agremiaciones (ANDI, ANALDEX, ADICOMEX, PROCOLOMBIA).</t>
  </si>
  <si>
    <t>*Permanecer afiliado a las agremiaciones que defienden el régimen franco. 
* Estrategia de  comunicaciones.
* Capacitación constante. 
* Asistencia continua que programe la Cámara de Zonas Francas.</t>
  </si>
  <si>
    <t xml:space="preserve">Según programación  </t>
  </si>
  <si>
    <t xml:space="preserve">Agremiaciones (ANDI, ANALDEX, ADICOMEX) Procolombia, </t>
  </si>
  <si>
    <t>* Ambiente macroeconómico poco favorable.</t>
  </si>
  <si>
    <t xml:space="preserve">* Cambios en las condiciones macroeconómicas del mercado colombiano         </t>
  </si>
  <si>
    <t>Condiciones del mercado tales como: inflación, desempleo, factores socio-políticos, riesgo a la inversión extranjera directa, fluctuación de divisas, capitales y/o inversiones golondrina, entre otras.</t>
  </si>
  <si>
    <t>* Desaceleración económica por factores y/o decisiones de la economía interna y global, además de las decisiones del Gobierno Nacional. 
* Pandemias o epidemias.</t>
  </si>
  <si>
    <t>*Contar con incentivos no ligados al régimen franco como son los ofrecimiento de valores agregados por la prestación de servicios de alta calidad de la ZFIP.
* Incentivo locales.</t>
  </si>
  <si>
    <t>* Según programación.</t>
  </si>
  <si>
    <t xml:space="preserve">* Incursión de competidores con estrategias diferenciadoras.               </t>
  </si>
  <si>
    <t>*Al ser un gremio tan competido por la existencia de tantos parques, la diferenciación de uno con una propuesta de mayor interés a la nuestra puede representar perdida de cliente</t>
  </si>
  <si>
    <t>*Por la diferenciación en valores agregados de productos y servicios que ofrezcan otros parques similares a los nuestros.
* Por los cánones de arrendamiento y venta de bodegas y lotes (M2) entre ZFIP y otra Zonas Francas de la Región.
* Por la oferta inmobiliaria inmediata que tienen las fuentes descritas de este riesgo.</t>
  </si>
  <si>
    <t>* Cierre NO exitoso de la negociación.                         *Perdida de competitividad.
* Desinterés del Usuario Calificado en permanecer en ZFIP.
* Pérdida de clientes nuevos.</t>
  </si>
  <si>
    <t>* Seguimiento a intención de construcción de nuevas bodegas</t>
  </si>
  <si>
    <t>BASC</t>
  </si>
  <si>
    <t>*Afectación de la imagen de la ZFIP.</t>
  </si>
  <si>
    <t>*Uso inadecuado del manual de identidad visual corporativa. 
*Terrorismo, narcotráfico o lavado de activos. 
* Inundación del parque 
* Manejo inadecuado de residuos.</t>
  </si>
  <si>
    <t xml:space="preserve">Personal externo no identificado.
Personal interno.
Condiciones ambientales </t>
  </si>
  <si>
    <t>* Por el no acatamiento de las directrices para el manejo de marca.
*Falla en las medidas de protección.    
* Carencia de la cultura ambiental de las personas que ingresan al parque.
* insuficientes puntos de recolección de residuos a lo largo del parque.
* Por aspectos naturales.
* Por mal comportamiento del personal exteriormente, portando el uniforme o logos de la Compañia.</t>
  </si>
  <si>
    <t>* Pérdidas, información, confiabilidad de las PI en general, confusión de las PI al momento de utilizar el LOGO.
* Comentarios negativos sobre la ZFIP.</t>
  </si>
  <si>
    <t>* Implementación de medidas de seguridad a través del sistema de gestión BASC e ISO 28000. 
* Divulgación y control del manual de identidad visual corporativa de la ZFIP.
* Elevación de la plataforma sobre la cual esta construida la ZFIP y existencia de jarillones en el perímetro colindante con el rio Cauca y la quebrada la Leticia.
* Control de residuos especiales.</t>
  </si>
  <si>
    <t>* Se mantienen las certificaciones en las normas BASC e ISO 28000.
* Por parte del área comercial, se realiza la socialización del manual de identidad visual.
* Se cuenta con un equipo de mantenimiento, quienes velan por el cuidado integral de las instalaciones y áreas comunes del parque así como una adecuada administración de los residuos.</t>
  </si>
  <si>
    <t>* Incentivar a los usuarios a promover una buena imagen de la compañía hacia el exterior, en reuniones de usuarios y a traves de correo de SC</t>
  </si>
  <si>
    <t>En cada  comité de Usuarios</t>
  </si>
  <si>
    <t>* Se revisará de manera cuatrimestral</t>
  </si>
  <si>
    <t>* Pérdida de cliente potencial o fijo</t>
  </si>
  <si>
    <t>* Descalificación de usuarios.
* Pérdida del interés de los clientes potenciales y fijos en instalarse o permanecer en la ZF</t>
  </si>
  <si>
    <t>ZFIP
Situacines externas
Gobierno Nacional</t>
  </si>
  <si>
    <t>* Se cuenta con protocolo de atención oportuna de PQRS, el cual garantiza respuesta oportuna de las inquietudes de los clientes.
* Se lleva un indicador de seguimiento de propuestas comerciales enviadas, garantizando el contacto permanente con el cliente, así como asesoría en los requisitos a cumplir desde el inicio hasta el fin, así como también se opta por la capacidad de negociación.
* Se evalúa la satisfacción de manera anual, con el fin de identificar focos de mejora que permitan aumento de un buen servicio.
* La ZF, se rige bajo la normatividad de ZF`s y estatuto aduanero.</t>
  </si>
  <si>
    <t>anual
Permanente.
Permanente</t>
  </si>
  <si>
    <t>CONTEXTO</t>
  </si>
  <si>
    <t>DÉBIL</t>
  </si>
  <si>
    <t>Afectación de beneficios gubernamentales.</t>
  </si>
  <si>
    <t>Ausencia de beneficios gubernamentales</t>
  </si>
  <si>
    <t>Gobierno local</t>
  </si>
  <si>
    <t>• Pausa o negación en el otorgamiento de Incentivos tributarios por parte del gobierno local.</t>
  </si>
  <si>
    <t>Desventaja competitiva.
Bajo interés en clientes potenciales para instalarse en ZF.</t>
  </si>
  <si>
    <t>* Propuestas comerciales con factor diferenciador (localización).
* Seguimiento permanente a propuestas comerciales.
* Uso Continuo de redes sociales.</t>
  </si>
  <si>
    <t>* En la actualidad se cuenta con diferentes propuestas comerciales abiertas así como también se evidencian registros de 2 nuevas empresas.</t>
  </si>
  <si>
    <t>* Aprovechamiento del los beneficios otorgados por el gobierno local en las propuestas comerciales para nuevas empresas, durante el periodo de vigencia del incentivo.</t>
  </si>
  <si>
    <t>ANÁLISIS DEL PROCESO</t>
  </si>
  <si>
    <t>* Comunicación no enviada a la empresa en temas relacionados, con cambios de usos de suelos.</t>
  </si>
  <si>
    <t>* El gobierno local no comunica las decisiones internas sobre el uso de los suelos</t>
  </si>
  <si>
    <t>* Gobierno local</t>
  </si>
  <si>
    <t>* Por decisiones tomadas dentro del gobierno nacional y que no son comunicadas a la compañía, por parte del gobierno local.</t>
  </si>
  <si>
    <t>* Perdida de competitividad frente a otros parques industriales y ZF`S
* Oferta económica poco rentable.
* Desinteres de los prospectos de cliente a causa de aumento en valores por m2.
* Extención en los procesos de calificación de los suarios.
* Repercusión económica para la compañía.
* Repercusiones legales en contra de la ZFIP, por parte de los usuarios calificados.</t>
  </si>
  <si>
    <t>* Aumentar el valor por metro cuadrado para los nuevos prospectos de cliente que lleguen a la ZF.
* Una propueta de valor agregado.
* Acompañamiento jurídico permanente a los nuevos usuarios en el proceso de calificación y temas de plusvalía</t>
  </si>
  <si>
    <t>* Propuestas comerciales con el incremento por valor de metro cuadrado.
* Oferta de incentivos locales.
* Aun no se ha notificado de parte del gobierno local, de manera formal, la plusvalía generada a los suelos de la ZFIP.</t>
  </si>
  <si>
    <t>* Esperar las decisiones que tome el gobierno local, sobre la plusvalía y activar un procedimiento jurídico al respecto.</t>
  </si>
  <si>
    <t>Gerencia - Gestión Jurídica</t>
  </si>
  <si>
    <t>Económicos</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</si>
  <si>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</si>
  <si>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r>
      <rPr>
        <b/>
        <sz val="18"/>
        <color theme="1"/>
        <rFont val="Arial"/>
        <family val="2"/>
      </rPr>
      <t>¿CÓMO SE OBSERVA LA EFICACIA?
(</t>
    </r>
    <r>
      <rPr>
        <b/>
        <i/>
        <sz val="18"/>
        <color theme="1"/>
        <rFont val="Arial"/>
        <family val="2"/>
      </rPr>
      <t>Observaciones</t>
    </r>
    <r>
      <rPr>
        <b/>
        <sz val="18"/>
        <color theme="1"/>
        <rFont val="Arial"/>
        <family val="2"/>
      </rPr>
      <t>)</t>
    </r>
  </si>
  <si>
    <t>Gestión de Operaciones</t>
  </si>
  <si>
    <t>CADENA DE SUMINISTRO, POLÍTICA, PI Y ALCANCE</t>
  </si>
  <si>
    <t>*Incumplimiento al Règimen de Zonas Francas y al Règimen de Aduanas.</t>
  </si>
  <si>
    <t xml:space="preserve">*Por falta de conocimiento y control del personal de operaciones y/o quien tenga las responsabilidad del cumplimiento. 
</t>
  </si>
  <si>
    <t>*Personal interno de la organización. 
* Usuario Calificado</t>
  </si>
  <si>
    <t xml:space="preserve">* Falta de conocimiento y entrenamiento del personal.                                      
     </t>
  </si>
  <si>
    <t xml:space="preserve">* Mala imagen de la empresa.
* Sanciones legales cuantificadas en UVT.                                              * Pérdida de la declaratoria. </t>
  </si>
  <si>
    <t>* Se cuenta con un plan de formación integral, en el cual se plantean las capacitaciones referentes a normatividad aplicable, dirigida al personal responsable de hacer cumplir dichas obligaciones legales.
* se realizan auditorias mensuales de formularios aleatorios, con el fin de revisar su correcto diligenciamiento, dando como resultado "a satisfacción" .</t>
  </si>
  <si>
    <t>Se podria presentar pausa de la operación con un incumplimineto de no renovación de poliza o una acumulación de sanciones por otros incumpliminetos, de lo contrario si se presentara un incumplimiento diferente al de la poliza se puede trabajar en paralelo a la gestión del mismo.</t>
  </si>
  <si>
    <t xml:space="preserve">Director de Operaciones
Analistas de Operaciones  </t>
  </si>
  <si>
    <t>ALCANCE Y CADENA DE SUMINISTRO</t>
  </si>
  <si>
    <t xml:space="preserve">* Calificar a un usuario que no cumpla con lo establecido. </t>
  </si>
  <si>
    <t xml:space="preserve">* Presentación de documentación falsa o información errónea.                                           *Desconocimiento de requisitos para aprobación de cartilla por parte del comité de revisión de cartilla y/o  usuarios a calificar.                                    </t>
  </si>
  <si>
    <t xml:space="preserve">Personal externo no identificado, usuarios a calificar y usuario operador. </t>
  </si>
  <si>
    <t xml:space="preserve">*Falta de conocimiento de antecedentes del cliente   
* Ausencia de controles de los requisitos necesarios para calificación                                    </t>
  </si>
  <si>
    <t>*Sanciones Legales.</t>
  </si>
  <si>
    <t>* Se garantizan los pasos en el procesos de calificación de usuarios dando cumplimiento a los lineamientos establecidos para tal fin.
* Se  realiza estudio de antecedentes previo a la vinculación del usuario, con el fin de evaluar la viabilidad de calificación como usuario.</t>
  </si>
  <si>
    <t>* Se puede trabajar en paralelo al tratamiento del riesgo materializado</t>
  </si>
  <si>
    <t>Abril</t>
  </si>
  <si>
    <t xml:space="preserve">*Inexactitud en las operaciones de comercio exterior. </t>
  </si>
  <si>
    <t>*Desconocimiento de procedimientos por parte de los usuarios calificados. 
* Fallas en medios de comunicación (internet, sistema de control de inventarios, sistemas informáticos aduaneros, inventarios de zonas francas y Appolo).
* Aprobación indebida de FMM.</t>
  </si>
  <si>
    <t xml:space="preserve">*Usuarios Calificados
* Personal de Operaciones </t>
  </si>
  <si>
    <t xml:space="preserve">* Complicidad de alguno de los actores de la cadena de comercio exterior  
*Errores en digitación y conteo de mercancía.
*Errores en la aprobación de FMM. </t>
  </si>
  <si>
    <t xml:space="preserve">*Sanciones Legales, tanto para usuario calificado como para el usuario operador. </t>
  </si>
  <si>
    <t>* Se establecieron desde el proceso de operaciones los procedimientos a seguir de acuerdo  a la legislación aplicable, controlados a su vez por un sistema de gestión documental.
* Se realiza de manera anual una auditoria externa a los usuarios, con el fin de verificar la consistencia en los procesos de comercio exterior realizados por los usuarios.
* De manera anual se realizan simulacros a los riesgos altos y de manera aleatoria a los riesgos medios, con el fin de evaluar la respuesta a eventos críticos.</t>
  </si>
  <si>
    <t>Auditor Externo Linco</t>
  </si>
  <si>
    <t>* Operaciones sospechosas</t>
  </si>
  <si>
    <t>* Operaciones que realizan los Usuarios Calificados de la ZFIP</t>
  </si>
  <si>
    <t xml:space="preserve">*Usuarios calificados y sus clientes </t>
  </si>
  <si>
    <t>* Cada mes se realiza el reporte a la UIAF, por parte del oficial de cumplimiento, de actividades sospechosas, dando a su vez cumplimiento al manual SIPLA.
* Se realiza anualmente auditoria externa, en la cual se revisan las operaciones de los usuarios.</t>
  </si>
  <si>
    <t>* Revisión por parte de la auditoria externa, del cumplimiento del SIPLA en usuarios.</t>
  </si>
  <si>
    <t>Dirección de Operaciones</t>
  </si>
  <si>
    <t>*Contaminación  de mercancías  en las operaciones de comercio exterior</t>
  </si>
  <si>
    <t>*Usuarios Calificados y/o Terceros.</t>
  </si>
  <si>
    <t>*Por falta de competencia                                                                          y omisión a los controles para los procedimientos de seguridad establecidos.</t>
  </si>
  <si>
    <t>*Verificación de precintos.             
*Acceso restringido al centro de operaciones.  
*Reporte de actividades sospechosas. 
*Capacitación del personal
* Circuito Cerrado de Televisión (CCTV)
* Patrullaje motorizado y a pie en el perímetro del parque.
* Control de vehículos en ingreso y salida.
* Inspeccion de mercancias.</t>
  </si>
  <si>
    <t>* Se cuenta con personal de Operaciones, el cual se encarga de la revisión de los precintos de la cargas, así como también se controla por parte del personal de seguridad el ingreso y salida de personal  y de vehículos y realizan practicas que garantizan la seguridad (rondas).
* Se cuentan con monitoreo 24/7.
* A la fecha se evidencia reportes a la UIAF, los cuales han sido sin novedad.</t>
  </si>
  <si>
    <t>* Capacitación en inspección de contenedores</t>
  </si>
  <si>
    <t>Frente de Seguridad Empresarial</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</si>
  <si>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</si>
  <si>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r>
      <rPr>
        <b/>
        <sz val="18"/>
        <color theme="1"/>
        <rFont val="Arial"/>
        <family val="2"/>
      </rPr>
      <t>¿CÓMO SE OBSERVA LA EFICACIA?
(</t>
    </r>
    <r>
      <rPr>
        <b/>
        <i/>
        <sz val="18"/>
        <color theme="1"/>
        <rFont val="Arial"/>
        <family val="2"/>
      </rPr>
      <t>Observaciones</t>
    </r>
    <r>
      <rPr>
        <b/>
        <sz val="18"/>
        <color theme="1"/>
        <rFont val="Arial"/>
        <family val="2"/>
      </rPr>
      <t>)</t>
    </r>
  </si>
  <si>
    <t>Gestión Contable y Financiera</t>
  </si>
  <si>
    <t>* Reportes a centrales de riesgos.</t>
  </si>
  <si>
    <t xml:space="preserve">* Reporte a centrales de riesgo en la que se evidencia que la ZFIP no es un cliente confiable. </t>
  </si>
  <si>
    <t xml:space="preserve">*Personas externas y proveedores y entidades financieras. </t>
  </si>
  <si>
    <r>
      <rPr>
        <sz val="12"/>
        <color theme="1"/>
        <rFont val="Arial"/>
        <family val="2"/>
      </rPr>
      <t xml:space="preserve">*Perdida de confiabilidad crediticia. 
</t>
    </r>
    <r>
      <rPr>
        <sz val="12"/>
        <color rgb="FFFF0000"/>
        <rFont val="Arial"/>
        <family val="2"/>
      </rPr>
      <t>* Imposibilidad de acceder a nuevos créditos.</t>
    </r>
  </si>
  <si>
    <t xml:space="preserve">* Software Contable
* Drive </t>
  </si>
  <si>
    <t xml:space="preserve">*Manipulación de información.                 </t>
  </si>
  <si>
    <t xml:space="preserve">*Aprovechamiento negativo por parte de los funcionarios responsables de la información financiera. </t>
  </si>
  <si>
    <t xml:space="preserve">* Integrantes de los diferentes procesos de la compañía y personal externo con acceso a la información. </t>
  </si>
  <si>
    <t xml:space="preserve">*Chantaje por parte de los funcionarios, suministro de información a la competencia o personal que puedan ocasionar daños. </t>
  </si>
  <si>
    <t xml:space="preserve">* Pérdidas económicas, 
* Pérdida de declaratoria, 
* Pérdida de seguridad de altos directivos y accionistas de la compañía.
* Pérdida de clientes y de proveedores. </t>
  </si>
  <si>
    <t>*Cláusula de confidencialidad,  procesos de selección adecuados. 
* Destrucción de documentos con información sensible. 
* Manejo restringido de la información contable.
* Oficina de contabilidad aislada con puerta y cerradura.</t>
  </si>
  <si>
    <t>*Pérdida de información contable</t>
  </si>
  <si>
    <t xml:space="preserve">* Ingreso de personas no autorizadas y/o colaboradores al proceso financiero extrayendo información crítica.
* Falla de equipo tecnológico por infección de virus u otras causales.  
                                        </t>
  </si>
  <si>
    <t xml:space="preserve">Personas externas a la organización e integrantes de todos los procesos. </t>
  </si>
  <si>
    <t xml:space="preserve">* Falta de control adecuado de tiempos de conservación y destrucción de los documentos en el archivo, de acuerdo a la legislación contable.
* Equipos tecnológicos sin mantenimiento preventivo causados por la no programación o no aprobación económica, copias de seguridad y falta de control de dispositivos externos.
* No tener control de las personas externas que ingresen.  </t>
  </si>
  <si>
    <t>*Sanciones de entes de control. 
* Malos reportes ante la DIAN.  
* Información financiera que no permita tomar las decisiones adecuadas.
* Falta de disponibilidad de la información a los usuarios. 
*Uso inadecuado de la información. 
* Implicaciones legales, judiciales y trastornos  a nivel interno de la compañía.</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</si>
  <si>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 Registro de préstamo de documentos de archivo.
* Registro de personas que ingresan al área critica archivo y CCTV</t>
  </si>
  <si>
    <t>* Se cuenta con un sistema de acceso restringido a la documentación sensible, dando cumplimiento a la política de llaves evitando de tal forma que la información se encuentre expuesta garantizando su custodia permanentemente.</t>
  </si>
  <si>
    <t>* Simulacro de perdida de carpeta contable</t>
  </si>
  <si>
    <t>RIESGO TECNOLÓGICO</t>
  </si>
  <si>
    <t xml:space="preserve">*Robo (Plataformas virtuales y estafa).  </t>
  </si>
  <si>
    <t>*Clonación de cuentas bancarias - tarjetas de crédito     
* Asalto a funcionario que transporte dinero.                                   *Empresa fachada o de dudosa procedencia.</t>
  </si>
  <si>
    <t xml:space="preserve">Personas externas a la organización o integrantes de los procesos. </t>
  </si>
  <si>
    <t>* Delincuencia común o abuso de confianza. 
* Soborno.</t>
  </si>
  <si>
    <t>*Perdida de fondos de las cuentas bancarias. 
*Disminución de recursos para atender las necesidades urgentes.         
*Lesiones que atentan contra la vida de los funcionarios.</t>
  </si>
  <si>
    <t xml:space="preserve">* Se verifica de acuerdo al plan de capacitación ejecución de la capacitación de seguridad informática, así como también se identifica el cambio de contraseñas bancarias por solicitud del banco, también se cuenta con token bancario.
</t>
  </si>
  <si>
    <t>* Participar de la capacitación Seguridad informática</t>
  </si>
  <si>
    <t>*Proceso Gestión Contable y Financiera</t>
  </si>
  <si>
    <t>*Calendario Tributario actualizado. 
*Capacitaciones constantes. 
* Revisoría fiscal mensual</t>
  </si>
  <si>
    <t>* Se verifican pago de obligaciones dentro del tiempo establecido para hacerlo, la información contable es revisada por la revisoría fiscal, presentando normalidad en las actividades del proceso.</t>
  </si>
  <si>
    <t>tecnológicos</t>
  </si>
  <si>
    <t>* Clientes
* Proveedores
* Contratistas.</t>
  </si>
  <si>
    <t>* Multas y sanciones
* Cierre de la empresa
* Afectación de la imagen corporativa.
* Pérdida de clientes.</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</si>
  <si>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</si>
  <si>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r>
      <rPr>
        <b/>
        <sz val="18"/>
        <color theme="1"/>
        <rFont val="Arial"/>
        <family val="2"/>
      </rPr>
      <t>¿CÓMO SE OBSERVA LA EFICACIA?
(</t>
    </r>
    <r>
      <rPr>
        <b/>
        <i/>
        <sz val="18"/>
        <color theme="1"/>
        <rFont val="Arial"/>
        <family val="2"/>
      </rPr>
      <t>Observaciones</t>
    </r>
    <r>
      <rPr>
        <b/>
        <sz val="18"/>
        <color theme="1"/>
        <rFont val="Arial"/>
        <family val="2"/>
      </rPr>
      <t>)</t>
    </r>
  </si>
  <si>
    <t>Gestión de Tecnología e Informática</t>
  </si>
  <si>
    <t xml:space="preserve">Software no licenciado    </t>
  </si>
  <si>
    <t xml:space="preserve">* Fecha de vencimiento, falta de renovación, instalación y/o  desinstalación por el usuario                                </t>
  </si>
  <si>
    <t>*Usuarios de Computo.
*Proceso Tecnología e Informática
*Agentes externos</t>
  </si>
  <si>
    <t>* Se entregan equipos  con cuenta de administrador y cuenta estándar.
* Cada vez que ingresa personal nuevo se realiza asignación de equipo dejando registro en el formato FO-TI-03.
* Verificación de cuentas de los usuarios con cada mantenimiento realizado.</t>
  </si>
  <si>
    <t xml:space="preserve">* Vulneración de contraseñas.            </t>
  </si>
  <si>
    <t xml:space="preserve">*Divulgación de contraseñas.
* Hurto de archivo físico o digital. 
* Hackeo de las cuentas.                      </t>
  </si>
  <si>
    <t xml:space="preserve">*Usuarios de Computo y/o personal externo de la organización. </t>
  </si>
  <si>
    <t xml:space="preserve">* Por estar visibles y escritas en lugares no seguros. 
* Autoguardado de contraseñas en los navegadores. 
* Por persuasión de un tercero (ingeniería social).
                         </t>
  </si>
  <si>
    <t xml:space="preserve">* Pérdida de confidencialidad de la información.
* Robo de cuentas.
* Suplantación de identidad. 
</t>
  </si>
  <si>
    <t>* Se realiza el cambio de contraseñas dejando evidencia en el formato de FO-TI-10.
* No se han presentado situaciones en las cuales se llegue a la medida disciplinaria, sin embargo se requiere generar mas conciencia en el personal, con respecto a la custodia de las contraseñas y evitar que estas sean guardadas en los navegadores.</t>
  </si>
  <si>
    <t xml:space="preserve">* Virus Informáticos.                    </t>
  </si>
  <si>
    <t xml:space="preserve">*Usuarios de Computo y/o responsable del proceso de Gestión Tecnología e Informática. 
* Usuario externo
</t>
  </si>
  <si>
    <t>* No instalación de antivirus y descargas no autorizadas por los usuarios. 
* Fallas en el equipo de seguridad.</t>
  </si>
  <si>
    <t xml:space="preserve"> * Bajo rendimiento de los equipos.
* Perdida de información. </t>
  </si>
  <si>
    <t>* Aislar el equipo infectado.
* Hacer paneo de los demas equipos, en busca de otros afectados.
* Asignar un equipo temporal para continuar con la operación.
* Evaluar que se afectó del equipo.
* Decidir según la magnitud del daño, si se formatea o si se puede erradicar el virus.</t>
  </si>
  <si>
    <t xml:space="preserve">* Ataque Informático                                       </t>
  </si>
  <si>
    <t>*Usuario externo que mediante internet vulnera la seguridad informática de la empresa.</t>
  </si>
  <si>
    <t>* Software malicioso externo</t>
  </si>
  <si>
    <t>* Aislar el equipo afectado.
* Hacer paneo de los demas equipos, en busca de otros afectados.
* Cambiar a nuestra red de respaldo.
* Solicitarle a nuestro ISP, el cambio de nuestra IP pública.
* Solictar soporte a Fortinet, para corregir la brecha.</t>
  </si>
  <si>
    <t>Analista Tecnología e Informática</t>
  </si>
  <si>
    <t>CADENA DE SUMINISTRO</t>
  </si>
  <si>
    <t>*Empresa con quien se contrata el servicio.
* Proceso Gestión Tecnología e Informática.
* Personal externo.</t>
  </si>
  <si>
    <t xml:space="preserve">* Retrasos en la operación de los procesos
* Insatisfacción del cliente. </t>
  </si>
  <si>
    <t xml:space="preserve">*Vida útil vencida, fallas eléctricas y otros.     
* Virus informático.
                                         </t>
  </si>
  <si>
    <t xml:space="preserve">*Usuarios de Computo y/o personal externo de la organización.
*Medio ambiente </t>
  </si>
  <si>
    <t>*Por fallas, desconfiguración o daño en los equipos, las cuales impiden su adecuado uso. 
Mal uso de los mismos.
* Incumplimiento con el mantenimiento preventivo.
* Reinicios no programados.</t>
  </si>
  <si>
    <t>* demoras en e funcionamiento y adecuado desarrollo de los procesos</t>
  </si>
  <si>
    <t>* Se realiza mantenimiento preventivo de manera semestral a cada equipo, se deja registro en el formato FO-TI-02.
* Funcionalidad permanente y rápida del sistema de ingresos.</t>
  </si>
  <si>
    <t>Tercero
Colaborador</t>
  </si>
  <si>
    <t>Por descontento con la organización, falta de lealtad, crisis económica del personal o amenazas</t>
  </si>
  <si>
    <t>* Hasta el momento muy eficaces ya que no se a materializado ninguna situación.</t>
  </si>
  <si>
    <t>* Participación en capacitaciones referentes al tema de corrupción y soborno.</t>
  </si>
  <si>
    <t>TOTAL OPORTUNIDADES</t>
  </si>
  <si>
    <r>
      <rPr>
        <b/>
        <sz val="18"/>
        <color theme="1"/>
        <rFont val="Arial"/>
        <family val="2"/>
      </rPr>
      <t>REACCIÓN 
(</t>
    </r>
    <r>
      <rPr>
        <b/>
        <i/>
        <sz val="18"/>
        <color theme="1"/>
        <rFont val="Arial"/>
        <family val="2"/>
      </rPr>
      <t>Actividades que se realizan con el fin de evitar frenar la operación</t>
    </r>
    <r>
      <rPr>
        <b/>
        <sz val="18"/>
        <color theme="1"/>
        <rFont val="Arial"/>
        <family val="2"/>
      </rPr>
      <t>)</t>
    </r>
  </si>
  <si>
    <r>
      <rPr>
        <b/>
        <sz val="18"/>
        <color theme="1"/>
        <rFont val="Arial"/>
        <family val="2"/>
      </rPr>
      <t>¿CÓMO SE OBSERVA LA EFICACIA?
(</t>
    </r>
    <r>
      <rPr>
        <b/>
        <i/>
        <sz val="18"/>
        <color theme="1"/>
        <rFont val="Arial"/>
        <family val="2"/>
      </rPr>
      <t>Observaciones</t>
    </r>
    <r>
      <rPr>
        <b/>
        <sz val="18"/>
        <color theme="1"/>
        <rFont val="Arial"/>
        <family val="2"/>
      </rPr>
      <t>)</t>
    </r>
  </si>
  <si>
    <t>Gestión Administrativa</t>
  </si>
  <si>
    <t>RISGO OPERACIONAL</t>
  </si>
  <si>
    <t>* Conspiración interna.</t>
  </si>
  <si>
    <t>* Bandas delincuenciales dentro de la organización.
* Robo o extravío de hojas de vida.
*Falsificación de la dotación de la empresa.
* Suplantación del personal.  
*Rebelión de empleados contra normas, políticas y procedimientos</t>
  </si>
  <si>
    <t>* Colaboradores de la compañía</t>
  </si>
  <si>
    <t xml:space="preserve">*Filtración de información, espionaje corporativo, hurto interno, chantaje y extorción a funcionarios.                                    *Sabotaje a operaciones aduaneras. 
* Contaminación  de mercancía  con sustancias ilícitas, explosivos, armas y/o contrabando. 
* Complot interno.
</t>
  </si>
  <si>
    <t xml:space="preserve">* Selección no apropiada. </t>
  </si>
  <si>
    <t>*No cumplimiento de procedimientos estipulados.
*Entrega de documentos soportes falsos.</t>
  </si>
  <si>
    <t xml:space="preserve">*Directora de Gestión Administrativa. 
* Personal encargado y/o aspirante al cargo. </t>
  </si>
  <si>
    <t>*No aplicación de procedimientos establecidos.
*Falsificación de documentos.
* No cumplimiento del perfil del cargo.</t>
  </si>
  <si>
    <t>* Procesos improductivos.
*Errores en los procesos. 
*Insatisfacción del cliente. 
* Conspiración interna.
* Accidente laboral grave o mortal.
* Aumento en el índice de rotación de personal.</t>
  </si>
  <si>
    <r>
      <rPr>
        <sz val="12"/>
        <color theme="1"/>
        <rFont val="Arial"/>
        <family val="2"/>
      </rPr>
      <t xml:space="preserve">*Aplicación de procedimientos de selección y contratación.
</t>
    </r>
    <r>
      <rPr>
        <sz val="12"/>
        <color rgb="FFFF0000"/>
        <rFont val="Arial"/>
        <family val="2"/>
      </rPr>
      <t xml:space="preserve">
</t>
    </r>
    <r>
      <rPr>
        <sz val="12"/>
        <color theme="1"/>
        <rFont val="Arial"/>
        <family val="2"/>
      </rPr>
      <t>* Realización de visita domiciliaria por parte de entidad de seguridad.</t>
    </r>
  </si>
  <si>
    <t>* Dirección Gestión Administrativa</t>
  </si>
  <si>
    <t xml:space="preserve">Por ausencia de control en los peligros identificados </t>
  </si>
  <si>
    <t xml:space="preserve">Colaboradores, Contratistas, visitantes condiciones locativas 
 </t>
  </si>
  <si>
    <t xml:space="preserve">Actos y condiciones inseguras
* Ausencia de controles para riesgos identificados. </t>
  </si>
  <si>
    <t xml:space="preserve">*Perdidas humanas y/o materiales
*Enfermedades y perdida de la capacidad laboral
* Pérdidas económicas </t>
  </si>
  <si>
    <r>
      <rPr>
        <sz val="12"/>
        <color theme="1"/>
        <rFont val="Arial"/>
        <family val="2"/>
      </rPr>
      <t xml:space="preserve">* Identificación de peligros y riesgos
* Plan de emergencia 
* Inducción y reinducción del cargo  
* Plan Estratégico de Seguridad Vial 
* Programas de promoción y prevención (PYP).
* Seguimiento a los conceptos médicos ocupacionales.
* Plan de formación.
</t>
    </r>
    <r>
      <rPr>
        <sz val="12"/>
        <color theme="1"/>
        <rFont val="Arial"/>
        <family val="2"/>
      </rPr>
      <t>* Seguimiento a reportes de incidentes y condiciones y actos  inseguros.
* Entrega de EPP.</t>
    </r>
  </si>
  <si>
    <t xml:space="preserve">* Dirección Gestión Administrativa
* Auxiliar SST </t>
  </si>
  <si>
    <t>Humanos</t>
  </si>
  <si>
    <t xml:space="preserve">* Problemas de adicción en los colaboradores </t>
  </si>
  <si>
    <t xml:space="preserve">*Luego de realizar pruebas de ingreso o aleatorias, el resultado es positivo. 
</t>
  </si>
  <si>
    <t xml:space="preserve">*Colaboradores. </t>
  </si>
  <si>
    <t xml:space="preserve">*Factores intra y extra laborales. </t>
  </si>
  <si>
    <t>Económicos
humanos</t>
  </si>
  <si>
    <t>* Proceso de compras y contratación sin el debido seguimiento</t>
  </si>
  <si>
    <t>* Se presenta incumplimiento de requisitos contractuales entre las partes.</t>
  </si>
  <si>
    <t>Proveedores, contratistas, ZFIP</t>
  </si>
  <si>
    <t>* Por falta de control y seguimiento a los requerimientos generales y específicos de un contrato con terceros.
* Elección de proveedores y contratistas inadecuadamente.</t>
  </si>
  <si>
    <t>* Reprocesos.
* Improductividad.
* Demandas.
* Pérdidas económicas</t>
  </si>
  <si>
    <t>* Implementación de procedimiento de Asociados de Negocios, Compras.
* Análisis de cotizaciones previas.
* Seguimiento al producto o servicio prestado.
* Evaluación del proveedor.</t>
  </si>
  <si>
    <t>* Demandas Laborales a la Compañía.</t>
  </si>
  <si>
    <t>Instauración de demanda al ministerio de trabajo que afecta la ZF</t>
  </si>
  <si>
    <t>Colaboradores</t>
  </si>
  <si>
    <t>Por incumplimiento de requisitos normativos de carácter laboral.</t>
  </si>
  <si>
    <t>* Afectación a la imagen corporativa.
* Pérdidas económicas</t>
  </si>
  <si>
    <t>* Generación de contratos a colaboradores en los tiempos establecidos.
* Pago de nomina y seguridad social aplicable.
* Sistema de Gestión de SST.</t>
  </si>
  <si>
    <t>* Cumplimiento a Reglamento de trabajo.
* Pago oportuno de nominas.
* Cumplimiento al código sustantivo de trabajo.</t>
  </si>
  <si>
    <t>* Dirección Gestión Administrativa.
* Gestión Jurídica</t>
  </si>
  <si>
    <t>* Pérdida de confiabilidad en el proveedor.</t>
  </si>
  <si>
    <t>* Retiro del proveedor.
* Suspensión de entrega de producto o servicio.</t>
  </si>
  <si>
    <t>ZFIP</t>
  </si>
  <si>
    <t>* Por incumplimiento a pago oportuno.
* Incumplimiento a requisitos contractuales.
* Manejo inapropiado al proveedor.</t>
  </si>
  <si>
    <t>* Dificultad en la consecución de proveedores.
* Tardanza en la ejecución de actividades programadas.
* Afectación a la imagen corporativa.</t>
  </si>
  <si>
    <t>* Seguimiento a evaluaciones de proveedores.
* Negociación en cuanto al pago con los proveedores.</t>
  </si>
  <si>
    <t>Alta rotación de personal</t>
  </si>
  <si>
    <t>* Retiro de colaboradores.</t>
  </si>
  <si>
    <t>los colaboradores</t>
  </si>
  <si>
    <t>* Sobrecostos en contratación de personal.
* Reprocesos.
* Accidentes de trabajo.
* Sobrecarga laboral.</t>
  </si>
  <si>
    <t>* Dirección Gestión Administrativa
* Gerencia</t>
  </si>
  <si>
    <t>* Interacción organizacional quebrantada.</t>
  </si>
  <si>
    <t>flujo de comunicación fragmentada.</t>
  </si>
  <si>
    <t>ZFIP y comunidad.
Colaboradores</t>
  </si>
  <si>
    <t>* Por dificultades en la comunicación con la comunidad.
• Deficiencia en la comunicación entre procesos y clientes.
• Manejo inadecuado del cliente.</t>
  </si>
  <si>
    <t>* Afectación a la imagen corporativa.
*Insatisfacción del cliente.</t>
  </si>
  <si>
    <t>* Presupuesto de RSE.
* Plan de bienestar.
* Actividades aprobadas por los usuarios para la comunidad.</t>
  </si>
  <si>
    <t>RIESGO INHERENTE Y RESIDUAL</t>
  </si>
  <si>
    <t>CRITERIOS DE VALORACIÓN</t>
  </si>
  <si>
    <t>ESCALA DE EVALUACIÓN</t>
  </si>
  <si>
    <t xml:space="preserve">Probabilidad </t>
  </si>
  <si>
    <t xml:space="preserve">Valor </t>
  </si>
  <si>
    <t>EVALUACIÓN DEL RIESGO</t>
  </si>
  <si>
    <t>Posibilidad de ocurrencia de un riesgo, que el riesgo se materialice.</t>
  </si>
  <si>
    <t>Daño que se deriva de la consecuencia de un riesgo. Es el impacto en términos: Económico - Operacionales - Imagen.</t>
  </si>
  <si>
    <t xml:space="preserve">Alto </t>
  </si>
  <si>
    <t>Alta</t>
  </si>
  <si>
    <t>Alto</t>
  </si>
  <si>
    <t xml:space="preserve">Medio </t>
  </si>
  <si>
    <t>De 30 a 60</t>
  </si>
  <si>
    <t>Medio</t>
  </si>
  <si>
    <t xml:space="preserve">Bajo </t>
  </si>
  <si>
    <t>De 10 a 20</t>
  </si>
  <si>
    <t>Baja</t>
  </si>
  <si>
    <t>Bajo</t>
  </si>
  <si>
    <t xml:space="preserve">Consecuencia </t>
  </si>
  <si>
    <t>Nivel</t>
  </si>
  <si>
    <t>Nombre</t>
  </si>
  <si>
    <t>Frecuencia</t>
  </si>
  <si>
    <t>Nivel de Consecuencia</t>
  </si>
  <si>
    <t xml:space="preserve">Financiero    </t>
  </si>
  <si>
    <t>Calidad / Cliente</t>
  </si>
  <si>
    <t>Control y Seguridad</t>
  </si>
  <si>
    <t>Seguridad y Salud en el trabajo</t>
  </si>
  <si>
    <t>Ambiental</t>
  </si>
  <si>
    <t>Operaacional</t>
  </si>
  <si>
    <t>Debe ponerse en conocimiento de los Directores y Gerentes, requiere acción inmediata.</t>
  </si>
  <si>
    <t>EFECTIVIDAD DEL CONTROL</t>
  </si>
  <si>
    <t>Casi Seguro</t>
  </si>
  <si>
    <t>Se espera que el evento ocurra en la mayoría de las circunstancias</t>
  </si>
  <si>
    <t>Se ha identificado registros de ocurrencia del evento dentro de la organización.</t>
  </si>
  <si>
    <t>Requiere la atención de los directores de proceso, requiere de acciones preventivas, para mantener las variables de riesgo controladas</t>
  </si>
  <si>
    <t>No se aplica el/los control (es)</t>
  </si>
  <si>
    <t>Posible</t>
  </si>
  <si>
    <t>El evento puede ocurre en algún momento</t>
  </si>
  <si>
    <t>Se identifican algún registro histórico de ocurrencia en el área o sectores comercilaes similares</t>
  </si>
  <si>
    <t>5 - Bajo</t>
  </si>
  <si>
    <t>Perdida de 1 a 3 SMLV</t>
  </si>
  <si>
    <t>Insatisfacción leve y quejas</t>
  </si>
  <si>
    <t>Incumplimiento menor detectado externamente pero que no genera sanción</t>
  </si>
  <si>
    <t>Incidente</t>
  </si>
  <si>
    <t>Contaminación leve y reversible</t>
  </si>
  <si>
    <t>Si el hecho llegara a presentarse, el proceso operativo no se vería afectado en su continuidad.</t>
  </si>
  <si>
    <t>Requiere atención moderada: se vigiliará, y mantendrá las variables controladas.</t>
  </si>
  <si>
    <t>Se aplica pero no es suficiente el control o efectivo</t>
  </si>
  <si>
    <t>Improbable</t>
  </si>
  <si>
    <t>El evento puede ocurrir solo en circunstancias excepcionales.</t>
  </si>
  <si>
    <t>No se cuenta con registros históricos de ocurrencia en el área o sectores comerciales similares</t>
  </si>
  <si>
    <t>Se aplica y es efectivo el o los controles</t>
  </si>
  <si>
    <t>10 - Medio</t>
  </si>
  <si>
    <t>Perdida de 4 a 15 SMLV</t>
  </si>
  <si>
    <t>Insatisfacción moderada y quejas</t>
  </si>
  <si>
    <t>Incumplimiento detectado externamente que genera sanción</t>
  </si>
  <si>
    <t>Accidente o enfermedad laboral  con incapacidad menor entre 1 y 5 días.</t>
  </si>
  <si>
    <t>Contaminación media reversible</t>
  </si>
  <si>
    <t>Si el hecho llegara a presentarse, el proceso operativo se vería afectado en su continuidad de manera parcial, podrían presentar retrasos en la operación.</t>
  </si>
  <si>
    <t>20 - Alto</t>
  </si>
  <si>
    <t>Perdida mayor a 15 SMLV</t>
  </si>
  <si>
    <t>Insatisfacción total, perdida del cliente y demandas</t>
  </si>
  <si>
    <t>Incumplimiento detectado externamente que genera sanción y daño a la imagen de la organización y de la operación</t>
  </si>
  <si>
    <t>Accidente o enfermedad laboral con incapacidad mayor a cinco (5) días.</t>
  </si>
  <si>
    <t>Contaminación alta y no reversible</t>
  </si>
  <si>
    <t>Si el hecho llegara a presentarse, el proceso operativo se vería afectado en su continuidad de manera total.</t>
  </si>
  <si>
    <t>TIPO DE RIESGO/AÑO</t>
  </si>
  <si>
    <t xml:space="preserve">RIESGOS BAJOS </t>
  </si>
  <si>
    <t xml:space="preserve">RIESGOS MEDIOS </t>
  </si>
  <si>
    <t xml:space="preserve">RIESGOS ALTOS </t>
  </si>
  <si>
    <t xml:space="preserve">Total </t>
  </si>
  <si>
    <t>% CUMPLIMIENTO</t>
  </si>
  <si>
    <t>META</t>
  </si>
  <si>
    <t>Incumplimiento de los alcances de obra</t>
  </si>
  <si>
    <t>*Junta directiva
*Gerencia 
*Dirección Técnica 
* Contratista.</t>
  </si>
  <si>
    <t>* Por no tener clara los requisitos a cumplir por el contratista buscando alternativas en función de menores costos. 
* Por causas externas como factores climáticos.
* Por no identificación de todas las actividades que competen a la obra en el momento de realizar la contratación.</t>
  </si>
  <si>
    <t>Elaboración de cuadros comparativos de propuestas</t>
  </si>
  <si>
    <t>Al momento de recibir las propuestas cuando aplique ejecución de obra</t>
  </si>
  <si>
    <t>Se evaluará en Diciembre 2022</t>
  </si>
  <si>
    <r>
      <t xml:space="preserve">* Usuarios 
* Dirección Técnica 
* Condiciones ambientales
</t>
    </r>
    <r>
      <rPr>
        <sz val="12"/>
        <color rgb="FFFF0000"/>
        <rFont val="Arial"/>
        <family val="2"/>
      </rPr>
      <t xml:space="preserve">* Agotamiento de vida útil </t>
    </r>
  </si>
  <si>
    <r>
      <t xml:space="preserve">* Ejecución del Cronograma de mantenimiento. 
* Seguimiento predictivo del estado de la infraestructura. 
* Planeación y ejecución de presupuesto. 
* Atención de las solicitudes relacionadas con mantenimientos.
* Reporte de incidentes, actos y condiciones inseguras.
</t>
    </r>
    <r>
      <rPr>
        <sz val="12"/>
        <color rgb="FFFF0000"/>
        <rFont val="Arial"/>
        <family val="2"/>
      </rPr>
      <t>* Atención a recomendaciones realizadas por los proveedores en los mmtos</t>
    </r>
  </si>
  <si>
    <t>PLANTA ELÉCTRICA
* Contactar al servicio tecnico de mantenimiento de planta electrica, solicitando visita para revisión de la novedad.
* Evaluar con el proveedor de servicio mmto, la disponibilidad de una planta movil, de acuerdo a la amgnitud del daño.
* Instalación de planta y reactiviación de la Operación, mientras se subsana el daño.
APPOLO
* Activación del procedimiento del plan de contingencia (PR-OP-29) así:
1. Se notifca a los usuarios el incicio de las opoeraciones manuales.
2. El usuario deberá elaborar los formularios de manera manual.
3. Operaciones se revisa para efeactuar aprobación o rechazo del formulario.
4. Se registra ingreso de vehiculos en el formato FO-OP-01-PR-29.
5. Se raliza inspección de la mercancia.
6. Se realiza salida de mercancia diligenciando el formato  FO-OP-01-PR-29.
7. Una vez se reestablezca el servicio, tanto el usuario como Operaciones deben actualizar la información en el sistema.</t>
  </si>
  <si>
    <t>* Revisión de la vida útil de los equipos.</t>
  </si>
  <si>
    <t>* Se revisará en Diciembre 22</t>
  </si>
  <si>
    <t xml:space="preserve">*Al ser contratados los cálculos estructurales, éstos no cumplan con normas
* En la ejecución de las obras, los contratistas no cumplan los controles de calidad de los procesos o materiales usados </t>
  </si>
  <si>
    <t xml:space="preserve">* Contratistas.
* Dirección Técnica. </t>
  </si>
  <si>
    <t xml:space="preserve"> * No se aprueba en curaduría los diseños de obra
* Rechazo de las obras.
* pérdidas económicas.
* Accidentes laborales.</t>
  </si>
  <si>
    <t>Capacitación al personal sobre construcción</t>
  </si>
  <si>
    <t>* Director Técnico.
* Auxiliares de MMTO</t>
  </si>
  <si>
    <t>Usuarios de las básculas
Usuario Operador</t>
  </si>
  <si>
    <r>
      <t xml:space="preserve">* Error en los pesajes 
* Operación poco confiable 
* Sanciones en normatividad del régimen de ZF.
</t>
    </r>
    <r>
      <rPr>
        <sz val="12"/>
        <color rgb="FFFF0000"/>
        <rFont val="Arial"/>
        <family val="2"/>
      </rPr>
      <t>* Pérdidas económicas.
* Daños en el equipo.</t>
    </r>
  </si>
  <si>
    <r>
      <t xml:space="preserve">*Mantenimiento predictivo 
*Mantenimiento preventivo y calibración de la báscula.
* Supervisión de personal idóneo como laboratorios o servicios de calibración.
* Socialización de buen uso de los equipos y elementos de pesaje, con el personal de Operaciones y Servicios Generales.
</t>
    </r>
    <r>
      <rPr>
        <sz val="12"/>
        <color rgb="FFFF0000"/>
        <rFont val="Arial"/>
        <family val="2"/>
      </rPr>
      <t>* Señalización de advertencia al ingreso de la báscula.</t>
    </r>
  </si>
  <si>
    <t>Económicos - Humanos</t>
  </si>
  <si>
    <t xml:space="preserve">* Necesidad del proceso Gerencia, Gestión Técnica y Junta Directiva del suministro de dicha información a terceros. </t>
  </si>
  <si>
    <t xml:space="preserve">
* Mantenimiento total del cerramiento perimetral </t>
  </si>
  <si>
    <t>1er Semestre</t>
  </si>
  <si>
    <t>* Contratista externos
* Dirección Técnica
* Dirección Jurídica y PH.</t>
  </si>
  <si>
    <t>* Se verificará en Julio del 2022.</t>
  </si>
  <si>
    <r>
      <t xml:space="preserve">* Revisión por parte del personal de mantenimiento, 
* Vigilancia permanente por parte de los  ronderos con control de punto de marcación mediante bastón electrónico.
* CCTV 24/7, 
* Verificación perimetral a pie con informe diario del estado del cerramiento..
</t>
    </r>
    <r>
      <rPr>
        <sz val="12"/>
        <color rgb="FFFF0000"/>
        <rFont val="Arial"/>
        <family val="2"/>
      </rPr>
      <t>* Cronograma de mmto con el proveedor NASE</t>
    </r>
    <r>
      <rPr>
        <sz val="12"/>
        <color theme="1"/>
        <rFont val="Arial"/>
        <family val="2"/>
      </rPr>
      <t xml:space="preserve"> </t>
    </r>
  </si>
  <si>
    <t xml:space="preserve">* Se evaluará en Noviembre
</t>
  </si>
  <si>
    <t>* Procedimiento de ingresos.
* Control por parte de auxiliares de ingreso y personal de seguridad en cuanto a revisión de bolsos y vehículos de visitantes.</t>
  </si>
  <si>
    <t>* Prohibición ingreso docimicilios a las instalaciones del parque.</t>
  </si>
  <si>
    <t>* Dirección Jurídica y Propiedad Horizontal.</t>
  </si>
  <si>
    <t>* Se atiende la emergencia. Si se afecta una de las porterias, se habilitaria la que quede disponible para continuar con la operación.
* Si ambas porterias se afectarán, se deberá dar paso al plan de respuesta a eventos, para el reestablecimiento de la operación.</t>
  </si>
  <si>
    <t>* Se evaluará en Agosto.</t>
  </si>
  <si>
    <t>* Requizas ocacionales a todo el personal, temporal y permanente del parque</t>
  </si>
  <si>
    <t>Durante el 2022</t>
  </si>
  <si>
    <t xml:space="preserve">Dirección Jurídica y PH
Empresa de seguridad </t>
  </si>
  <si>
    <t>Seguridad Nacional</t>
  </si>
  <si>
    <t>* Se evaluará en Diciembre</t>
  </si>
  <si>
    <t>Hurto Hormiga</t>
  </si>
  <si>
    <t>* Soporte de envío de información por medio de correo electrónico corporativo.
* Notificación del manejo de confidencialidad sobre la información suministrada en el correo del remitente.
* La información en general solo se suministra de manera virtual y si se entrega de forma física (muy poco probable) se deja constancia por medio de oficio donde se pueda verificar su destinatario final o remitente.</t>
  </si>
  <si>
    <t>Participación en capacitación sobre seguridad de la información</t>
  </si>
  <si>
    <t>Tecnológicos</t>
  </si>
  <si>
    <t>* Se verificará en Diciembre 2022</t>
  </si>
  <si>
    <t>Los proponentes de obra no cumple con los requisitos propuestos para la ejecución de la obra</t>
  </si>
  <si>
    <t xml:space="preserve">* Se revisan las propuestas y requisitos de contratación de los proponentes. 
* Se pasa propuestas preseleccionadas a Junta Directiva y/o Gerencia para elección del contratista.
* Pólizas anexas al contrato. 
</t>
  </si>
  <si>
    <r>
      <t xml:space="preserve">
* Falta de recursos para la ejecución de presupuesto
* La no ejecución de un programa de mantenimiento.
</t>
    </r>
    <r>
      <rPr>
        <sz val="12"/>
        <color rgb="FFFF0000"/>
        <rFont val="Arial"/>
        <family val="2"/>
      </rPr>
      <t xml:space="preserve">
* Por eventos naturales.
* Incumplimiento de los tiempos, por parte del proveedor de mmto</t>
    </r>
  </si>
  <si>
    <t xml:space="preserve">* Desconocimiento de la norma y estándares por parte del contratista y de la Dirección Técnica.
* Omisión involuntaria de los participantes de la obra </t>
  </si>
  <si>
    <r>
      <t xml:space="preserve">* Revisión de normas y estándares de calidad por parte del contratante.
</t>
    </r>
    <r>
      <rPr>
        <sz val="12"/>
        <color rgb="FFFF0000"/>
        <rFont val="Arial"/>
        <family val="2"/>
      </rPr>
      <t xml:space="preserve">
* Evaluación de los requisitos de proponentes de obras.</t>
    </r>
    <r>
      <rPr>
        <sz val="12"/>
        <color theme="1"/>
        <rFont val="Arial"/>
        <family val="2"/>
      </rPr>
      <t xml:space="preserve">
* Interventorías de obra.
* Evaluación de proveedores.
* Pólizas de garantía.
</t>
    </r>
    <r>
      <rPr>
        <sz val="12"/>
        <color rgb="FFFF0000"/>
        <rFont val="Arial"/>
        <family val="2"/>
      </rPr>
      <t>* Actualización de matriz de requisitos legales. (era actividad y se convirtió en un control mas)</t>
    </r>
  </si>
  <si>
    <t>Económicos - Tecnológicos</t>
  </si>
  <si>
    <r>
      <t xml:space="preserve">
*Falta de mantenimientos preventivos y calibración de las básculas de acuerdo a lo establecido en el procedimiento de seguimiento a Bascula. 
*Manipulación inadecuada de los componentes de los equipos de pesaje.
</t>
    </r>
    <r>
      <rPr>
        <sz val="12"/>
        <color rgb="FFFF0000"/>
        <rFont val="Arial"/>
        <family val="2"/>
      </rPr>
      <t>* Por incumplimiento de la velocidad permitida al ingreso de la báscula, por parte del usuario de la misma.</t>
    </r>
  </si>
  <si>
    <t>* Se da cierre del equipo afectado.
* Se Re direccionan los vehículos a la bascula disponible.
* Se evalúa la afectación presentada (si puede ser subsanada por el proceso técnico o se requiere intervención técnica externa; proveedor de mantenimiento y calibración).
* Aplicación de pruebas de pesaje a las que haya lugar si la determinación anterior indica solución por parte del área técnica.
* Realización de mantenimiento correctivo si se identifica que la afectación debe ser subsanada por el proveedor técnico.
* Reapertura.
NOTA: en el caso remoto, de que se dañen las 2 basculas, se activará el presente plan, enfocados en una de las 2 basculas (la que tenga el daño  mas leve) para realizar reapertura y minimizar el tiempo de cese de operaciones.</t>
  </si>
  <si>
    <t>* Instalación de resalto en accesos a basculas</t>
  </si>
  <si>
    <t>RIESGO AMBIENTAL</t>
  </si>
  <si>
    <t>Incumplimieto de normatividad ambiental (permiso de vertimientos)</t>
  </si>
  <si>
    <t>Irregularidad en los parámetros fisico quimicos establecidos por la CARDER, con respecto a vertimientos</t>
  </si>
  <si>
    <t xml:space="preserve">ZFIP
Contratista de mmto de la PTAR
</t>
  </si>
  <si>
    <t>* Por falta de seguimiento de los parámetros a cumplir.
* Por mal procedimiento del contratista en el proceso de mmto de la PTAR.
* Por incumplimiento en los programas de mmto de la PTAR.
* Fenómenos naturales.</t>
  </si>
  <si>
    <t>* Daño en los componentes del equipo.
* Sanción económica porparte de la CARDER.
* Suspención de las operaciones de la ZF</t>
  </si>
  <si>
    <t>* Programa de mmto general.
* Medición diaria de los parámetros fisico quimicos de la PTAR.
* Proceso de selección idónea  del contratista.
* Dsponibilidad de recursos para mmtos correctivos.</t>
  </si>
  <si>
    <t>Las caracterizaciones realizadas anualmente, han arrojado resultados en cumplimiento de la resulución de vertimientos.</t>
  </si>
  <si>
    <t>* Contactar al contratista para hacer evaluación de la situación.
* Aplicar los correctivos sugeridos por el contratistas.
* Informar a la CARDER de los correctivos aplicados y su eficiencia.
* Si la sanción es monetaria, se procede con la realización del pago de la misma.</t>
  </si>
  <si>
    <t>Monitoreo de flujo de aguas residuales que llega a la PTAR</t>
  </si>
  <si>
    <t>Durante el 2do semestre</t>
  </si>
  <si>
    <t>Humano - Económico</t>
  </si>
  <si>
    <t>*Errores humanos  involuntarios.
*No pago de obligaciones financieras.
* Falta de recursos.
*Perdida de documentación que valide la obligación.
* Olvido involuntario por parte del personal responsable del pago.</t>
  </si>
  <si>
    <t>*Cuadro de pagos. 
*Control en registro magnético y físico de los documentos recibidos
*Revisión mensual mediante indicador de presupuesto
*Control de correspondencia.
* Programación en el calendario para efectuar pagos.
* Revisión constante de cuentas por pagar.</t>
  </si>
  <si>
    <t>* Revisión  de cuentas por pagar
* Depuración del cuadro de pagos.</t>
  </si>
  <si>
    <t xml:space="preserve">Semanal </t>
  </si>
  <si>
    <t>Director Contable y Auxiliar Contable</t>
  </si>
  <si>
    <t>La información del área contable esta bajo custodia de la Directora Contable y  Auxiliar Contable, quienes cuentan con llaves de los archivadores y claves únicas de los portales y aplicaciones contables, razón por la cual no se ha presentado perdida de la información en ningún momento.</t>
  </si>
  <si>
    <t xml:space="preserve">* Se verificará en octubre 22
</t>
  </si>
  <si>
    <t>* Se verificará dos veces al año 22
* JUNIO:
* DICIEMBRE:</t>
  </si>
  <si>
    <t>* Coord. SIG
* Directora Contable</t>
  </si>
  <si>
    <t>* Se verificará en diciembre 22</t>
  </si>
  <si>
    <t>* No garantía de la eficiencia, eficacia y efectividad de los procesos. 
* No conformidades
* Pérdida de la certificación de las normas.</t>
  </si>
  <si>
    <r>
      <t xml:space="preserve">*Auditorias Internas por lo menos una vez al año.
*Capacitación y certificación de Auditores internos en la norma. 
</t>
    </r>
    <r>
      <rPr>
        <sz val="12"/>
        <color rgb="FFFF0000"/>
        <rFont val="Arial"/>
        <family val="2"/>
      </rPr>
      <t xml:space="preserve">
</t>
    </r>
    <r>
      <rPr>
        <sz val="12"/>
        <rFont val="Arial"/>
        <family val="2"/>
      </rPr>
      <t>* Plan  de trabajo establecido en el SIG.</t>
    </r>
  </si>
  <si>
    <t>* Se cuenta con un procedimiento de auditorias internas, el cual se cumple cada año por medio de auditorias internas y externas, garantizando la continuidad de las certificaciones.
* Dentro del plan de formación se encuentran establecidos temas tendientes a fortalecer las habilidades de los auditores internos.
* Se establece plan de trabajo con seguimiento de actividades pertenecientes a otros proccesos pero que afectan el SG, se lleva indicador de cumplimiento y se lleva indicador de envio de recordatorios.</t>
  </si>
  <si>
    <t xml:space="preserve">*Perdida de dinamismo e incentivo de hacer las cosas mejor. </t>
  </si>
  <si>
    <r>
      <t xml:space="preserve">*Comité de Gerencia el cual aporta a la mejora continua de la organización.
* Indicador de acciones preventivas y acciones de mejora de todos los procesos, con meta establecida anual.
</t>
    </r>
    <r>
      <rPr>
        <sz val="12"/>
        <color rgb="FFFF0000"/>
        <rFont val="Arial"/>
        <family val="2"/>
      </rPr>
      <t>* Seguimiento constante por parte de la Coordindadora SIG</t>
    </r>
  </si>
  <si>
    <t>Se evaluará en auditorias internas.</t>
  </si>
  <si>
    <t>Seguimiento con la presentación de indicadores trimestrales</t>
  </si>
  <si>
    <r>
      <t xml:space="preserve">* Perdida completa de la información.
</t>
    </r>
    <r>
      <rPr>
        <sz val="12"/>
        <color rgb="FFFF0000"/>
        <rFont val="Arial"/>
        <family val="2"/>
      </rPr>
      <t xml:space="preserve">
* Pérdida de la trazabilidad de los procesos</t>
    </r>
  </si>
  <si>
    <t>* Se evluará en Diciembre 2022</t>
  </si>
  <si>
    <t>*Procedimientos de emergencias y de respuesta a eventos críticos. 
* Capacitación sobre gestion de riesgos.
* Porgramación de simulacros a riesgos medios con impacto alto, y riesgos altos, de manera aleatoria.</t>
  </si>
  <si>
    <t xml:space="preserve">
* Actividad lúdica referente a socilaizar los protocolos de actuación en caso de materialeizarse un riesgo, en conjunto con SST
 </t>
  </si>
  <si>
    <t xml:space="preserve">* Coordinación Sistema Integrado de Gestión.
* Auxiliar SST </t>
  </si>
  <si>
    <t xml:space="preserve">Humanos </t>
  </si>
  <si>
    <t>Técnológicos y Humanos</t>
  </si>
  <si>
    <t>* Se evaluará en Diciembre 2022</t>
  </si>
  <si>
    <t>Premio a la conciencia del buen uso de SADOC</t>
  </si>
  <si>
    <t>Económicos y Humanos</t>
  </si>
  <si>
    <t>Se evaluará en diciembre de 2022.</t>
  </si>
  <si>
    <t>* Corrupción Privada</t>
  </si>
  <si>
    <t>* Aceptación o petición de dádivas para beneficios particulares</t>
  </si>
  <si>
    <t>* Sanciones.
* Afectación a la imagen corporativa.
* Baja calidad de los productos o servicios comprados o entregados.</t>
  </si>
  <si>
    <t>* Participación en la socialización de Nuevo código de Etica y reglamento de trabajo</t>
  </si>
  <si>
    <t>Humanos - Económicos</t>
  </si>
  <si>
    <t>* Soborno</t>
  </si>
  <si>
    <t>Contratistas.
Colaboradores.
Proveedores</t>
  </si>
  <si>
    <t>En procesos de contratación de proveedores.</t>
  </si>
  <si>
    <t>* Aceptación o petición de dádivas injustificadas para beneficios particulares</t>
  </si>
  <si>
    <t>* Afectación a la imagen corporativa.
* Baja Calidad de productos o servicios adquiridos.
* Rotación de personal</t>
  </si>
  <si>
    <t>Sustracción de elementos de menor cuantia y o pequeñas sumas de dinero de dificil percepción.</t>
  </si>
  <si>
    <t>* Contratista mantenimiento.
* Colaboradores.
* Terceros.</t>
  </si>
  <si>
    <t>Por faltas de controles en seguridad.
Por falta de controles administrativos.</t>
  </si>
  <si>
    <t xml:space="preserve">* Detrimento económico para la compañía oo paa la empresa usuaria afectada.
* Ante la falta de controles se pueda convertir en hurtos de mayores cuantias. </t>
  </si>
  <si>
    <t>* Revisoria fiscal.
* Arqueos de caja menor.
* Proceso de selección de personal estrictos.
* Procesos de selección de proveedores enmarcados en conceptos de seguridad.
* CCTV.
* Requisas esporádicas.
* Esquema de seguridad.
* Reglamento de trabajo y codigo de etica donde se regulan las conductas.</t>
  </si>
  <si>
    <t>* Hasata el momento no se ha materializado el riesgo al interior de la organización.</t>
  </si>
  <si>
    <t xml:space="preserve">Segundo semestre </t>
  </si>
  <si>
    <t>Socialización del reglamento de trabajo y código de ética con los empleados.
* Programación de requisas esporádicas</t>
  </si>
  <si>
    <t>Directora Jurídica 
Directora Gestión Administrativa</t>
  </si>
  <si>
    <t>Económico - humano</t>
  </si>
  <si>
    <t xml:space="preserve">* Mantenimiento preventivo para las cámaras.
* Seguimiento de los cierres o activaciones por parte de la empresa de seguridad.
* Cambio programado de los convertidores de las cámaras y recarga y cambio de las UPS </t>
  </si>
  <si>
    <t>* Reparación del sistema de ingresos (talanqueras).</t>
  </si>
  <si>
    <t>* Junio</t>
  </si>
  <si>
    <t>* Directora Jurídica</t>
  </si>
  <si>
    <t>* Protectoni</t>
  </si>
  <si>
    <t>* Se evaluará en Julio</t>
  </si>
  <si>
    <t xml:space="preserve">Exceso de lluvia continuas que supera los niveles del rio y de los jarillones perimetrales  </t>
  </si>
  <si>
    <t>* Contratista de transporte utilizado por el usuario</t>
  </si>
  <si>
    <t>* Ausencia de la inspección de los vehículos</t>
  </si>
  <si>
    <t>*Verificación de precintos.             
*Acceso restringido al centro de operaciones.  
*Reporte de actividades sospechosas. 
*Capacitación del personal
* Circuito Cerrado de Televisión (CCTV).
* Esquema de seguridad capacitado.</t>
  </si>
  <si>
    <t>* El reisgo  no se ha materializado históricamente, adicionalmente se ecuenta con el  personal capcitado para ejecutar la labor de inspección de unidades de transporte de carga</t>
  </si>
  <si>
    <t>* Se puede aislar el vehiculo contaminado en una zona segura y se continua en paralelo a la gestión, todo el proceso de Operaciones.</t>
  </si>
  <si>
    <t>* Jornada de inspecciones de vehiculos con caninos, con apoyo de la empresa de seguridad.
* Capacitación de personal de seguridad en inspección de contenedores aplicable a la ZFIP</t>
  </si>
  <si>
    <t>Junio
Octubre</t>
  </si>
  <si>
    <t>Dirección Jurídica y PH 
Coordinador SIG</t>
  </si>
  <si>
    <t>* Se verificará en diciembre</t>
  </si>
  <si>
    <t>Empresa de seguridad 
FSE</t>
  </si>
  <si>
    <t>* Socialización del plan de emergencias al esquema de seguridad</t>
  </si>
  <si>
    <t>* Se verificará en agosto del 2022.</t>
  </si>
  <si>
    <t>* Revisión detallada de documentos solicitados y suministrados por asociado de negocio. 
* Verificación de antecedentes para vinculación de todo asociado de negocio.
* Verificación de antecedentes periodica a los asociados de negocio críticos.
* Visita a las instalaciones de los asociados de negocio críticos.
* Capacitación anual SIPLA</t>
  </si>
  <si>
    <t xml:space="preserve">* Actualización del curso de Jefe de Seguridad </t>
  </si>
  <si>
    <t>* 26/04/2022: La directora Juridica efectua la actualización del curso de jefe de seguridad en modalidad virtual, con apoyo de capitulo BASC Oriente.</t>
  </si>
  <si>
    <t>* Actualización de matriz de requisitos legales. 
* LEGISXPECTRA, 
* Códigos LEGIS con actualización periódica.
* Plan anual de formación.</t>
  </si>
  <si>
    <t>* Se evidencia tratamiento de los requisitos legales aplicables desde la competencia de cada proceso, y se establece plan de formación para el fortalecimiento de la interpreación normativa, en el personal.</t>
  </si>
  <si>
    <t>* Simulacro de incumplimiento a requisitos legales</t>
  </si>
  <si>
    <t>* Marzo</t>
  </si>
  <si>
    <t>Directora Jurídica 
Coordinadora SIG</t>
  </si>
  <si>
    <t>Tecnico - Humanos</t>
  </si>
  <si>
    <t>31/03/2022: Se realiza simulacro de incumplimiento de requisisots legales, en le cualse evalua el cumplimiento del requsito legal ley 603 del 2000, correspondiente a licencia de software y derechos de autor, el cual sale satisfactorio con observaciones generales para el proceso que se aplica.</t>
  </si>
  <si>
    <t xml:space="preserve">
*Descuido al momento de elaboración y de revisión de documentos y emisión de conceptos
*Desconocimiento de norma y ámbito de aplicación</t>
  </si>
  <si>
    <t>Se poseen modelos y minutas adecuadas a la normatividad actual vigente.
Capacitación en temas puntuales relativos a la actividad de la empresa
Xpectra, con minutas y modelos actualizados con la normatividad vigente.</t>
  </si>
  <si>
    <t>* Participación en las capacitaciones programadas, relacionadas con el objeto social de la compañía.</t>
  </si>
  <si>
    <t>* Según plan de formación</t>
  </si>
  <si>
    <t>* Verificar en diciembre</t>
  </si>
  <si>
    <t xml:space="preserve">La Dirección Jurídica y PH es quien elabora las actas de asamblea al ser secretaria desganada de la misma (única encargada de asamblea) </t>
  </si>
  <si>
    <t>* Se verifica que las actas de la asamblea son redactadas y enviadas al comité evaluador de manera oportuna.</t>
  </si>
  <si>
    <t>Lavado de Activos en personal interno</t>
  </si>
  <si>
    <t>* Presencia de colaboradores con vinculos con grupos delictivos.
* Colaoradores sirviendo como intermediarios para la recepción de sumas de dinero de procedencia ilícita (pitufeo)</t>
  </si>
  <si>
    <t>No cumplimientode lo establecido en el Manual de Gestión Administrativa, en cuanto a la selección y seguimiento de personal interno.</t>
  </si>
  <si>
    <t>* Afectación de la imagen corporativa.
* Apertura de investigaciones por parte de las autoridades competentes.</t>
  </si>
  <si>
    <t>* Verificación de antecedentes de colaboradores.
* Plan de capacitación con temas referentes a LA.
* Cumplimiento del Manual SIPLA
* Visitas domiciliarias iniciales y de seguimiento.</t>
  </si>
  <si>
    <t>* Los procesos de selección garantizan el cumplimiento del perfil, caracterisitcas morales y eticas en el personal vinculado.
* No se han presentado situaciones de tal indole</t>
  </si>
  <si>
    <t>* Establecer señales de alerta que me identifiquen posible materialización del riesgo con el personal interno</t>
  </si>
  <si>
    <t>* Seundo semestre</t>
  </si>
  <si>
    <t>FSE - POLIICIA ANTINARCÓTICOS</t>
  </si>
  <si>
    <t>* MARZO 2022: Se elabora acta de asamblea ordinaria de accionistas en la cual se realizó modificación de los estatutos sociales, la cual ya se encuentra debidamente registrada ante la camara de comercios, reflejando la ralidad jurídica de la compañía.</t>
  </si>
  <si>
    <t>Lavado de Activos en proveedores</t>
  </si>
  <si>
    <t>* Vinculación de proveedores con empresa fachada.
* Proveedores con vinculos con organizaciones delincuenciales.</t>
  </si>
  <si>
    <t>Terceros vinculados - asociados de negocio</t>
  </si>
  <si>
    <t>* Por la no existencia de controles en la vinculación de prveedores de bienes o servicios.</t>
  </si>
  <si>
    <t>* Manual SIPLA.
* Verificación de antecedentes.
* Seguimiento anual  a los proveedores criticos.
* Procedimientos de compras.
* Evaluación y reevaluación de proveedores.</t>
  </si>
  <si>
    <t>* A la fecha no se ha evidenciado materialización del riesgo.
* Los controles permiten hacer una selección de proveedores confiable.</t>
  </si>
  <si>
    <t>* Segundo semestre</t>
  </si>
  <si>
    <t>Dirección Jurídica y Gestión Administrativa</t>
  </si>
  <si>
    <t>* Campaña preventiva para dar a conocer las politicas de LA/ Corrupción y soborno y linea etica entre clientes, proveedores y colaboradores</t>
  </si>
  <si>
    <t>* Se evaluará en diciembre</t>
  </si>
  <si>
    <t>Lavado de Activos en Clientes</t>
  </si>
  <si>
    <t>* Vinculación de clientes con empresa fachada.
* Clientes con vínculos con organizaciones delincuenciales.</t>
  </si>
  <si>
    <t xml:space="preserve">* Falta de gestión por parte de Coord. de sistemas o por infracción del usuario. </t>
  </si>
  <si>
    <r>
      <t xml:space="preserve">* Sanciones o multas a la empresa.   
* Fallas en los equipos de computo.
</t>
    </r>
    <r>
      <rPr>
        <sz val="12"/>
        <color rgb="FFFF0000"/>
        <rFont val="Arial"/>
        <family val="2"/>
      </rPr>
      <t xml:space="preserve">
* Infecciones al equipo de cómputo.
* Pérdida de la información</t>
    </r>
  </si>
  <si>
    <t>Se puede trabajar el riesgo en paralelo a la operación</t>
  </si>
  <si>
    <r>
      <t xml:space="preserve">*Control de inventarios de licencias.  
*Asignación de equipos de cómputo
* Equipos con cuentas de administrador y cuentas estándar.
* Mantenimientos preventivos con identificación de programas sin licencias.
</t>
    </r>
    <r>
      <rPr>
        <sz val="12"/>
        <color rgb="FFFF0000"/>
        <rFont val="Arial"/>
        <family val="2"/>
      </rPr>
      <t>* Programa de capcitación sobre licenciamiento.</t>
    </r>
    <r>
      <rPr>
        <sz val="12"/>
        <color theme="1"/>
        <rFont val="Arial"/>
        <family val="2"/>
      </rPr>
      <t xml:space="preserve">
</t>
    </r>
    <r>
      <rPr>
        <sz val="12"/>
        <color rgb="FFFF0000"/>
        <rFont val="Arial"/>
        <family val="2"/>
      </rPr>
      <t xml:space="preserve">* Revisiones aleatorias a software instalado en los equipos.
* Bloqueo de descargas de aplicativos en los equipos. </t>
    </r>
  </si>
  <si>
    <t>Limitar instalación de Software desde la configuración, en cada equipo de cómputo</t>
  </si>
  <si>
    <t>Tecnológico
Humanos</t>
  </si>
  <si>
    <r>
      <t xml:space="preserve">* Cambio y actualización de contraseñas como plazo máximo el tiempo estipulado en el Manual de Gestión Tecnología e Informática o por casos de fuerza mayor cuando lo considera pertinente el Coord. del proceso de Gestión de Tecnología e Informática. 
*Adopción de medidas disciplinarias.
</t>
    </r>
    <r>
      <rPr>
        <sz val="12"/>
        <color rgb="FFFF0000"/>
        <rFont val="Arial"/>
        <family val="2"/>
      </rPr>
      <t>* Identificación de contraseñas guardadas en los equipos, durante los mmtos.</t>
    </r>
  </si>
  <si>
    <t>Inspección sorpresa aleatoria, en busqueda de contraseñas visiblemente expuestas (forma de cncientización)</t>
  </si>
  <si>
    <t>Coord. TI
Aux. TI</t>
  </si>
  <si>
    <r>
      <t xml:space="preserve">* No instalación de antivirus y descargas no autorizadas por los usuarios. 
* Fallas en el equipo de seguridad.
</t>
    </r>
    <r>
      <rPr>
        <sz val="12"/>
        <color rgb="FFFF0000"/>
        <rFont val="Arial"/>
        <family val="2"/>
      </rPr>
      <t>* Vencimiento de la licencia del antivirus.</t>
    </r>
  </si>
  <si>
    <r>
      <t xml:space="preserve">* Vencimiento de antivirus, descargas provocados por lo usuarios, USB infectadas, uso de paginas no autorizadas por la empresa, </t>
    </r>
    <r>
      <rPr>
        <sz val="12"/>
        <color rgb="FFFF0000"/>
        <rFont val="Arial"/>
        <family val="2"/>
      </rPr>
      <t>correos electrónicos infectados</t>
    </r>
    <r>
      <rPr>
        <sz val="12"/>
        <color theme="1"/>
        <rFont val="Arial"/>
        <family val="2"/>
      </rPr>
      <t xml:space="preserve"> </t>
    </r>
  </si>
  <si>
    <r>
      <t xml:space="preserve">* Dispositivo de seguridad informática Fortigate 60-D.
* Antivirus (protección local en estaciones de trabajo), firewall local, políticas y estándares de seguridad informáticas, administración total de la red.
</t>
    </r>
    <r>
      <rPr>
        <sz val="12"/>
        <rFont val="Arial"/>
        <family val="2"/>
      </rPr>
      <t xml:space="preserve">
* Administración de la plataforma de Fortigate 60-D  y revisión de informes.</t>
    </r>
  </si>
  <si>
    <r>
      <t xml:space="preserve">* Dispositivo de seguridad informática Fortigate 60-D.
* Antivirus (protección local en estaciones de trabajo), firewall local, políticas y estándares de seguridad informáticas, administración total de la red.
</t>
    </r>
    <r>
      <rPr>
        <sz val="12"/>
        <color rgb="FFFF0000"/>
        <rFont val="Arial"/>
        <family val="2"/>
      </rPr>
      <t xml:space="preserve">
</t>
    </r>
    <r>
      <rPr>
        <sz val="12"/>
        <rFont val="Arial"/>
        <family val="2"/>
      </rPr>
      <t>* Administración de la plataforma de Fortigate 60-D  y revisión de informes.</t>
    </r>
  </si>
  <si>
    <t>* Se evidencia soporte de renovación de licencia del dispositivo Fortigate 60-D, la cual se renueva en el mes de  febrero del 2022.
* Se evidencia antivirus en cada equipo de computo, la licencia ESET ENDPOINT SECURITY, por un año vence el 01 de JULIO de 2022</t>
  </si>
  <si>
    <t>Tecnológico
Humanos
Antivirus</t>
  </si>
  <si>
    <t>Analisis automático programado del equipo, por parte del antivirus</t>
  </si>
  <si>
    <t>* Robo o pérdida de información y económicas
* Afectación a la imagen corporativa.
* Equipos inutilizados</t>
  </si>
  <si>
    <t>Ubicar direcciones IP Estáticas en todos los equipos</t>
  </si>
  <si>
    <t>*Interrupción de la Operación de la empresa.</t>
  </si>
  <si>
    <r>
      <t xml:space="preserve">*Caída de internet (masiva externa).
* Errores de conexión.
</t>
    </r>
    <r>
      <rPr>
        <sz val="12"/>
        <color rgb="FFFF0000"/>
        <rFont val="Arial"/>
        <family val="2"/>
      </rPr>
      <t>* Ataque Informático.
* Virus Informático</t>
    </r>
  </si>
  <si>
    <r>
      <t xml:space="preserve">*Errores de conexión. *Insuficiencia en cuanto la capacidad de usuarios.  
*Des configuración de redes y datos. 
* Daños ocasionados por terceros.
</t>
    </r>
    <r>
      <rPr>
        <sz val="12"/>
        <rFont val="Arial"/>
        <family val="2"/>
      </rPr>
      <t xml:space="preserve">* Suspención de suministro electrico.
* Daño en Sofware Applo </t>
    </r>
  </si>
  <si>
    <r>
      <t xml:space="preserve">*Mantenimiento de las redes informáticas de la empresa. 
* Plan de contingencia de las dos redes cableadas con diferente prestador de servicio, Red inalámbrica, Router wifi red ilimitada con plan de datos.
* Planes de datos  ilimitado, con capacidad de generar una red inalámbrica.
</t>
    </r>
    <r>
      <rPr>
        <sz val="12"/>
        <rFont val="Arial"/>
        <family val="2"/>
      </rPr>
      <t>* UPS que soporta mientras se enciende la planta de energia.
* Planta de energía, con capcidad de soportar apagones amplios.</t>
    </r>
  </si>
  <si>
    <t>* Se realiza mantenimiento preventivo a  los dispositivos de redes según cronograma de mantenimiento.
* Se evidencia red UNE, y Mediacomers Y Router  con plan de datos Movistar.
* Mantenimientos a planta electrica por parte de la gestión técnica</t>
  </si>
  <si>
    <t>Acondicionamiento del router</t>
  </si>
  <si>
    <t>*Fallas en los equipos de cómputo y servidores incluyendo el sistema de control de ingresos</t>
  </si>
  <si>
    <t>* Mantenimiento preventivo para los  equipos (semestrales)
* Depuración mensual de registros del sistema de ingresos.
* Actualización de los componentes del hardware, de los equipos de cómputo.</t>
  </si>
  <si>
    <t>* Anaálisis de infraestructura de los equipos (evaluar a quienes si conviene recibir mejoras y a quienes se deben dar de baja por perdida de vida util)</t>
  </si>
  <si>
    <t>Técnicos
Humanos</t>
  </si>
  <si>
    <t>* Corrupción privada</t>
  </si>
  <si>
    <t>Omisión de controles facilitar actos delictivos</t>
  </si>
  <si>
    <t>* Perdida de información, 
* Robo de activos.
* Pérdidas humanas.
* Facilitación de contaminación en unidades de transporte de carga.</t>
  </si>
  <si>
    <t>* Visitas domiciliarias, capacitaciones, estudio de seguridad al personal. 
* Código de Ética Buen Gobierno.
* Reglamento de trabajo.
* Programa preventivo de corrupción y soborno.
* Procedimiento de compras y esquma gerarquico de aprobación de compras.</t>
  </si>
  <si>
    <t>Se puede trabajar en paralelo que se afronta el riesgo</t>
  </si>
  <si>
    <t xml:space="preserve">
Coordinador Tecnología e Informática 
Auxiliar Contable
Directora Contable</t>
  </si>
  <si>
    <t xml:space="preserve">* Se verificará en diciembre 22
</t>
  </si>
  <si>
    <t>* No presentación de impuestos</t>
  </si>
  <si>
    <t>* Presentación de impuestos con errores</t>
  </si>
  <si>
    <t>*No pago de impuestos</t>
  </si>
  <si>
    <t xml:space="preserve">*Cuando no se cumple con las fecha establecidas para realizar la presentación de impuestos municipales y nacionales </t>
  </si>
  <si>
    <t xml:space="preserve">* Falta de conocimiento.
* Olvido involuntario. 
</t>
  </si>
  <si>
    <t>* Sanciones por los entes de control.
*   Afectación de la imagen corporativa.</t>
  </si>
  <si>
    <t>Creación de alarmas para aviso de presentación de impuestos</t>
  </si>
  <si>
    <t>Director Contable
Coordinador TI</t>
  </si>
  <si>
    <t>Tecnológicos
Humanos</t>
  </si>
  <si>
    <t>* Se verificará en Diciembre de 22</t>
  </si>
  <si>
    <t>Cuando los filtros de revisión de la presentación de impuestos omite errores operacionales</t>
  </si>
  <si>
    <t>* Por errores involuntarios.
* Por desconocimiento.
* Por baja calidad en los filtros de revisión.</t>
  </si>
  <si>
    <t>La comunidad
Colaboradores</t>
  </si>
  <si>
    <t>* Por percepción de incumplimiento al compromiso de generación de empleo formal.
* Poca respuesta a las necesidad de la comunidad en general.
* Por incumplimiento de compromisos por parte del empleador.</t>
  </si>
  <si>
    <t>* Afectación a la imagen corporativa,
* Daños Físicos o de Infraestructura.
* Daño a personas.</t>
  </si>
  <si>
    <t>* Contratación de profesional, para fortalecer mecanismos de comunicación con la comunidad.</t>
  </si>
  <si>
    <t>* 2022</t>
  </si>
  <si>
    <t>Dirección Jurídica y PH, Gestión Administrativa</t>
  </si>
  <si>
    <t>* Cumplimiento de requisitos normativos, que hacen parte de la naturaleza de la ZF.
* Designación de Recurso económico para actividades de RSE.
* Canal de atención de PQRS y contacto permanente a inquietudes de cualquier tipo por parte de la comunidad.
* Generación de empleo formal en preferencia a la comunidad de Caimalito
* Comunicación permanente con las autoridades del sector y léderes del sector.
* Portal de empleo ZF.</t>
  </si>
  <si>
    <t xml:space="preserve">* Si bien es cierto que se ha venido trabajando bajo el proceso de RSE, con respecto a tratar de ser un puente mediador entre la comunidad y los entes encargados de dar solución a las necesidades de la misma, no ha sido posible lograr el punto de equilibrio, ya que las necesidades de la mismas aun se encuentra en vigentes. </t>
  </si>
  <si>
    <t>* Se fortalece el sistema de seguridad privada, requieriendo mas personal de apoyo.
* Solicitar apoyo de las autoridades, para el control de la situaciaón.
* Interponer las acciones legales correspondientes, ante las autoridades legales competentes.
* Reestablecimiento de la infraestructura en caso de que se hayan presentado afectaciónes.
* Reestablecimiento de la operación.</t>
  </si>
  <si>
    <t>Personal Internos
Terceros</t>
  </si>
  <si>
    <t>Sanciones legales, pecuniarias Afectación a la imagen</t>
  </si>
  <si>
    <t>* No se ha materializado el riesgo, demostrando qe lo controles aplicados estan garantizando una selección de personal confiable y los proveedores tambien generan un vínculo de confianza.</t>
  </si>
  <si>
    <t>* Celebración del día nacional anticorrupción</t>
  </si>
  <si>
    <t>Economico</t>
  </si>
  <si>
    <t>Financiación del terrorismo y proliferación de armas de destrucción masiva</t>
  </si>
  <si>
    <t>* Desvío de dineros para financiar terrorismo de cual quier índole</t>
  </si>
  <si>
    <t>Personal Interno
Socios</t>
  </si>
  <si>
    <t>* Por amenazas a peronla interno o a Socios de la compañía.
* Por vículo de colaboradores con nexos con bandas delincuenciales.</t>
  </si>
  <si>
    <t>* A la fecha no se ha evidenciado materialización del riesgo.
* Los controles permiten hacer una selección de colaboradores confiable.
* Se cuenta con proveedor de revisoria fiscal externa a la organización.</t>
  </si>
  <si>
    <t>* Desarrollar de forma inadecuada  los procesos para la selección, visitas domiciliarias y requisitos de la contratación.
* No se realiza seguimiento y control a la dotación del personal retirado de la empresa.
* No se realiza seguimiento y control a la validación de los documentos de cada colaborador.
* No realizar una adecuada custodia de la documentación sensible.
* Por contratación de personal con falsificación de documentos personales que demuestren legalidad</t>
  </si>
  <si>
    <r>
      <t xml:space="preserve">* Verificación de referencias y antecedentes disciplinarios y listas restrictivas.
* Visita domiciliaria y de seguimiento.
* Actualización y seguimiento a la información de los empleados 
* Programa de adicciones
* Programas de bienestar laboral 
* Destrucción de logo en dotación devuelta.
* Cumplimiento del reglamento de trabajo por parte de los colaboradores.
* Control en la asignación y retiro de tarjetas de proximidad.
</t>
    </r>
    <r>
      <rPr>
        <sz val="12"/>
        <color rgb="FFFF0000"/>
        <rFont val="Arial"/>
        <family val="2"/>
      </rPr>
      <t>* Cumplimiento de las obligaciones laborales a los colaboradores.</t>
    </r>
  </si>
  <si>
    <t>Se evalua añps candidatos antes de ingreso, revisando antecedentes, grupo social, verificando información de la hoja de vida, se corrobora que esta información sea veridica, asi  mismos e hace seguimiento permanten a desarrollo social del colaborador durante la permanencia del mismo en la compañía.</t>
  </si>
  <si>
    <t>Dependiendo la situación se activa protocolo de seguridad y de emergencia.
* Se proporciona la información necesaria de los colaboradores a las autoridades competenes y al jefe de seguridad para la respectiva investigación.
* Culminación y desvinculación del contrato laboral con justa causa.
* Levantamiento de acciones y analisis de causas y generación de nuevos controles para la vinculación de personal.
* Uso de la Policia para la revisión de antecedentes.</t>
  </si>
  <si>
    <t>*Seguimiento a visitas domiciliarias</t>
  </si>
  <si>
    <t>*Dirección Gestión Administrativa.</t>
  </si>
  <si>
    <t>* Se evalua al candidato de acuerdo al procedimiento establecido del mismo, todo esto se realiza previo a la contratación del personal, a fin de garantizar integridad en el proceso de selección</t>
  </si>
  <si>
    <t>Se puede trabajar en paralelo a la opoeración</t>
  </si>
  <si>
    <t>* Implementación del programa de seguridad de personal</t>
  </si>
  <si>
    <t>Económicos - humanos y Tecnológicos</t>
  </si>
  <si>
    <t>* Se evaluará cumplimiento diciembre 22</t>
  </si>
  <si>
    <t>* Accidente laboral grave o mortal, ausentismo masivo de colaboradores por enfermedad o calamidad; pandemias o epidemias</t>
  </si>
  <si>
    <t>* Se tienen en cuentan diferente los factores que afectan el colaborador asi como las fuentes que se pueden identificarse y controlarse para asi evitar los accidentes y enfermedades laborales</t>
  </si>
  <si>
    <t>* Se puede trabajr en paralelo a la opoeración de acuerdo a su magnitud</t>
  </si>
  <si>
    <t>* Plan de trabajo anual de SST</t>
  </si>
  <si>
    <t>* Se evaluará en diciembre 22</t>
  </si>
  <si>
    <t xml:space="preserve">*Improductividad en los procesos. 
* Accidentes de trabajado *Consumo en las instalaciones. 
*Posible contaminación de la unidades de transporte de carga. 
*Otorgar beneficios a los clientes en contra de las políticas de la compañía para obtener beneficio propio.
* Ausentismo laboral.
* Afectación a la imagen corporativa. </t>
  </si>
  <si>
    <r>
      <t xml:space="preserve">* Monitoreo periódico a los resultados  de  pruebas de alcohol y drogas y ejecución de plan de acción. 
* Puesta en marcha del programa de adicciones.
* Plan de formación.
* Ejecución del plan de bienestar.
</t>
    </r>
    <r>
      <rPr>
        <sz val="12"/>
        <color rgb="FFFF0000"/>
        <rFont val="Arial"/>
        <family val="2"/>
      </rPr>
      <t xml:space="preserve">
</t>
    </r>
    <r>
      <rPr>
        <sz val="12"/>
        <rFont val="Arial"/>
        <family val="2"/>
      </rPr>
      <t>* Visitas de seguimiento.</t>
    </r>
  </si>
  <si>
    <t>* Al realizar las pruebas de forma periodica, ayuda a generar alertas con colaboradores que puedan estar inmersos en promeas de adicciones</t>
  </si>
  <si>
    <t>* Se puede trabajr en paralelo a la opoeracón</t>
  </si>
  <si>
    <t>* Desarrollo de plan de bienestar y plan de incentivos</t>
  </si>
  <si>
    <t>* Se verificará en Diembre 22</t>
  </si>
  <si>
    <t>* Se evaluan las opciones del servicio a contratar se realizan las evaluaciones para establecer continuidad o cese comercial.</t>
  </si>
  <si>
    <t>* Incentivo a proveedores</t>
  </si>
  <si>
    <t>* Actualización de reglamento de trabajo</t>
  </si>
  <si>
    <t>* Se verificará en Diciembre 22</t>
  </si>
  <si>
    <t>* Depende del flujo de caja disponible para pagos</t>
  </si>
  <si>
    <t>* Plan de bienestar días compensatorios, actividades de bienestar e incentivos).
* Promoción de cargo.
* Licencias remuneradas para educación.
* Ajuste Salarial</t>
  </si>
  <si>
    <t>* Nivelación salarial no competitivo con el meracdo laboral.
* Nula posibilidad de ascender y de estudiar.</t>
  </si>
  <si>
    <t>* A pesar que dentro de la organización se tiene establecido incentivos al personal, el salario actual podría no ser competitivo frente a la oferta de otras empresas.</t>
  </si>
  <si>
    <t>* Ajuste salarial y desarrollo del plan de incentivos</t>
  </si>
  <si>
    <t>* A pesar de que se tiene establcidos actividades con la comunidad, se ha identificado que se necesita mas presencia por parte de la ZF en la comunidad.</t>
  </si>
  <si>
    <t>* Contrataación de asesoria externa en RSE</t>
  </si>
  <si>
    <t>Dirección Gestión Administrativa
Gerencia</t>
  </si>
  <si>
    <t>Revisión integral del ultimo año de los impuestos a presentar</t>
  </si>
  <si>
    <t>Director Contable</t>
  </si>
  <si>
    <t>* ZFIP</t>
  </si>
  <si>
    <t>* Por ausencia de recursos.
* Olvido involuntario.
* Desconocimiento.</t>
  </si>
  <si>
    <t>* Se puede evidenciar la trazabilidad del pago de impuestos, en el cual se garantiza que estos se realicen en los tiempos establecidos para tal fin.</t>
  </si>
  <si>
    <t>* Actualización del manual financiero, incluyendo paso a paso para la presentación y pago de impuestos</t>
  </si>
  <si>
    <t>Septiembre</t>
  </si>
  <si>
    <t>* Se revisará en Diciembre 2022.</t>
  </si>
  <si>
    <t>* Incoformismo salarial
* Obtener beneficio o desiciones favorables en contratos.
* Por que no existen los protocolos de seguridad suficientes para evitarlo.</t>
  </si>
  <si>
    <t>* Afectación a la imagen corporativa.
* Apertura de procesos investigativos.
* Sanciones o multas.
* Pérdida de información de la empresa</t>
  </si>
  <si>
    <t>* Aplicación del Procedimiento de asociado de negocio - compras.
* Autorización de pago previa por parte de gerencia.
* Pagos con control dual.
* Manual SIPLA.
* Aplicación programa de corrupción y soborno.
* Plan de capacitación.
* Manual de Gestión Administrativa.
* Reglamento de Trabajo.
* Código de Etica.
* Cambio de usuarios y contraseñas de acceso del personal retirado</t>
  </si>
  <si>
    <t>* Manual SIPLA.
* Verificación de antecedentes.
* Visitas domiciliarias.
* Revisoría fiscal.
* Aplicación programa de corrupción y soborno.
* Plan de capacitación.
* Manual de Gestión Administrativa.
* Reglamento de Trabajo.
* Código de Etica.</t>
  </si>
  <si>
    <t>Participación en actividades encaminadas a la prevención del LA/FT/PADM</t>
  </si>
  <si>
    <t>Directora Contable
Auxiliar Contable</t>
  </si>
  <si>
    <t>No presentación oportuna de EEFF</t>
  </si>
  <si>
    <t>Contable y financiera</t>
  </si>
  <si>
    <t>* Porque ni se cuenta con la información necesaria de manera oportuna.
* Por reprocesos de errores anteriores que ocupan tiempo para el cierre contable actual.
* Por carga laboral del responsable.</t>
  </si>
  <si>
    <t>* Planeación de actividades.
* Comunicación con equipo de trabajo de contabilidad para la ejecución de actividades.
* Indicador de cumplimiento</t>
  </si>
  <si>
    <t>* Continuar con seguimiento mediante el indicador de entrega de EEFF</t>
  </si>
  <si>
    <t>Presentación de EEFF con errores</t>
  </si>
  <si>
    <t>* Cuando se hace presente errores en la  contabilidad de la empresa</t>
  </si>
  <si>
    <t>* incumplimiento a normas contables.
* EEFF no ajustados a la realidad.</t>
  </si>
  <si>
    <t>Contable y financiera
Gestión Administrativa
Todos los procesos</t>
  </si>
  <si>
    <t>Inconsistencia en los activos fijos físicos VS los contabilizados</t>
  </si>
  <si>
    <t>* Cuando en la relación de los activos físicos identificados, existe una diferencia con los relacionados en el sistema contable</t>
  </si>
  <si>
    <t>* Proceso Gestión contable y financiera</t>
  </si>
  <si>
    <t>* Sanciones por parte del ente de control.
* Reprocesos</t>
  </si>
  <si>
    <t>* Responsable del área contable directo por la empresa.
* Revisoría Fiscal.
* Correcciones aplicadas de manera inmediata a la detección.
* Plan de formación.</t>
  </si>
  <si>
    <t>* Si bien es cierto que se aplican los controles pueden ocurrir fallas que ninguno de los filtros detecten en oportunidad.</t>
  </si>
  <si>
    <t>07/06/2022: * Se revisó la presentación de impuestos del ultimo  año, encontrando que faltaba uno  por presentar correspondiente a la empresa de promotora ZF, así como también se aplicaron algunas correcciones en IVA y renta que fueron detectadas.
* Por lo anterior se cierra la actividad de este riesgo.</t>
  </si>
  <si>
    <t>Cuando la empresa no realiza el pago de las presentaciones de impuestos.</t>
  </si>
  <si>
    <t>* Pago de interese de mora.
* Sanciones por parte del ente de control.</t>
  </si>
  <si>
    <t>* Calendario Tributario.
* Filtro revisoría  fiscal.
* Seguimiento a trazabilidad en el pago.</t>
  </si>
  <si>
    <t>* Pago a proveedores de dudosa procedencia.
* Recibir u otorgar pagos en efectivo de sumas representativas por parte de los clientes y/o proveedores.
* Pago a proveedores con inconsistencias en la información suministrada al momento de la compra. (RUT, Cámara de comercio, certificación bancaria, cédula de representante legal).</t>
  </si>
  <si>
    <t>* Omisión voluntaria o involuntaria de controles.
* Por preservación de clientes.
* Por directriz de la alta dirección.</t>
  </si>
  <si>
    <t>* Implementación del manual SIPLA.
* Procedimiento de asociados de negocio - compras.
* Verificación de operaciones financieras con clientes y proveedores de acuerdo a las señales de alerta.
* Verificación de la documentación aportada por los proveedores (cámara de comercio, RUT, certificación bancaria).</t>
  </si>
  <si>
    <t>* Desde el proceso Jurídico y PH se lleva a cabo la implementación del manual SIPLA y bimensualmente el comité SIPLA se reúne para analizar los posibles casos de LA/FT.
* Cumplimiento del procedimiento de asociados de negocio - compras desde la competencia del área contable en cuanto a la revisión de la documentación suministrada, para la adquisición de productos y/o servicios así como el pago y la evaluación de proveedores.
* Reporte mensual de ausencia de operaciones financieras sospechosas.</t>
  </si>
  <si>
    <t>* al efectuarse la revisión de cuentas por pagar se logra una depuración y control de las mismas, adicionalmente no se han presentado reportes a centrales de riesgo.</t>
  </si>
  <si>
    <t>* Participación en la socialización del nuevo código de ética corporativa</t>
  </si>
  <si>
    <r>
      <t xml:space="preserve">* Controles de proveedores.
* Control de llaves
* Token bancarios. 
</t>
    </r>
    <r>
      <rPr>
        <sz val="12"/>
        <color rgb="FFFF0000"/>
        <rFont val="Arial"/>
        <family val="2"/>
      </rPr>
      <t>* Responsable centralizado para el manejo de dineros en Bancos.</t>
    </r>
    <r>
      <rPr>
        <sz val="12"/>
        <color theme="1"/>
        <rFont val="Arial"/>
        <family val="2"/>
      </rPr>
      <t xml:space="preserve">
* Control del dinero a transportar. 
* Seguridad informática. 
* Capacitaciones de Seguridad Informática.
*Cambio de contraseñas bancarias (cada que el banco lo requiera).
* Póliza contractual.
</t>
    </r>
    <r>
      <rPr>
        <sz val="12"/>
        <rFont val="Arial"/>
        <family val="2"/>
      </rPr>
      <t xml:space="preserve">* Manejo de tarjeta débito por parte de la Auxiliar Contable y Mensajero, para reembolso de caja menor.
</t>
    </r>
    <r>
      <rPr>
        <sz val="12"/>
        <color rgb="FFFF0000"/>
        <rFont val="Arial"/>
        <family val="2"/>
      </rPr>
      <t>* Arqueos de caja menor periódicamente.</t>
    </r>
  </si>
  <si>
    <t>* Por no  presentación de informes dentro de los tiempos establecidos para tal fin</t>
  </si>
  <si>
    <t>* Desinformación de la gerencia referente a estado financiero actual de la empresa.
* Retrasos en requerimientos de los diferentes entes de control.
* Retrasos en otras actividades dependientes de estos.</t>
  </si>
  <si>
    <t>* A la fecha se  cuenta con la presentación de EEFF oportunos dentro del procesos, garantizando la ejecución de actividades que se desprenden de estos</t>
  </si>
  <si>
    <t>* Por desconocimiento de normas.
* Por errores involuntarios.
* Omisión a los filtros de revisión.</t>
  </si>
  <si>
    <t>* Revisiones periódicas.
* Arqueos de caja.
* Revisoría Fiscal</t>
  </si>
  <si>
    <t>* A la fecha se han entregado los EEFF de manera correcta y oportuna a la alta dirección y entes de control que así lo requieran</t>
  </si>
  <si>
    <t>* Por ausencia de seguimiento al proceso de activos fijos.
* Por omision de procedimiento por parte de los diferentes procesos con respecto a novedades en los activos fijos del mismo.
* Por errores involuntarios.</t>
  </si>
  <si>
    <t>* EEFF no ajustados a la realidad.
* Perdida de activos.
* Control bajo en proceso de activos fijos.</t>
  </si>
  <si>
    <t>* Inventario de activos fijos fisico</t>
  </si>
  <si>
    <t>* Se esta iniciando con la implementación del proceso de activos fijos de la compañía</t>
  </si>
  <si>
    <t>* Implementación de  proceso de activos fijos</t>
  </si>
  <si>
    <t>Directora Contable
Auxiliar Contable
Directora de Gestión Administrativa
Coord. SIG
Líderes de Procesos</t>
  </si>
  <si>
    <t>Tecnológicos - Humanos</t>
  </si>
  <si>
    <t>* Unificación de criterios y fortalecimiento del conocimiento</t>
  </si>
  <si>
    <t>* Se evaluará en Diciembre 22</t>
  </si>
  <si>
    <t>* Capacitación a los procesos involucrados, sobre los requisitos de norma para calificar a un usuario</t>
  </si>
  <si>
    <t xml:space="preserve">* Directora de opoeraciones </t>
  </si>
  <si>
    <t>Tecnicos - Humanos</t>
  </si>
  <si>
    <r>
      <t xml:space="preserve">*Verificación documental y cruce de información con entidades de apoyo. 
* Formato establecido en el sistema de gestión que incluye los requisitos para calificación de usuarios.
</t>
    </r>
    <r>
      <rPr>
        <sz val="12"/>
        <color rgb="FFFF0000"/>
        <rFont val="Arial"/>
        <family val="2"/>
      </rPr>
      <t xml:space="preserve">
* Procedimientos de calificación de usuarios.
* Formatos.</t>
    </r>
  </si>
  <si>
    <r>
      <t xml:space="preserve">* Revisión de normas y estándares por parte de los responsables.
* Capacitación en actualización normativa.
</t>
    </r>
    <r>
      <rPr>
        <sz val="12"/>
        <rFont val="Arial"/>
        <family val="2"/>
      </rPr>
      <t xml:space="preserve">* Porcedimientos que enmarcan la legislación.
</t>
    </r>
    <r>
      <rPr>
        <sz val="12"/>
        <color rgb="FFFF0000"/>
        <rFont val="Arial"/>
        <family val="2"/>
      </rPr>
      <t>* Auditoria a los formularios aleatoriamente.</t>
    </r>
  </si>
  <si>
    <r>
      <t xml:space="preserve">*Procedimientos de Operaciones.
*Auditoria externa.
</t>
    </r>
    <r>
      <rPr>
        <sz val="12"/>
        <color rgb="FFFF0000"/>
        <rFont val="Arial"/>
        <family val="2"/>
      </rPr>
      <t>* Auditoria a los formularios aleatoriamente.</t>
    </r>
    <r>
      <rPr>
        <sz val="12"/>
        <color theme="1"/>
        <rFont val="Arial"/>
        <family val="2"/>
      </rPr>
      <t xml:space="preserve">
* Simulacro aleatorios.
* Auditorias a formularios periodicas.
* Póliza de cumplimiento.    </t>
    </r>
  </si>
  <si>
    <t>Sanciones de las entidades de control - Afectación a la imagen corporativa</t>
  </si>
  <si>
    <r>
      <t xml:space="preserve">* Reporte mensual de operaciones sospechosas
* SIPLA
</t>
    </r>
    <r>
      <rPr>
        <sz val="12"/>
        <rFont val="Arial"/>
        <family val="2"/>
      </rPr>
      <t>* Auditorias externas.</t>
    </r>
  </si>
  <si>
    <t>* Unidad de transporte de carga contaminada.</t>
  </si>
  <si>
    <t xml:space="preserve">* Unidad de transporte de carga contaminada.
</t>
  </si>
  <si>
    <t>* Por ingreso de sustancias ilicitas en el vehiculo de carga</t>
  </si>
  <si>
    <t>Gestión Jurídica (seguridad)</t>
  </si>
  <si>
    <t xml:space="preserve">Alta Dirección - Gerencia </t>
  </si>
  <si>
    <t>Confiabilidad en una Planeación por la alta Gerencia. Comités de Gerencia, Asamblea  de Accionistas</t>
  </si>
  <si>
    <t>* Realización de comités de Gerencia mensuales (ver registros de acta).
* Realización de asamblea de accionistas mínimo 1 vez al año o si de manera extraordinaria se requiere (ver registros de acta)</t>
  </si>
  <si>
    <t>* Mensual (comité de Gerencia).
* Anual (Asamblea)</t>
  </si>
  <si>
    <t>Alta Dirección (Gerencia, Accionistas), líderes de proceso.</t>
  </si>
  <si>
    <t>Sistema Integrados de Gestión, Comités de Gerencia, Asamblea de socios, Revisoría Fiscal, Auditoría Externa, a los sistemas de gestión y a la operación.</t>
  </si>
  <si>
    <t>* Realización de comités de Gerencia mensuales (ver registros de acta).
* Realización de asamblea de accionistas mínimo 1 vez al año o si de manera extraordinaria se requiere (ver registros de acta).
* Ejecución y mantenimiento de sistemas de gestión de BASC, ISO 28000 e ISO 9001. (ver certificaciones).
* Se lleva proceso de revisoría fiscal (ver informes de revisoría).
* Auditoria anual a la operación (ver informe de auditoría).</t>
  </si>
  <si>
    <t>Matriz de requisitos legales 
Capacitaciones. 
Participación gremial.
Póliza de cumplimiento de requistos legales</t>
  </si>
  <si>
    <t>Retroalimentación al equipo sobre conocimiento normativos</t>
  </si>
  <si>
    <t>* Reducción de personal al minimo necesario para la producción.
* Reducción de costos.
* Refinanciación de créditos.
* Suspención de nuevos contratos.</t>
  </si>
  <si>
    <t>* Seguimiento a la generación de empleo e inversión de manera permanente y reporte al Ministerio.
* Cumplimiento de requisitos normativos.
* Seguimiento a propuestas comerciales.
* Revisión y presentación de informe de auditoría externa ante el ministerio y la DIAN.</t>
  </si>
  <si>
    <t>* Desde el Proceso de Operaciones se envía el reporte trimestral de generación de empleo.
* Se maneja matriz de requisitos legales, con la cual se evalúa el cumplimiento de estos.
* Desde la parte de Gerencia se maneja el seguimiento de propuestas comerciales, incentivando la atracción de nuevas empresas.
* Soporte de radicación de informe ante ministerio y DIAN.</t>
  </si>
  <si>
    <t>Diciembre</t>
  </si>
  <si>
    <t>* Implementación de protocolos de bioseguridad.
* Ajustes en los protocolos de ingreso.
* Fortalecimiento en las entregas de los elementos de protección personal.
* Implementación de trabajo remoto y alternancia.
* Informes trimestrales donde se muestran el numero de empleados e inversiones que cada empresa tiene.
* Controles a las operaciones de cada usuario.
*Controles a los inventarios de los usuarios.
*Inspección física por parte de la Dian.
* Póliza todo riesgo suscrita por la compañía en caso que el cese suceda por un hecho natural.
* Sensibilización al personal sobre terrorismo y cumplimiento estricto de los procedimientos de ingreso.</t>
  </si>
  <si>
    <t>1. Actualización vigencia póliza todo riesgo.
2. Continuación con los proceso de auditorias</t>
  </si>
  <si>
    <t>1) diciembre 2021
2)Junio y Julio</t>
  </si>
  <si>
    <t>Gestión Jurídica y PH
SIG</t>
  </si>
  <si>
    <r>
      <t xml:space="preserve">* Se mantiene permanencia en las afiliaciones a entidades que brinden actualidad legal, con el fin de poder socializar por medio de capacitaciones a los usuarios.
* Se crean estrategias de ventas con diferenciadores </t>
    </r>
    <r>
      <rPr>
        <sz val="12"/>
        <rFont val="Arial"/>
        <family val="2"/>
      </rPr>
      <t>significativos, como resultado de estudios logísticos, e  incentivos tributarios locales</t>
    </r>
  </si>
  <si>
    <t xml:space="preserve">* Gerencia 
* Dirección de Operaciones. </t>
  </si>
  <si>
    <t>* Condiciones no favorables para la reinversión nacional.
* Condiciones no favorables para la expansión de empresas nacionales.
* Condiciones no favorables para la atracción  y retención de inversión extranjera.
* Pérdida de competitividad.</t>
  </si>
  <si>
    <r>
      <t xml:space="preserve">* Se mantienen los clientes actuales. 
</t>
    </r>
    <r>
      <rPr>
        <sz val="12"/>
        <rFont val="Arial"/>
        <family val="2"/>
      </rPr>
      <t>* Hay mayor interes de clientes prospectos por establecerse en ZFIP</t>
    </r>
    <r>
      <rPr>
        <sz val="12"/>
        <color theme="1"/>
        <rFont val="Arial"/>
        <family val="2"/>
      </rPr>
      <t>.
* Se evidencia calificación de nuevos usuarios.</t>
    </r>
  </si>
  <si>
    <t xml:space="preserve">* Asistencia a reuniones que promueven la inversión en el país y ayudan a la expansión de la región.
* Reuniones de actualización en cuanto al avance comercio exterior colombiano.
* Trasmisión de información a los usuarios para que participen en las diferentes capacitaciones ofertadas.
* Vinculación a ruedas de negocios por agencias de promoción (PROCOLOMBIA)
</t>
  </si>
  <si>
    <t>* Gerencia</t>
  </si>
  <si>
    <t>* Agremiaciones e Invest in Pereira, Cámara de Comercio de Pereira, Procolombia</t>
  </si>
  <si>
    <r>
      <t xml:space="preserve">* Otras Zonas Francas Permanentes.
</t>
    </r>
    <r>
      <rPr>
        <sz val="12"/>
        <rFont val="Arial"/>
        <family val="2"/>
      </rPr>
      <t xml:space="preserve">
* Parques industriales.
* Zonas de bodegas.</t>
    </r>
  </si>
  <si>
    <t>*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*Análisis de clientes Actuales.
* Capacitaciones al proceso de Gerencia
* Acercamiento al usuario calificado.
* Estudio de  mercado en cuanto a precio de arrendamiento y precio de venta en la competencia.
* Incentivos tributarios al gobierno local</t>
  </si>
  <si>
    <t>* Desde el área de Gerencia se hace un seguimiento constante a todas las propuestas comerciales, garantizando no perder el contacto con el cliente.
* Se hace seguimiento constante a usuarios instalados, promoviendo el interes en seguir permenciendo en el parque.
* Las propuestas comerciales cuentan con factores diferenciadores que incentivan al cliente extranjero y nacional a establecerse en el parque, como lo  son los costos logísticos, cercanías a las principales ciudades y puerto de Buenaventura.
* Permanentemente la Gerente se capacita.
* Se cuenta con canales de comunicación cliente ZF, que garantiza la comunicación entre ambas partes.</t>
  </si>
  <si>
    <t xml:space="preserve">* * Gerencia  </t>
  </si>
  <si>
    <r>
      <t xml:space="preserve">* Por incumplimiento de las necesidades y expectativas de los clientes.
* Por perdida de beneficios de régimen franco.
</t>
    </r>
    <r>
      <rPr>
        <sz val="12"/>
        <rFont val="Arial"/>
        <family val="2"/>
      </rPr>
      <t>* Pandemias y Epidemias.
* Por recesión económica</t>
    </r>
    <r>
      <rPr>
        <sz val="12"/>
        <color rgb="FFFF0000"/>
        <rFont val="Arial"/>
        <family val="2"/>
      </rPr>
      <t>.</t>
    </r>
  </si>
  <si>
    <r>
      <t xml:space="preserve">* Canal de atención de PQRS.
* Control de propuesta comerciales.
* Encuesta de Satisfacción al cliente.
* Cumplimiento de requisitos normativos.
* Responsabilidad otorgada para la admón. del parque.
</t>
    </r>
    <r>
      <rPr>
        <sz val="12"/>
        <rFont val="Arial"/>
        <family val="2"/>
      </rPr>
      <t>* Comunicación constante con clientes actuales y potenciales.</t>
    </r>
  </si>
  <si>
    <t>* Aplicación de la encuesta de satisfacción al cliente.
* Seguimiento al canal de atención de PQRS.
* Seguimiento y respuesta oportuna a los requerimientos de  los clientes actuales y potenciales.</t>
  </si>
  <si>
    <r>
      <t xml:space="preserve">* Disminución en la atracción de nuevos usuarios para el parque.  
*Pérdida de confiabilidad del cliente. 
* Afectación a la imagen corporativa.
* Pérdida de clientes actuales y/o potencial.
</t>
    </r>
    <r>
      <rPr>
        <sz val="12"/>
        <rFont val="Arial"/>
        <family val="2"/>
      </rPr>
      <t xml:space="preserve">
* Disminución en las operaciones del parque.
* Disminución del ingreso variable de la ZFIP.</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</si>
</sst>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
    <numFmt numFmtId="165" formatCode="d/m/yyyy"/>
    <numFmt numFmtId="166" formatCode="_-&quot;$&quot;* #,##0_-;\-&quot;$&quot;* #,##0_-;_-&quot;$&quot;* &quot;-&quot;_-;_-@"/>
    <numFmt numFmtId="167" formatCode="0.0"/>
    <numFmt numFmtId="168" formatCode="_-* #,##0_-;\-* #,##0_-;_-* &quot;-&quot;_-;_-@"/>
  </numFmts>
  <fonts count="27" x14ac:knownFonts="1">
    <font>
      <sz val="10"/>
      <color rgb="FF000000"/>
      <name val="Calibri"/>
      <scheme val="minor"/>
    </font>
    <font>
      <sz val="18"/>
      <color theme="1"/>
      <name val="Arial"/>
      <family val="2"/>
    </font>
    <font>
      <b/>
      <sz val="26"/>
      <color theme="1"/>
      <name val="Arial"/>
      <family val="2"/>
    </font>
    <font>
      <sz val="10"/>
      <name val="Calibri"/>
      <family val="2"/>
    </font>
    <font>
      <b/>
      <sz val="18"/>
      <color theme="1"/>
      <name val="Arial"/>
      <family val="2"/>
    </font>
    <font>
      <b/>
      <sz val="24"/>
      <color theme="1"/>
      <name val="Arial"/>
      <family val="2"/>
    </font>
    <font>
      <sz val="24"/>
      <color theme="1"/>
      <name val="Arial"/>
      <family val="2"/>
    </font>
    <font>
      <sz val="10"/>
      <color theme="1"/>
      <name val="Arial"/>
      <family val="2"/>
    </font>
    <font>
      <sz val="12"/>
      <color theme="1"/>
      <name val="Arial"/>
      <family val="2"/>
    </font>
    <font>
      <b/>
      <sz val="16"/>
      <color theme="1"/>
      <name val="Arial"/>
      <family val="2"/>
    </font>
    <font>
      <sz val="10"/>
      <color rgb="FF000000"/>
      <name val="Arial"/>
      <family val="2"/>
    </font>
    <font>
      <u/>
      <sz val="12"/>
      <color theme="1"/>
      <name val="Arial"/>
      <family val="2"/>
    </font>
    <font>
      <sz val="10"/>
      <color theme="1"/>
      <name val="Tahoma"/>
      <family val="2"/>
    </font>
    <font>
      <b/>
      <sz val="10"/>
      <color theme="1"/>
      <name val="Tahoma"/>
      <family val="2"/>
    </font>
    <font>
      <b/>
      <sz val="12"/>
      <color theme="1"/>
      <name val="Arial"/>
      <family val="2"/>
    </font>
    <font>
      <sz val="10"/>
      <color theme="1"/>
      <name val="Verdana"/>
      <family val="2"/>
    </font>
    <font>
      <b/>
      <sz val="9"/>
      <color theme="1"/>
      <name val="Arial"/>
      <family val="2"/>
    </font>
    <font>
      <b/>
      <sz val="8"/>
      <color theme="1"/>
      <name val="Arial"/>
      <family val="2"/>
    </font>
    <font>
      <b/>
      <sz val="10"/>
      <color theme="1"/>
      <name val="Arial"/>
      <family val="2"/>
    </font>
    <font>
      <sz val="9"/>
      <color theme="1"/>
      <name val="Arial"/>
      <family val="2"/>
    </font>
    <font>
      <sz val="8"/>
      <color theme="1"/>
      <name val="Arial"/>
      <family val="2"/>
    </font>
    <font>
      <b/>
      <i/>
      <sz val="18"/>
      <color theme="1"/>
      <name val="Arial"/>
      <family val="2"/>
    </font>
    <font>
      <sz val="12"/>
      <color rgb="FFFF0000"/>
      <name val="Arial"/>
      <family val="2"/>
    </font>
    <font>
      <sz val="12"/>
      <name val="Arial"/>
      <family val="2"/>
    </font>
    <font>
      <sz val="9"/>
      <color indexed="81"/>
      <name val="Tahoma"/>
      <family val="2"/>
    </font>
    <font>
      <b/>
      <sz val="9"/>
      <color indexed="81"/>
      <name val="Tahoma"/>
      <family val="2"/>
    </font>
    <font>
      <sz val="10"/>
      <color rgb="FF000000"/>
      <name val="Calibri"/>
      <family val="2"/>
      <scheme val="minor"/>
    </font>
  </fonts>
  <fills count="25">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FF0000"/>
        <bgColor rgb="FFFF0000"/>
      </patternFill>
    </fill>
    <fill>
      <patternFill patternType="solid">
        <fgColor rgb="FF339966"/>
        <bgColor rgb="FF339966"/>
      </patternFill>
    </fill>
    <fill>
      <patternFill patternType="solid">
        <fgColor rgb="FFFFC000"/>
        <bgColor rgb="FFFFC000"/>
      </patternFill>
    </fill>
    <fill>
      <patternFill patternType="solid">
        <fgColor rgb="FFC2D69B"/>
        <bgColor rgb="FFC2D69B"/>
      </patternFill>
    </fill>
    <fill>
      <patternFill patternType="solid">
        <fgColor rgb="FFCCFFCC"/>
        <bgColor rgb="FFCCFFCC"/>
      </patternFill>
    </fill>
    <fill>
      <patternFill patternType="solid">
        <fgColor rgb="FFB2A1C7"/>
        <bgColor rgb="FFB2A1C7"/>
      </patternFill>
    </fill>
    <fill>
      <patternFill patternType="solid">
        <fgColor theme="9"/>
        <bgColor theme="9"/>
      </patternFill>
    </fill>
    <fill>
      <patternFill patternType="solid">
        <fgColor rgb="FFFFFF99"/>
        <bgColor rgb="FFFFFF99"/>
      </patternFill>
    </fill>
    <fill>
      <patternFill patternType="solid">
        <fgColor rgb="FFFFCC99"/>
        <bgColor rgb="FFFFCC99"/>
      </patternFill>
    </fill>
    <fill>
      <patternFill patternType="solid">
        <fgColor rgb="FFB6DDE8"/>
        <bgColor rgb="FFB6DDE8"/>
      </patternFill>
    </fill>
    <fill>
      <patternFill patternType="solid">
        <fgColor rgb="FF45BFFF"/>
        <bgColor rgb="FF45BFFF"/>
      </patternFill>
    </fill>
    <fill>
      <patternFill patternType="solid">
        <fgColor rgb="FFE36C09"/>
        <bgColor rgb="FFE36C09"/>
      </patternFill>
    </fill>
    <fill>
      <patternFill patternType="solid">
        <fgColor rgb="FFFFFFFF"/>
        <bgColor rgb="FFFFFFFF"/>
      </patternFill>
    </fill>
    <fill>
      <patternFill patternType="solid">
        <fgColor rgb="FFD8D8D8"/>
        <bgColor rgb="FFD8D8D8"/>
      </patternFill>
    </fill>
    <fill>
      <patternFill patternType="solid">
        <fgColor rgb="FFFF9A05"/>
        <bgColor rgb="FFFF9A05"/>
      </patternFill>
    </fill>
    <fill>
      <patternFill patternType="solid">
        <fgColor rgb="FF00B0F0"/>
        <bgColor rgb="FF00B0F0"/>
      </patternFill>
    </fill>
    <fill>
      <patternFill patternType="solid">
        <fgColor rgb="FFB8CCE4"/>
        <bgColor rgb="FFB8CCE4"/>
      </patternFill>
    </fill>
    <fill>
      <patternFill patternType="solid">
        <fgColor rgb="FFBF61D6"/>
        <bgColor rgb="FFBF61D6"/>
      </patternFill>
    </fill>
    <fill>
      <patternFill patternType="solid">
        <fgColor rgb="FFFF6600"/>
        <bgColor rgb="FFFF6600"/>
      </patternFill>
    </fill>
    <fill>
      <patternFill patternType="solid">
        <fgColor rgb="FFFFFF00"/>
        <bgColor indexed="64"/>
      </patternFill>
    </fill>
    <fill>
      <patternFill patternType="solid">
        <fgColor rgb="FFFFFF00"/>
        <bgColor theme="0"/>
      </patternFill>
    </fill>
  </fills>
  <borders count="12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thin">
        <color rgb="FF000000"/>
      </right>
      <top style="medium">
        <color rgb="FF000000"/>
      </top>
      <bottom/>
      <diagonal/>
    </border>
    <border>
      <left style="thin">
        <color rgb="FF000000"/>
      </left>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medium">
        <color rgb="FF000000"/>
      </bottom>
      <diagonal/>
    </border>
    <border>
      <left style="thin">
        <color rgb="FF000000"/>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medium">
        <color rgb="FF000000"/>
      </left>
      <right/>
      <top/>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style="thin">
        <color rgb="FF000000"/>
      </right>
      <top style="thin">
        <color rgb="FF000000"/>
      </top>
      <bottom/>
      <diagonal/>
    </border>
    <border>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medium">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medium">
        <color indexed="64"/>
      </bottom>
      <diagonal/>
    </border>
    <border>
      <left style="medium">
        <color rgb="FF000000"/>
      </left>
      <right style="thin">
        <color rgb="FF000000"/>
      </right>
      <top/>
      <bottom style="thin">
        <color indexed="64"/>
      </bottom>
      <diagonal/>
    </border>
    <border>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bottom style="thin">
        <color indexed="64"/>
      </bottom>
      <diagonal/>
    </border>
    <border>
      <left style="thin">
        <color rgb="FF000000"/>
      </left>
      <right style="medium">
        <color rgb="FF000000"/>
      </right>
      <top/>
      <bottom style="thin">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top style="thin">
        <color rgb="FF000000"/>
      </top>
      <bottom style="medium">
        <color indexed="64"/>
      </bottom>
      <diagonal/>
    </border>
    <border>
      <left style="thin">
        <color rgb="FF000000"/>
      </left>
      <right style="medium">
        <color rgb="FF000000"/>
      </right>
      <top/>
      <bottom style="medium">
        <color indexed="64"/>
      </bottom>
      <diagonal/>
    </border>
  </borders>
  <cellStyleXfs count="1">
    <xf numFmtId="0" fontId="0" fillId="0" borderId="0"/>
  </cellStyleXfs>
  <cellXfs count="511">
    <xf numFmtId="0" fontId="0" fillId="0" borderId="0" xfId="0" applyFont="1" applyAlignment="1"/>
    <xf numFmtId="0" fontId="1" fillId="0" borderId="0" xfId="0" applyFont="1" applyAlignment="1">
      <alignment vertical="center"/>
    </xf>
    <xf numFmtId="0" fontId="1" fillId="0" borderId="1" xfId="0" applyFont="1" applyBorder="1" applyAlignment="1">
      <alignment vertical="center"/>
    </xf>
    <xf numFmtId="0" fontId="1"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1" fillId="0" borderId="0" xfId="0" applyFont="1" applyAlignment="1">
      <alignment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4" fillId="8" borderId="13" xfId="0" applyFont="1" applyFill="1" applyBorder="1" applyAlignment="1">
      <alignment horizontal="center" vertical="center" textRotation="90" wrapText="1"/>
    </xf>
    <xf numFmtId="0" fontId="4" fillId="8" borderId="14"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8" xfId="0" applyFont="1" applyFill="1" applyBorder="1" applyAlignment="1">
      <alignment horizontal="center" vertical="center" textRotation="90" wrapText="1"/>
    </xf>
    <xf numFmtId="0" fontId="1" fillId="8" borderId="29"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4" fillId="11" borderId="30" xfId="0" applyFont="1" applyFill="1" applyBorder="1" applyAlignment="1">
      <alignment horizontal="center" vertical="center" textRotation="90" wrapText="1"/>
    </xf>
    <xf numFmtId="0" fontId="4" fillId="11" borderId="31" xfId="0" applyFont="1" applyFill="1" applyBorder="1" applyAlignment="1">
      <alignment horizontal="center" vertical="center" textRotation="90" wrapText="1"/>
    </xf>
    <xf numFmtId="0" fontId="4" fillId="11" borderId="32" xfId="0" applyFont="1" applyFill="1" applyBorder="1" applyAlignment="1">
      <alignment horizontal="center" vertical="center" textRotation="90" wrapText="1"/>
    </xf>
    <xf numFmtId="0" fontId="4" fillId="12" borderId="32" xfId="0" applyFont="1" applyFill="1" applyBorder="1" applyAlignment="1">
      <alignment horizontal="center" vertical="center" wrapText="1"/>
    </xf>
    <xf numFmtId="0" fontId="4" fillId="8" borderId="32" xfId="0" applyFont="1" applyFill="1" applyBorder="1" applyAlignment="1">
      <alignment horizontal="center" vertical="center" wrapText="1"/>
    </xf>
    <xf numFmtId="0" fontId="4" fillId="8" borderId="33" xfId="0" applyFont="1" applyFill="1" applyBorder="1" applyAlignment="1">
      <alignment horizontal="center" vertical="center" wrapText="1"/>
    </xf>
    <xf numFmtId="0" fontId="4" fillId="8" borderId="30" xfId="0" applyFont="1" applyFill="1" applyBorder="1" applyAlignment="1">
      <alignment horizontal="center" vertical="center" wrapText="1"/>
    </xf>
    <xf numFmtId="0" fontId="1" fillId="8" borderId="34" xfId="0" applyFont="1" applyFill="1" applyBorder="1" applyAlignment="1">
      <alignment horizontal="center" vertical="center" wrapText="1"/>
    </xf>
    <xf numFmtId="0" fontId="4" fillId="11" borderId="35" xfId="0" applyFont="1" applyFill="1" applyBorder="1" applyAlignment="1">
      <alignment horizontal="center" vertical="center" textRotation="90" wrapText="1"/>
    </xf>
    <xf numFmtId="0" fontId="4" fillId="12" borderId="36" xfId="0" applyFont="1" applyFill="1" applyBorder="1" applyAlignment="1">
      <alignment horizontal="center" vertical="center" textRotation="90" wrapText="1"/>
    </xf>
    <xf numFmtId="166" fontId="4" fillId="13" borderId="35" xfId="0" applyNumberFormat="1" applyFont="1" applyFill="1" applyBorder="1" applyAlignment="1">
      <alignment horizontal="center" vertical="center" textRotation="90" wrapText="1"/>
    </xf>
    <xf numFmtId="166" fontId="4" fillId="13" borderId="31" xfId="0" applyNumberFormat="1" applyFont="1" applyFill="1" applyBorder="1" applyAlignment="1">
      <alignment horizontal="center" vertical="center" textRotation="90" wrapText="1"/>
    </xf>
    <xf numFmtId="166" fontId="4" fillId="13" borderId="37" xfId="0" applyNumberFormat="1" applyFont="1" applyFill="1" applyBorder="1" applyAlignment="1">
      <alignment horizontal="center" vertical="center" textRotation="90" wrapText="1"/>
    </xf>
    <xf numFmtId="167" fontId="4" fillId="13" borderId="38" xfId="0" applyNumberFormat="1" applyFont="1" applyFill="1" applyBorder="1" applyAlignment="1">
      <alignment horizontal="center" vertical="center" wrapText="1"/>
    </xf>
    <xf numFmtId="167" fontId="4" fillId="13" borderId="30" xfId="0" applyNumberFormat="1" applyFont="1" applyFill="1" applyBorder="1" applyAlignment="1">
      <alignment horizontal="center" vertical="center" wrapText="1"/>
    </xf>
    <xf numFmtId="167" fontId="4" fillId="13" borderId="39" xfId="0" applyNumberFormat="1" applyFont="1" applyFill="1" applyBorder="1" applyAlignment="1">
      <alignment horizontal="center" vertical="center" wrapText="1"/>
    </xf>
    <xf numFmtId="167" fontId="4" fillId="13" borderId="40" xfId="0" applyNumberFormat="1" applyFont="1" applyFill="1" applyBorder="1" applyAlignment="1">
      <alignment horizontal="center" vertical="center" wrapText="1"/>
    </xf>
    <xf numFmtId="0" fontId="4" fillId="0" borderId="0" xfId="0" applyFont="1" applyAlignment="1">
      <alignment horizontal="right" vertical="center" wrapText="1"/>
    </xf>
    <xf numFmtId="0" fontId="4" fillId="2" borderId="42" xfId="0" applyFont="1" applyFill="1" applyBorder="1" applyAlignment="1">
      <alignment horizontal="center" vertical="center" textRotation="90" wrapText="1"/>
    </xf>
    <xf numFmtId="0" fontId="1" fillId="2" borderId="15" xfId="0" applyFont="1" applyFill="1" applyBorder="1" applyAlignment="1">
      <alignment horizontal="center" vertical="center" textRotation="90" wrapText="1"/>
    </xf>
    <xf numFmtId="0" fontId="1" fillId="0" borderId="43" xfId="0" applyFont="1" applyBorder="1" applyAlignment="1">
      <alignment horizontal="center" vertical="center" wrapText="1"/>
    </xf>
    <xf numFmtId="0" fontId="4" fillId="14" borderId="44" xfId="0" applyFont="1" applyFill="1" applyBorder="1" applyAlignment="1">
      <alignment vertical="center" wrapText="1"/>
    </xf>
    <xf numFmtId="0" fontId="8" fillId="0" borderId="44" xfId="0" applyFont="1" applyBorder="1" applyAlignment="1">
      <alignment horizontal="left" vertical="center" wrapText="1"/>
    </xf>
    <xf numFmtId="0" fontId="1" fillId="0" borderId="44" xfId="0" applyFont="1" applyBorder="1" applyAlignment="1">
      <alignment horizontal="center" vertical="center" wrapText="1"/>
    </xf>
    <xf numFmtId="1" fontId="1" fillId="15" borderId="44" xfId="0" applyNumberFormat="1" applyFont="1" applyFill="1" applyBorder="1" applyAlignment="1">
      <alignment horizontal="center" vertical="center" wrapText="1"/>
    </xf>
    <xf numFmtId="0" fontId="8" fillId="16" borderId="44" xfId="0" applyFont="1" applyFill="1" applyBorder="1" applyAlignment="1">
      <alignment horizontal="left" vertical="center" wrapText="1"/>
    </xf>
    <xf numFmtId="1" fontId="5" fillId="0" borderId="45" xfId="0" applyNumberFormat="1" applyFont="1" applyBorder="1" applyAlignment="1">
      <alignment horizontal="center" vertical="center" wrapText="1"/>
    </xf>
    <xf numFmtId="1" fontId="8" fillId="0" borderId="45" xfId="0" applyNumberFormat="1" applyFont="1" applyBorder="1" applyAlignment="1">
      <alignment horizontal="left" vertical="center" wrapText="1"/>
    </xf>
    <xf numFmtId="1" fontId="9" fillId="0" borderId="46" xfId="0" applyNumberFormat="1" applyFont="1" applyBorder="1" applyAlignment="1">
      <alignment horizontal="center" vertical="center" wrapText="1"/>
    </xf>
    <xf numFmtId="1" fontId="8" fillId="0" borderId="1" xfId="0" applyNumberFormat="1" applyFont="1" applyBorder="1" applyAlignment="1">
      <alignment horizontal="left" vertical="center" wrapText="1"/>
    </xf>
    <xf numFmtId="1" fontId="1" fillId="0" borderId="44" xfId="0" applyNumberFormat="1" applyFont="1" applyBorder="1" applyAlignment="1">
      <alignment horizontal="center" vertical="center" wrapText="1"/>
    </xf>
    <xf numFmtId="167" fontId="8" fillId="0" borderId="44" xfId="0" applyNumberFormat="1" applyFont="1" applyBorder="1" applyAlignment="1">
      <alignment horizontal="left" vertical="center" wrapText="1"/>
    </xf>
    <xf numFmtId="167" fontId="8" fillId="0" borderId="44" xfId="0" applyNumberFormat="1" applyFont="1" applyBorder="1" applyAlignment="1">
      <alignment horizontal="center" vertical="center" wrapText="1"/>
    </xf>
    <xf numFmtId="167" fontId="8" fillId="0" borderId="47" xfId="0" applyNumberFormat="1" applyFont="1" applyBorder="1" applyAlignment="1">
      <alignment horizontal="center" vertical="center" wrapText="1"/>
    </xf>
    <xf numFmtId="0" fontId="8" fillId="0" borderId="44" xfId="0" applyFont="1" applyBorder="1" applyAlignment="1">
      <alignment horizontal="left" vertical="center" wrapText="1"/>
    </xf>
    <xf numFmtId="0" fontId="4" fillId="2" borderId="48" xfId="0" applyFont="1" applyFill="1" applyBorder="1" applyAlignment="1">
      <alignment horizontal="center" vertical="center" textRotation="90" wrapText="1"/>
    </xf>
    <xf numFmtId="0" fontId="1" fillId="2" borderId="1" xfId="0" applyFont="1" applyFill="1" applyBorder="1" applyAlignment="1">
      <alignment horizontal="center" vertical="center" textRotation="90" wrapText="1"/>
    </xf>
    <xf numFmtId="0" fontId="1" fillId="0" borderId="1" xfId="0" applyFont="1" applyBorder="1" applyAlignment="1">
      <alignment horizontal="center" vertical="center" wrapText="1"/>
    </xf>
    <xf numFmtId="0" fontId="4" fillId="14" borderId="1" xfId="0" applyFont="1" applyFill="1" applyBorder="1" applyAlignment="1">
      <alignment vertical="center" wrapText="1"/>
    </xf>
    <xf numFmtId="0" fontId="8" fillId="0" borderId="1" xfId="0" applyFont="1" applyBorder="1" applyAlignment="1">
      <alignment horizontal="left" vertical="center" wrapText="1"/>
    </xf>
    <xf numFmtId="1" fontId="1" fillId="15" borderId="1" xfId="0" applyNumberFormat="1" applyFont="1" applyFill="1" applyBorder="1" applyAlignment="1">
      <alignment horizontal="center" vertical="center" wrapText="1"/>
    </xf>
    <xf numFmtId="1" fontId="5" fillId="0" borderId="22" xfId="0" applyNumberFormat="1" applyFont="1" applyBorder="1" applyAlignment="1">
      <alignment horizontal="center" vertical="center" wrapText="1"/>
    </xf>
    <xf numFmtId="1" fontId="8" fillId="0" borderId="22" xfId="0" applyNumberFormat="1" applyFont="1" applyBorder="1" applyAlignment="1">
      <alignment horizontal="left" vertical="center" wrapText="1"/>
    </xf>
    <xf numFmtId="1" fontId="8" fillId="0" borderId="46" xfId="0" applyNumberFormat="1" applyFont="1" applyBorder="1" applyAlignment="1">
      <alignment horizontal="left" vertical="center" wrapText="1"/>
    </xf>
    <xf numFmtId="1" fontId="1" fillId="0" borderId="43" xfId="0" applyNumberFormat="1" applyFont="1" applyBorder="1" applyAlignment="1">
      <alignment horizontal="center" vertical="center" wrapText="1"/>
    </xf>
    <xf numFmtId="167" fontId="8" fillId="0" borderId="1" xfId="0" applyNumberFormat="1" applyFont="1" applyBorder="1" applyAlignment="1">
      <alignment horizontal="left" vertical="center" wrapText="1"/>
    </xf>
    <xf numFmtId="167" fontId="8" fillId="0" borderId="1" xfId="0" applyNumberFormat="1" applyFont="1" applyBorder="1" applyAlignment="1">
      <alignment horizontal="center" vertical="center" wrapText="1"/>
    </xf>
    <xf numFmtId="167" fontId="8" fillId="0" borderId="20" xfId="0" applyNumberFormat="1" applyFont="1" applyBorder="1" applyAlignment="1">
      <alignment horizontal="center" vertical="center" wrapText="1"/>
    </xf>
    <xf numFmtId="0" fontId="8" fillId="0" borderId="1" xfId="0" applyFont="1" applyBorder="1" applyAlignment="1">
      <alignment vertical="center" wrapText="1"/>
    </xf>
    <xf numFmtId="0" fontId="1" fillId="2" borderId="23" xfId="0" applyFont="1" applyFill="1" applyBorder="1" applyAlignment="1">
      <alignment horizontal="center" vertical="center" textRotation="90" wrapText="1"/>
    </xf>
    <xf numFmtId="0" fontId="1" fillId="0" borderId="50" xfId="0" applyFont="1" applyBorder="1" applyAlignment="1">
      <alignment horizontal="center" vertical="center" wrapText="1"/>
    </xf>
    <xf numFmtId="1" fontId="5"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67" fontId="8" fillId="0" borderId="1" xfId="0" applyNumberFormat="1" applyFont="1" applyBorder="1" applyAlignment="1">
      <alignment horizontal="left" vertical="center" wrapText="1"/>
    </xf>
    <xf numFmtId="0" fontId="1" fillId="0" borderId="1" xfId="0" applyFont="1" applyBorder="1" applyAlignment="1">
      <alignment horizontal="center" vertical="center" textRotation="90" wrapText="1"/>
    </xf>
    <xf numFmtId="0" fontId="4" fillId="2" borderId="38" xfId="0" applyFont="1" applyFill="1" applyBorder="1" applyAlignment="1">
      <alignment horizontal="center" vertical="center" textRotation="90" wrapText="1"/>
    </xf>
    <xf numFmtId="0" fontId="1" fillId="0" borderId="52" xfId="0" applyFont="1" applyBorder="1" applyAlignment="1">
      <alignment horizontal="center" vertical="center" wrapText="1"/>
    </xf>
    <xf numFmtId="1" fontId="1" fillId="15" borderId="52" xfId="0" applyNumberFormat="1" applyFont="1" applyFill="1" applyBorder="1" applyAlignment="1">
      <alignment horizontal="center" vertical="center" wrapText="1"/>
    </xf>
    <xf numFmtId="1" fontId="5" fillId="0" borderId="52" xfId="0" applyNumberFormat="1" applyFont="1" applyBorder="1" applyAlignment="1">
      <alignment horizontal="center" vertical="center" wrapText="1"/>
    </xf>
    <xf numFmtId="1" fontId="9" fillId="0" borderId="52" xfId="0" applyNumberFormat="1" applyFont="1" applyBorder="1" applyAlignment="1">
      <alignment horizontal="center" vertical="center" wrapText="1"/>
    </xf>
    <xf numFmtId="0" fontId="1" fillId="0" borderId="51" xfId="0" applyFont="1" applyBorder="1" applyAlignment="1">
      <alignment horizontal="center" vertical="center" wrapText="1"/>
    </xf>
    <xf numFmtId="1" fontId="1" fillId="0" borderId="52" xfId="0" applyNumberFormat="1" applyFont="1" applyBorder="1" applyAlignment="1">
      <alignment horizontal="center" vertical="center" wrapText="1"/>
    </xf>
    <xf numFmtId="1" fontId="1" fillId="0" borderId="0" xfId="0" applyNumberFormat="1" applyFont="1" applyAlignment="1">
      <alignment vertical="center"/>
    </xf>
    <xf numFmtId="1" fontId="9" fillId="0" borderId="0" xfId="0" applyNumberFormat="1" applyFont="1" applyAlignment="1">
      <alignment horizontal="center" vertical="center" wrapText="1"/>
    </xf>
    <xf numFmtId="1" fontId="8" fillId="0" borderId="0" xfId="0" applyNumberFormat="1" applyFont="1" applyAlignment="1">
      <alignment horizontal="left" vertical="center" wrapText="1"/>
    </xf>
    <xf numFmtId="167" fontId="1" fillId="0" borderId="0" xfId="0" applyNumberFormat="1" applyFont="1" applyAlignment="1">
      <alignment horizontal="center" vertical="center" wrapText="1"/>
    </xf>
    <xf numFmtId="17" fontId="1" fillId="0" borderId="0" xfId="0" applyNumberFormat="1" applyFont="1" applyAlignment="1">
      <alignment horizontal="center" vertical="center" wrapText="1"/>
    </xf>
    <xf numFmtId="0" fontId="4" fillId="0" borderId="0" xfId="0" applyFont="1" applyAlignment="1">
      <alignment vertical="center" wrapText="1"/>
    </xf>
    <xf numFmtId="0" fontId="7" fillId="0" borderId="0" xfId="0" applyFont="1"/>
    <xf numFmtId="0" fontId="4" fillId="0" borderId="1" xfId="0" applyFont="1" applyBorder="1" applyAlignment="1">
      <alignment horizontal="center" vertical="center"/>
    </xf>
    <xf numFmtId="9" fontId="4" fillId="0" borderId="24" xfId="0" applyNumberFormat="1" applyFont="1" applyBorder="1" applyAlignment="1">
      <alignment horizontal="center" vertical="center"/>
    </xf>
    <xf numFmtId="2" fontId="4" fillId="0" borderId="0" xfId="0" applyNumberFormat="1" applyFont="1" applyAlignment="1">
      <alignment vertical="center"/>
    </xf>
    <xf numFmtId="0" fontId="4" fillId="17" borderId="52" xfId="0" applyFont="1" applyFill="1" applyBorder="1" applyAlignment="1">
      <alignment horizontal="center" vertical="center"/>
    </xf>
    <xf numFmtId="9" fontId="4" fillId="17" borderId="62" xfId="0" applyNumberFormat="1" applyFont="1" applyFill="1" applyBorder="1" applyAlignment="1">
      <alignment horizontal="center" vertical="center"/>
    </xf>
    <xf numFmtId="0" fontId="10" fillId="0" borderId="0" xfId="0" applyFont="1"/>
    <xf numFmtId="0" fontId="4" fillId="8" borderId="42" xfId="0" applyFont="1" applyFill="1" applyBorder="1" applyAlignment="1">
      <alignment horizontal="center" vertical="center" textRotation="90" wrapText="1"/>
    </xf>
    <xf numFmtId="0" fontId="4" fillId="8" borderId="38" xfId="0" applyFont="1" applyFill="1" applyBorder="1" applyAlignment="1">
      <alignment horizontal="center" vertical="center" textRotation="90" wrapText="1"/>
    </xf>
    <xf numFmtId="167" fontId="4" fillId="13" borderId="35" xfId="0" applyNumberFormat="1" applyFont="1" applyFill="1" applyBorder="1" applyAlignment="1">
      <alignment horizontal="center" vertical="center" wrapText="1"/>
    </xf>
    <xf numFmtId="167" fontId="4" fillId="13" borderId="31" xfId="0" applyNumberFormat="1" applyFont="1" applyFill="1" applyBorder="1" applyAlignment="1">
      <alignment horizontal="center" vertical="center" wrapText="1"/>
    </xf>
    <xf numFmtId="167" fontId="4" fillId="13" borderId="65" xfId="0" applyNumberFormat="1" applyFont="1" applyFill="1" applyBorder="1" applyAlignment="1">
      <alignment horizontal="center" vertical="center" wrapText="1"/>
    </xf>
    <xf numFmtId="167" fontId="4" fillId="13" borderId="66" xfId="0" applyNumberFormat="1" applyFont="1" applyFill="1" applyBorder="1" applyAlignment="1">
      <alignment horizontal="center" vertical="center" wrapText="1"/>
    </xf>
    <xf numFmtId="0" fontId="1" fillId="0" borderId="67" xfId="0" applyFont="1" applyBorder="1" applyAlignment="1">
      <alignment horizontal="center" vertical="center" wrapText="1"/>
    </xf>
    <xf numFmtId="1" fontId="1" fillId="15" borderId="15" xfId="0" applyNumberFormat="1" applyFont="1" applyFill="1" applyBorder="1" applyAlignment="1">
      <alignment horizontal="center" vertical="center" wrapText="1"/>
    </xf>
    <xf numFmtId="167" fontId="8" fillId="0" borderId="47" xfId="0" applyNumberFormat="1" applyFont="1" applyBorder="1" applyAlignment="1">
      <alignment horizontal="left" vertical="center" wrapText="1"/>
    </xf>
    <xf numFmtId="167" fontId="8" fillId="0" borderId="20" xfId="0" applyNumberFormat="1"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1" fontId="8" fillId="0" borderId="68" xfId="0" applyNumberFormat="1" applyFont="1" applyBorder="1" applyAlignment="1">
      <alignment horizontal="left" vertical="center" wrapText="1"/>
    </xf>
    <xf numFmtId="167" fontId="8" fillId="0" borderId="20" xfId="0" applyNumberFormat="1" applyFont="1" applyBorder="1" applyAlignment="1">
      <alignment horizontal="left" vertical="center" wrapText="1"/>
    </xf>
    <xf numFmtId="0" fontId="4" fillId="2" borderId="69" xfId="0" applyFont="1" applyFill="1" applyBorder="1" applyAlignment="1">
      <alignment horizontal="center" vertical="center" textRotation="90" wrapText="1"/>
    </xf>
    <xf numFmtId="0" fontId="4" fillId="14" borderId="44" xfId="0" applyFont="1" applyFill="1" applyBorder="1" applyAlignment="1">
      <alignment horizontal="left" vertical="center" wrapText="1"/>
    </xf>
    <xf numFmtId="0" fontId="8" fillId="2" borderId="44" xfId="0" applyFont="1" applyFill="1" applyBorder="1" applyAlignment="1">
      <alignment horizontal="left" vertical="center" wrapText="1"/>
    </xf>
    <xf numFmtId="1" fontId="5" fillId="0" borderId="44" xfId="0" applyNumberFormat="1" applyFont="1" applyBorder="1" applyAlignment="1">
      <alignment horizontal="center" vertical="center" wrapText="1"/>
    </xf>
    <xf numFmtId="1" fontId="8" fillId="0" borderId="54" xfId="0" applyNumberFormat="1" applyFont="1" applyBorder="1" applyAlignment="1">
      <alignment horizontal="left" vertical="center" wrapText="1"/>
    </xf>
    <xf numFmtId="1" fontId="9" fillId="0" borderId="43" xfId="0" applyNumberFormat="1" applyFont="1" applyBorder="1" applyAlignment="1">
      <alignment horizontal="center" vertical="center" wrapText="1"/>
    </xf>
    <xf numFmtId="0" fontId="8" fillId="0" borderId="47" xfId="0" applyFont="1" applyBorder="1" applyAlignment="1">
      <alignment horizontal="center" vertical="center" wrapText="1"/>
    </xf>
    <xf numFmtId="0" fontId="8" fillId="0" borderId="44" xfId="0" applyFont="1" applyBorder="1" applyAlignment="1">
      <alignment horizontal="center" vertical="center" wrapText="1"/>
    </xf>
    <xf numFmtId="1" fontId="8" fillId="0" borderId="21" xfId="0" applyNumberFormat="1" applyFont="1" applyBorder="1" applyAlignment="1">
      <alignment horizontal="left" vertical="center" wrapText="1"/>
    </xf>
    <xf numFmtId="0" fontId="8" fillId="0" borderId="72" xfId="0" applyFont="1" applyBorder="1" applyAlignment="1">
      <alignment horizontal="center" vertical="center" wrapText="1"/>
    </xf>
    <xf numFmtId="0" fontId="4" fillId="14"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0" borderId="20" xfId="0" applyFont="1" applyBorder="1" applyAlignment="1">
      <alignment horizontal="left" vertical="center" wrapText="1"/>
    </xf>
    <xf numFmtId="0" fontId="8" fillId="0" borderId="20" xfId="0" applyFont="1" applyBorder="1" applyAlignment="1">
      <alignment horizontal="center" vertical="center" wrapText="1"/>
    </xf>
    <xf numFmtId="0" fontId="4" fillId="14" borderId="23" xfId="0" applyFont="1" applyFill="1" applyBorder="1" applyAlignment="1">
      <alignment vertical="center" wrapText="1"/>
    </xf>
    <xf numFmtId="0" fontId="8" fillId="0" borderId="50" xfId="0" applyFont="1" applyBorder="1" applyAlignment="1">
      <alignment horizontal="left" vertical="center" wrapText="1"/>
    </xf>
    <xf numFmtId="1" fontId="8" fillId="0" borderId="73" xfId="0" applyNumberFormat="1" applyFont="1" applyBorder="1" applyAlignment="1">
      <alignment horizontal="left" vertical="center" wrapText="1"/>
    </xf>
    <xf numFmtId="0" fontId="8" fillId="0" borderId="74" xfId="0" applyFont="1" applyBorder="1" applyAlignment="1">
      <alignment horizontal="left" vertical="center" wrapText="1"/>
    </xf>
    <xf numFmtId="0" fontId="8" fillId="0" borderId="50" xfId="0" applyFont="1" applyBorder="1" applyAlignment="1">
      <alignment vertical="center" wrapText="1"/>
    </xf>
    <xf numFmtId="49" fontId="8" fillId="0" borderId="1" xfId="0" applyNumberFormat="1" applyFont="1" applyBorder="1" applyAlignment="1">
      <alignment horizontal="left" vertical="center" wrapText="1"/>
    </xf>
    <xf numFmtId="0" fontId="8" fillId="2" borderId="75" xfId="0" applyFont="1" applyFill="1" applyBorder="1" applyAlignment="1">
      <alignment horizontal="left" vertical="center" wrapText="1"/>
    </xf>
    <xf numFmtId="0" fontId="1" fillId="0" borderId="52" xfId="0" applyFont="1" applyBorder="1" applyAlignment="1">
      <alignment horizontal="center" vertical="center" textRotation="90" wrapText="1"/>
    </xf>
    <xf numFmtId="1" fontId="8" fillId="0" borderId="76" xfId="0" applyNumberFormat="1" applyFont="1" applyBorder="1" applyAlignment="1">
      <alignment horizontal="left" vertical="center" wrapText="1"/>
    </xf>
    <xf numFmtId="1" fontId="8" fillId="0" borderId="18" xfId="0" applyNumberFormat="1" applyFont="1" applyBorder="1" applyAlignment="1">
      <alignment horizontal="left" vertical="center" wrapText="1"/>
    </xf>
    <xf numFmtId="1" fontId="1" fillId="0" borderId="51" xfId="0" applyNumberFormat="1" applyFont="1" applyBorder="1" applyAlignment="1">
      <alignment horizontal="center" vertical="center" wrapText="1"/>
    </xf>
    <xf numFmtId="0" fontId="8" fillId="2" borderId="30" xfId="0" applyFont="1" applyFill="1" applyBorder="1" applyAlignment="1">
      <alignment horizontal="left" vertical="center" wrapText="1"/>
    </xf>
    <xf numFmtId="167" fontId="8" fillId="0" borderId="51" xfId="0" applyNumberFormat="1" applyFont="1" applyBorder="1" applyAlignment="1">
      <alignment horizontal="center" vertical="center" wrapText="1"/>
    </xf>
    <xf numFmtId="167" fontId="8" fillId="0" borderId="43" xfId="0" applyNumberFormat="1" applyFont="1" applyBorder="1" applyAlignment="1">
      <alignment horizontal="left" vertical="center" wrapText="1"/>
    </xf>
    <xf numFmtId="167" fontId="8" fillId="0" borderId="43" xfId="0" applyNumberFormat="1" applyFont="1" applyBorder="1" applyAlignment="1">
      <alignment horizontal="center" vertical="center" wrapText="1"/>
    </xf>
    <xf numFmtId="167" fontId="8" fillId="0" borderId="72" xfId="0" applyNumberFormat="1" applyFont="1" applyBorder="1" applyAlignment="1">
      <alignment horizontal="left" vertical="center" wrapText="1"/>
    </xf>
    <xf numFmtId="167" fontId="8" fillId="0" borderId="72" xfId="0" applyNumberFormat="1" applyFont="1" applyBorder="1" applyAlignment="1">
      <alignment horizontal="center" vertical="center" wrapText="1"/>
    </xf>
    <xf numFmtId="0" fontId="11" fillId="0" borderId="44" xfId="0" applyFont="1" applyBorder="1" applyAlignment="1">
      <alignment horizontal="left" vertical="center" wrapText="1"/>
    </xf>
    <xf numFmtId="0" fontId="4" fillId="14" borderId="15" xfId="0" applyFont="1" applyFill="1" applyBorder="1" applyAlignment="1">
      <alignment horizontal="left" vertical="center" wrapText="1"/>
    </xf>
    <xf numFmtId="0" fontId="8" fillId="2" borderId="15" xfId="0" applyFont="1" applyFill="1" applyBorder="1" applyAlignment="1">
      <alignment horizontal="left" vertical="center" wrapText="1"/>
    </xf>
    <xf numFmtId="1" fontId="5" fillId="0" borderId="50" xfId="0" applyNumberFormat="1" applyFont="1" applyBorder="1" applyAlignment="1">
      <alignment horizontal="center" vertical="center" wrapText="1"/>
    </xf>
    <xf numFmtId="0" fontId="8" fillId="0" borderId="43" xfId="0" applyFont="1" applyBorder="1" applyAlignment="1">
      <alignment horizontal="left" vertical="center" wrapText="1"/>
    </xf>
    <xf numFmtId="0" fontId="8" fillId="0" borderId="72" xfId="0" applyFont="1" applyBorder="1" applyAlignment="1">
      <alignment horizontal="left" vertical="center" wrapText="1"/>
    </xf>
    <xf numFmtId="0" fontId="8" fillId="2" borderId="32" xfId="0" applyFont="1" applyFill="1" applyBorder="1" applyAlignment="1">
      <alignment horizontal="left" vertical="center" wrapText="1"/>
    </xf>
    <xf numFmtId="0" fontId="8" fillId="2" borderId="16" xfId="0" applyFont="1" applyFill="1" applyBorder="1" applyAlignment="1">
      <alignment horizontal="left" vertical="center" wrapText="1"/>
    </xf>
    <xf numFmtId="17" fontId="8" fillId="0" borderId="43" xfId="0" applyNumberFormat="1" applyFont="1" applyBorder="1" applyAlignment="1">
      <alignment horizontal="center" vertical="center" wrapText="1"/>
    </xf>
    <xf numFmtId="0" fontId="8" fillId="0" borderId="1" xfId="0" applyFont="1" applyBorder="1" applyAlignment="1">
      <alignment horizontal="center" vertical="center" wrapText="1"/>
    </xf>
    <xf numFmtId="49" fontId="8" fillId="0" borderId="1" xfId="0" applyNumberFormat="1" applyFont="1" applyBorder="1" applyAlignment="1">
      <alignment horizontal="center" vertical="center" wrapText="1"/>
    </xf>
    <xf numFmtId="0" fontId="4" fillId="14" borderId="32" xfId="0" applyFont="1" applyFill="1" applyBorder="1" applyAlignment="1">
      <alignment vertical="center" wrapText="1"/>
    </xf>
    <xf numFmtId="0" fontId="8" fillId="0" borderId="77" xfId="0" applyFont="1" applyBorder="1" applyAlignment="1">
      <alignment vertical="center" wrapText="1"/>
    </xf>
    <xf numFmtId="0" fontId="8" fillId="0" borderId="77" xfId="0" applyFont="1" applyBorder="1" applyAlignment="1">
      <alignment horizontal="left" vertical="center" wrapText="1"/>
    </xf>
    <xf numFmtId="0" fontId="8" fillId="0" borderId="78" xfId="0" applyFont="1" applyBorder="1" applyAlignment="1">
      <alignment horizontal="left" vertical="center" wrapText="1"/>
    </xf>
    <xf numFmtId="1" fontId="8" fillId="2" borderId="32" xfId="0" applyNumberFormat="1" applyFont="1" applyFill="1" applyBorder="1" applyAlignment="1">
      <alignment horizontal="left" vertical="center" wrapText="1"/>
    </xf>
    <xf numFmtId="167" fontId="8" fillId="0" borderId="77" xfId="0" applyNumberFormat="1" applyFont="1" applyBorder="1" applyAlignment="1">
      <alignment horizontal="center" vertical="center" wrapText="1"/>
    </xf>
    <xf numFmtId="167" fontId="8" fillId="0" borderId="78" xfId="0" applyNumberFormat="1" applyFont="1" applyBorder="1" applyAlignment="1">
      <alignment horizontal="center" vertical="center" wrapText="1"/>
    </xf>
    <xf numFmtId="0" fontId="8" fillId="0" borderId="77" xfId="0" applyFont="1" applyBorder="1" applyAlignment="1">
      <alignment vertical="center" wrapText="1"/>
    </xf>
    <xf numFmtId="0" fontId="4" fillId="19" borderId="1" xfId="0" applyFont="1" applyFill="1" applyBorder="1" applyAlignment="1">
      <alignment vertical="center" wrapText="1"/>
    </xf>
    <xf numFmtId="0" fontId="8" fillId="2" borderId="1" xfId="0" applyFont="1" applyFill="1" applyBorder="1" applyAlignment="1">
      <alignment horizontal="center" vertical="center" wrapText="1"/>
    </xf>
    <xf numFmtId="167" fontId="8" fillId="2" borderId="1" xfId="0" applyNumberFormat="1" applyFont="1" applyFill="1" applyBorder="1" applyAlignment="1">
      <alignment horizontal="left" vertical="center" wrapText="1"/>
    </xf>
    <xf numFmtId="0" fontId="8" fillId="2" borderId="1" xfId="0" applyFont="1" applyFill="1" applyBorder="1" applyAlignment="1">
      <alignment vertical="center" wrapText="1"/>
    </xf>
    <xf numFmtId="167" fontId="8" fillId="2" borderId="1" xfId="0" applyNumberFormat="1" applyFont="1" applyFill="1" applyBorder="1" applyAlignment="1">
      <alignment horizontal="center" vertical="center" wrapText="1"/>
    </xf>
    <xf numFmtId="0" fontId="4" fillId="19" borderId="52" xfId="0" applyFont="1" applyFill="1" applyBorder="1" applyAlignment="1">
      <alignment vertical="center" wrapText="1"/>
    </xf>
    <xf numFmtId="0" fontId="8" fillId="2" borderId="52" xfId="0" applyFont="1" applyFill="1" applyBorder="1" applyAlignment="1">
      <alignment horizontal="left" vertical="center" wrapText="1"/>
    </xf>
    <xf numFmtId="0" fontId="8" fillId="2" borderId="52" xfId="0" applyFont="1" applyFill="1" applyBorder="1" applyAlignment="1">
      <alignment horizontal="center" vertical="center" wrapText="1"/>
    </xf>
    <xf numFmtId="0" fontId="8" fillId="0" borderId="60" xfId="0" applyFont="1" applyBorder="1" applyAlignment="1">
      <alignment horizontal="left" vertical="center" wrapText="1"/>
    </xf>
    <xf numFmtId="167" fontId="8" fillId="2" borderId="52" xfId="0" applyNumberFormat="1" applyFont="1" applyFill="1" applyBorder="1" applyAlignment="1">
      <alignment horizontal="left" vertical="center" wrapText="1"/>
    </xf>
    <xf numFmtId="17" fontId="8" fillId="2" borderId="52" xfId="0" applyNumberFormat="1" applyFont="1" applyFill="1" applyBorder="1" applyAlignment="1">
      <alignment horizontal="center" vertical="center" wrapText="1"/>
    </xf>
    <xf numFmtId="0" fontId="8" fillId="2" borderId="52" xfId="0" applyFont="1" applyFill="1" applyBorder="1" applyAlignment="1">
      <alignment vertical="center" wrapText="1"/>
    </xf>
    <xf numFmtId="167" fontId="8" fillId="2" borderId="52" xfId="0" applyNumberFormat="1" applyFont="1" applyFill="1" applyBorder="1" applyAlignment="1">
      <alignment horizontal="center" vertical="center" wrapText="1"/>
    </xf>
    <xf numFmtId="0" fontId="1" fillId="0" borderId="50" xfId="0" applyFont="1" applyBorder="1" applyAlignment="1">
      <alignment vertical="center"/>
    </xf>
    <xf numFmtId="0" fontId="1" fillId="8" borderId="52" xfId="0" applyFont="1" applyFill="1" applyBorder="1" applyAlignment="1">
      <alignment horizontal="center" vertical="center" wrapText="1"/>
    </xf>
    <xf numFmtId="0" fontId="4" fillId="12" borderId="30" xfId="0" applyFont="1" applyFill="1" applyBorder="1" applyAlignment="1">
      <alignment horizontal="center" vertical="center" wrapText="1"/>
    </xf>
    <xf numFmtId="0" fontId="4" fillId="8" borderId="39" xfId="0" applyFont="1" applyFill="1" applyBorder="1" applyAlignment="1">
      <alignment horizontal="center" vertical="center" wrapText="1"/>
    </xf>
    <xf numFmtId="0" fontId="1" fillId="0" borderId="77" xfId="0" applyFont="1" applyBorder="1" applyAlignment="1">
      <alignment horizontal="center" vertical="center" wrapText="1"/>
    </xf>
    <xf numFmtId="0" fontId="4" fillId="14" borderId="15" xfId="0" applyFont="1" applyFill="1" applyBorder="1" applyAlignment="1">
      <alignment vertical="center" wrapText="1"/>
    </xf>
    <xf numFmtId="0" fontId="1" fillId="0" borderId="78" xfId="0" applyFont="1" applyBorder="1" applyAlignment="1">
      <alignment horizontal="center" vertical="center" wrapText="1"/>
    </xf>
    <xf numFmtId="1" fontId="5" fillId="0" borderId="43" xfId="0" applyNumberFormat="1" applyFont="1" applyBorder="1" applyAlignment="1">
      <alignment horizontal="center" vertical="center" wrapText="1"/>
    </xf>
    <xf numFmtId="1" fontId="8" fillId="0" borderId="79" xfId="0" applyNumberFormat="1" applyFont="1" applyBorder="1" applyAlignment="1">
      <alignment horizontal="left" vertical="center" wrapText="1"/>
    </xf>
    <xf numFmtId="1" fontId="8" fillId="0" borderId="46" xfId="0" applyNumberFormat="1" applyFont="1" applyBorder="1" applyAlignment="1">
      <alignment horizontal="center" vertical="center" wrapText="1"/>
    </xf>
    <xf numFmtId="49" fontId="8" fillId="0" borderId="43" xfId="0" applyNumberFormat="1" applyFont="1" applyBorder="1" applyAlignment="1">
      <alignment horizontal="left" vertical="center" wrapText="1"/>
    </xf>
    <xf numFmtId="0" fontId="8" fillId="0" borderId="43" xfId="0" applyFont="1" applyBorder="1" applyAlignment="1">
      <alignment horizontal="left" vertical="center" wrapText="1"/>
    </xf>
    <xf numFmtId="0" fontId="1" fillId="0" borderId="74" xfId="0" applyFont="1" applyBorder="1" applyAlignment="1">
      <alignment horizontal="center" vertical="center" wrapText="1"/>
    </xf>
    <xf numFmtId="1" fontId="8" fillId="0" borderId="1" xfId="0" applyNumberFormat="1" applyFont="1" applyBorder="1" applyAlignment="1">
      <alignment horizontal="center" vertical="center" wrapText="1"/>
    </xf>
    <xf numFmtId="167" fontId="8" fillId="0" borderId="50" xfId="0" applyNumberFormat="1" applyFont="1" applyBorder="1" applyAlignment="1">
      <alignment horizontal="left" vertical="center" wrapText="1"/>
    </xf>
    <xf numFmtId="167" fontId="8" fillId="0" borderId="74" xfId="0" applyNumberFormat="1" applyFont="1" applyBorder="1" applyAlignment="1">
      <alignment horizontal="left" vertical="center" wrapText="1"/>
    </xf>
    <xf numFmtId="167" fontId="8" fillId="0" borderId="74" xfId="0" applyNumberFormat="1" applyFont="1" applyBorder="1" applyAlignment="1">
      <alignment horizontal="center" vertical="center" wrapText="1"/>
    </xf>
    <xf numFmtId="1" fontId="1" fillId="15" borderId="23" xfId="0" applyNumberFormat="1" applyFont="1" applyFill="1" applyBorder="1" applyAlignment="1">
      <alignment horizontal="center" vertical="center" wrapText="1"/>
    </xf>
    <xf numFmtId="1" fontId="8" fillId="0" borderId="50" xfId="0" applyNumberFormat="1" applyFont="1" applyBorder="1" applyAlignment="1">
      <alignment horizontal="left" vertical="center" wrapText="1"/>
    </xf>
    <xf numFmtId="1" fontId="8" fillId="0" borderId="74" xfId="0" applyNumberFormat="1" applyFont="1" applyBorder="1" applyAlignment="1">
      <alignment horizontal="left" vertical="center" wrapText="1"/>
    </xf>
    <xf numFmtId="17" fontId="8" fillId="0" borderId="50" xfId="0" applyNumberFormat="1" applyFont="1" applyBorder="1" applyAlignment="1">
      <alignment horizontal="center" vertical="center" wrapText="1"/>
    </xf>
    <xf numFmtId="49" fontId="8" fillId="2" borderId="23" xfId="0" applyNumberFormat="1" applyFont="1" applyFill="1" applyBorder="1" applyAlignment="1">
      <alignment horizontal="left" vertical="center" wrapText="1"/>
    </xf>
    <xf numFmtId="1" fontId="1" fillId="0" borderId="77" xfId="0" applyNumberFormat="1" applyFont="1" applyBorder="1" applyAlignment="1">
      <alignment horizontal="center" vertical="center" wrapText="1"/>
    </xf>
    <xf numFmtId="167" fontId="8" fillId="0" borderId="50" xfId="0" applyNumberFormat="1" applyFont="1" applyBorder="1" applyAlignment="1">
      <alignment horizontal="left" vertical="center" wrapText="1"/>
    </xf>
    <xf numFmtId="0" fontId="1" fillId="0" borderId="1" xfId="0" applyFont="1" applyBorder="1" applyAlignment="1">
      <alignment vertical="center" wrapText="1"/>
    </xf>
    <xf numFmtId="0" fontId="8" fillId="2" borderId="14" xfId="0" applyFont="1" applyFill="1" applyBorder="1" applyAlignment="1">
      <alignment horizontal="left" vertical="center" wrapText="1"/>
    </xf>
    <xf numFmtId="0" fontId="8" fillId="2" borderId="15" xfId="0" applyFont="1" applyFill="1" applyBorder="1" applyAlignment="1">
      <alignment horizontal="left" vertical="center" wrapText="1"/>
    </xf>
    <xf numFmtId="1" fontId="8" fillId="0" borderId="52" xfId="0" applyNumberFormat="1" applyFont="1" applyBorder="1" applyAlignment="1">
      <alignment horizontal="center" vertical="center" wrapText="1"/>
    </xf>
    <xf numFmtId="0" fontId="1" fillId="2" borderId="44" xfId="0" applyFont="1" applyFill="1" applyBorder="1" applyAlignment="1">
      <alignment horizontal="center" vertical="center" textRotation="90" wrapText="1"/>
    </xf>
    <xf numFmtId="0" fontId="4" fillId="14" borderId="44" xfId="0" applyFont="1" applyFill="1" applyBorder="1" applyAlignment="1">
      <alignment vertical="center" wrapText="1"/>
    </xf>
    <xf numFmtId="0" fontId="8" fillId="0" borderId="44" xfId="0" applyFont="1" applyBorder="1" applyAlignment="1">
      <alignment vertical="center" wrapText="1"/>
    </xf>
    <xf numFmtId="1" fontId="9" fillId="0" borderId="44" xfId="0" applyNumberFormat="1" applyFont="1" applyBorder="1" applyAlignment="1">
      <alignment horizontal="center" vertical="center" wrapText="1"/>
    </xf>
    <xf numFmtId="167" fontId="8" fillId="0" borderId="44" xfId="0" applyNumberFormat="1" applyFont="1" applyBorder="1" applyAlignment="1">
      <alignment horizontal="left" vertical="center" wrapText="1"/>
    </xf>
    <xf numFmtId="49" fontId="8" fillId="0" borderId="44" xfId="0" applyNumberFormat="1" applyFont="1" applyBorder="1" applyAlignment="1">
      <alignment horizontal="center" vertical="center" wrapText="1"/>
    </xf>
    <xf numFmtId="49" fontId="8" fillId="0" borderId="43" xfId="0" applyNumberFormat="1" applyFont="1" applyBorder="1" applyAlignment="1">
      <alignment horizontal="center" vertical="center" wrapText="1"/>
    </xf>
    <xf numFmtId="0" fontId="4" fillId="2" borderId="81" xfId="0" applyFont="1" applyFill="1" applyBorder="1" applyAlignment="1">
      <alignment horizontal="center" vertical="center" textRotation="90" wrapText="1"/>
    </xf>
    <xf numFmtId="0" fontId="4" fillId="2" borderId="32" xfId="0" applyFont="1" applyFill="1" applyBorder="1" applyAlignment="1">
      <alignment horizontal="center" vertical="center" textRotation="90" wrapText="1"/>
    </xf>
    <xf numFmtId="1" fontId="8" fillId="0" borderId="22" xfId="0" applyNumberFormat="1" applyFont="1" applyBorder="1" applyAlignment="1">
      <alignment vertical="center" wrapText="1"/>
    </xf>
    <xf numFmtId="1" fontId="1" fillId="0" borderId="50" xfId="0" applyNumberFormat="1" applyFont="1" applyBorder="1" applyAlignment="1">
      <alignment horizontal="center" vertical="center" wrapText="1"/>
    </xf>
    <xf numFmtId="0" fontId="4" fillId="2" borderId="15" xfId="0" applyFont="1" applyFill="1" applyBorder="1" applyAlignment="1">
      <alignment horizontal="center" vertical="center" textRotation="90" wrapText="1"/>
    </xf>
    <xf numFmtId="0" fontId="4" fillId="2" borderId="82" xfId="0" applyFont="1" applyFill="1" applyBorder="1" applyAlignment="1">
      <alignment horizontal="center" vertical="center" textRotation="90" wrapText="1"/>
    </xf>
    <xf numFmtId="0" fontId="4" fillId="2" borderId="83" xfId="0" applyFont="1" applyFill="1" applyBorder="1" applyAlignment="1">
      <alignment horizontal="center" vertical="center" textRotation="90" wrapText="1"/>
    </xf>
    <xf numFmtId="0" fontId="4" fillId="14" borderId="29" xfId="0" applyFont="1" applyFill="1" applyBorder="1" applyAlignment="1">
      <alignment horizontal="left" vertical="center" wrapText="1"/>
    </xf>
    <xf numFmtId="0" fontId="8" fillId="0" borderId="21" xfId="0" applyFont="1" applyBorder="1" applyAlignment="1">
      <alignment horizontal="left" vertical="center" wrapText="1"/>
    </xf>
    <xf numFmtId="0" fontId="1"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4" fillId="14" borderId="84" xfId="0" applyFont="1" applyFill="1" applyBorder="1" applyAlignment="1">
      <alignment vertical="center" wrapText="1"/>
    </xf>
    <xf numFmtId="0" fontId="8" fillId="0" borderId="50" xfId="0" applyFont="1" applyBorder="1" applyAlignment="1">
      <alignment vertical="center" wrapText="1"/>
    </xf>
    <xf numFmtId="0" fontId="4" fillId="14" borderId="23" xfId="0" applyFont="1" applyFill="1" applyBorder="1" applyAlignment="1">
      <alignment horizontal="left" vertical="center" wrapText="1"/>
    </xf>
    <xf numFmtId="167" fontId="8" fillId="0" borderId="77" xfId="0" applyNumberFormat="1" applyFont="1" applyBorder="1" applyAlignment="1">
      <alignment horizontal="left" vertical="center" wrapText="1"/>
    </xf>
    <xf numFmtId="167" fontId="8" fillId="0" borderId="21" xfId="0" applyNumberFormat="1" applyFont="1" applyBorder="1" applyAlignment="1">
      <alignment horizontal="left" vertical="center" wrapText="1"/>
    </xf>
    <xf numFmtId="167" fontId="8" fillId="0" borderId="21" xfId="0" applyNumberFormat="1" applyFont="1" applyBorder="1" applyAlignment="1">
      <alignment horizontal="center" vertical="center" wrapText="1"/>
    </xf>
    <xf numFmtId="0" fontId="4" fillId="2" borderId="40" xfId="0" applyFont="1" applyFill="1" applyBorder="1" applyAlignment="1">
      <alignment horizontal="center" vertical="center" textRotation="90" wrapText="1"/>
    </xf>
    <xf numFmtId="0" fontId="4" fillId="14" borderId="40" xfId="0" applyFont="1" applyFill="1" applyBorder="1" applyAlignment="1">
      <alignment vertical="center" wrapText="1"/>
    </xf>
    <xf numFmtId="0" fontId="8" fillId="0" borderId="51" xfId="0" applyFont="1" applyBorder="1" applyAlignment="1">
      <alignment horizontal="left" vertical="center" wrapText="1"/>
    </xf>
    <xf numFmtId="0" fontId="8" fillId="0" borderId="51" xfId="0" applyFont="1" applyBorder="1" applyAlignment="1">
      <alignment vertical="center" wrapText="1"/>
    </xf>
    <xf numFmtId="167" fontId="8" fillId="0" borderId="18" xfId="0" applyNumberFormat="1" applyFont="1" applyBorder="1" applyAlignment="1">
      <alignment horizontal="left" vertical="center" wrapText="1"/>
    </xf>
    <xf numFmtId="167" fontId="8" fillId="0" borderId="18" xfId="0" applyNumberFormat="1" applyFont="1" applyBorder="1" applyAlignment="1">
      <alignment horizontal="center" vertical="center" wrapText="1"/>
    </xf>
    <xf numFmtId="167" fontId="8" fillId="0" borderId="85" xfId="0" applyNumberFormat="1" applyFont="1" applyBorder="1" applyAlignment="1">
      <alignment horizontal="center" vertical="center" wrapText="1"/>
    </xf>
    <xf numFmtId="0" fontId="4" fillId="20" borderId="31" xfId="0" applyFont="1" applyFill="1" applyBorder="1" applyAlignment="1">
      <alignment horizontal="center" vertical="center"/>
    </xf>
    <xf numFmtId="9" fontId="4" fillId="20" borderId="86" xfId="0" applyNumberFormat="1" applyFont="1" applyFill="1" applyBorder="1" applyAlignment="1">
      <alignment horizontal="center" vertical="center"/>
    </xf>
    <xf numFmtId="0" fontId="4" fillId="19" borderId="15" xfId="0" applyFont="1" applyFill="1" applyBorder="1" applyAlignment="1">
      <alignment horizontal="left" vertical="center" wrapText="1"/>
    </xf>
    <xf numFmtId="0" fontId="4" fillId="19" borderId="1" xfId="0" applyFont="1" applyFill="1" applyBorder="1" applyAlignment="1">
      <alignment horizontal="left" vertical="center" wrapText="1"/>
    </xf>
    <xf numFmtId="1" fontId="8" fillId="0" borderId="20" xfId="0" applyNumberFormat="1" applyFont="1" applyBorder="1" applyAlignment="1">
      <alignment horizontal="left" vertical="center" wrapText="1"/>
    </xf>
    <xf numFmtId="0" fontId="1" fillId="0" borderId="43" xfId="0" applyFont="1" applyBorder="1" applyAlignment="1">
      <alignment vertical="center" wrapText="1"/>
    </xf>
    <xf numFmtId="0" fontId="12" fillId="0" borderId="0" xfId="0" applyFont="1"/>
    <xf numFmtId="0" fontId="14" fillId="21" borderId="87" xfId="0" applyFont="1" applyFill="1" applyBorder="1" applyAlignment="1">
      <alignment horizontal="center" vertical="center" wrapText="1"/>
    </xf>
    <xf numFmtId="0" fontId="14" fillId="0" borderId="12" xfId="0" applyFont="1" applyBorder="1" applyAlignment="1">
      <alignment horizontal="center" vertical="center" wrapText="1"/>
    </xf>
    <xf numFmtId="0" fontId="14" fillId="0" borderId="0" xfId="0" applyFont="1" applyAlignment="1">
      <alignment horizontal="center" vertical="center" wrapText="1"/>
    </xf>
    <xf numFmtId="0" fontId="15" fillId="0" borderId="0" xfId="0" applyFont="1"/>
    <xf numFmtId="0" fontId="14" fillId="0" borderId="88" xfId="0" applyFont="1" applyBorder="1" applyAlignment="1">
      <alignment horizontal="center" vertical="center" wrapText="1"/>
    </xf>
    <xf numFmtId="0" fontId="14" fillId="0" borderId="53" xfId="0" applyFont="1" applyBorder="1" applyAlignment="1">
      <alignment horizontal="center" vertical="center" wrapText="1"/>
    </xf>
    <xf numFmtId="0" fontId="14" fillId="18" borderId="89" xfId="0" applyFont="1" applyFill="1" applyBorder="1" applyAlignment="1">
      <alignment horizontal="center" vertical="center" wrapText="1"/>
    </xf>
    <xf numFmtId="0" fontId="14" fillId="4" borderId="44" xfId="0" applyFont="1" applyFill="1" applyBorder="1" applyAlignment="1">
      <alignment horizontal="center" vertical="center" wrapText="1"/>
    </xf>
    <xf numFmtId="0" fontId="14" fillId="4" borderId="90" xfId="0" applyFont="1" applyFill="1" applyBorder="1" applyAlignment="1">
      <alignment horizontal="center" vertical="center" wrapText="1"/>
    </xf>
    <xf numFmtId="0" fontId="14" fillId="0" borderId="92" xfId="0" applyFont="1" applyBorder="1" applyAlignment="1">
      <alignment horizontal="center" vertical="center" wrapText="1"/>
    </xf>
    <xf numFmtId="0" fontId="14" fillId="0" borderId="56" xfId="0" applyFont="1" applyBorder="1" applyAlignment="1">
      <alignment horizontal="center" vertical="center" wrapText="1"/>
    </xf>
    <xf numFmtId="0" fontId="14" fillId="18" borderId="93"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14" fillId="4" borderId="24" xfId="0" applyFont="1" applyFill="1" applyBorder="1" applyAlignment="1">
      <alignment horizontal="center" vertical="center" wrapText="1"/>
    </xf>
    <xf numFmtId="0" fontId="8" fillId="0" borderId="0" xfId="0" applyFont="1"/>
    <xf numFmtId="0" fontId="14" fillId="0" borderId="94" xfId="0" applyFont="1" applyBorder="1" applyAlignment="1">
      <alignment horizontal="center" vertical="center" wrapText="1"/>
    </xf>
    <xf numFmtId="0" fontId="14" fillId="0" borderId="95" xfId="0" applyFont="1" applyBorder="1" applyAlignment="1">
      <alignment horizontal="center" vertical="center" wrapText="1"/>
    </xf>
    <xf numFmtId="0" fontId="14" fillId="3" borderId="96" xfId="0" applyFont="1" applyFill="1" applyBorder="1" applyAlignment="1">
      <alignment horizontal="center" vertical="center" wrapText="1"/>
    </xf>
    <xf numFmtId="0" fontId="14" fillId="18" borderId="23"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6" xfId="0" applyFont="1" applyBorder="1" applyAlignment="1">
      <alignment horizontal="center" vertical="center" wrapText="1"/>
    </xf>
    <xf numFmtId="0" fontId="14" fillId="21" borderId="13" xfId="0" applyFont="1" applyFill="1" applyBorder="1" applyAlignment="1">
      <alignment horizontal="center" vertical="center" wrapText="1"/>
    </xf>
    <xf numFmtId="0" fontId="14" fillId="0" borderId="97" xfId="0" applyFont="1" applyBorder="1" applyAlignment="1">
      <alignment horizontal="center" vertical="center" wrapText="1"/>
    </xf>
    <xf numFmtId="0" fontId="14" fillId="0" borderId="67" xfId="0" applyFont="1" applyBorder="1" applyAlignment="1">
      <alignment horizontal="center" vertical="center" wrapText="1"/>
    </xf>
    <xf numFmtId="0" fontId="14" fillId="0" borderId="27" xfId="0" applyFont="1" applyBorder="1" applyAlignment="1">
      <alignment horizontal="center" vertical="center" wrapText="1"/>
    </xf>
    <xf numFmtId="0" fontId="12" fillId="0" borderId="71" xfId="0" applyFont="1" applyBorder="1"/>
    <xf numFmtId="0" fontId="8" fillId="0" borderId="71" xfId="0" applyFont="1" applyBorder="1"/>
    <xf numFmtId="0" fontId="12" fillId="0" borderId="18" xfId="0" applyFont="1" applyBorder="1"/>
    <xf numFmtId="0" fontId="13" fillId="0" borderId="0" xfId="0" applyFont="1" applyAlignment="1">
      <alignment vertical="center"/>
    </xf>
    <xf numFmtId="0" fontId="16" fillId="0" borderId="87" xfId="0" applyFont="1" applyBorder="1" applyAlignment="1">
      <alignment horizontal="center" vertical="center" wrapText="1"/>
    </xf>
    <xf numFmtId="0" fontId="16" fillId="0" borderId="8" xfId="0" applyFont="1" applyBorder="1" applyAlignment="1">
      <alignment horizontal="center" vertical="center" wrapText="1"/>
    </xf>
    <xf numFmtId="0" fontId="18" fillId="4" borderId="87" xfId="0" applyFont="1" applyFill="1" applyBorder="1" applyAlignment="1">
      <alignment horizontal="center" vertical="center"/>
    </xf>
    <xf numFmtId="0" fontId="19" fillId="0" borderId="99" xfId="0" applyFont="1" applyBorder="1" applyAlignment="1">
      <alignment horizontal="center" vertical="center" wrapText="1"/>
    </xf>
    <xf numFmtId="0" fontId="19" fillId="0" borderId="25" xfId="0" applyFont="1" applyBorder="1" applyAlignment="1">
      <alignment horizontal="center" vertical="center" wrapText="1"/>
    </xf>
    <xf numFmtId="0" fontId="18" fillId="22" borderId="28" xfId="0" applyFont="1" applyFill="1" applyBorder="1" applyAlignment="1">
      <alignment horizontal="center" vertical="center"/>
    </xf>
    <xf numFmtId="0" fontId="18" fillId="3" borderId="28" xfId="0" applyFont="1" applyFill="1" applyBorder="1" applyAlignment="1">
      <alignment horizontal="center" vertical="center"/>
    </xf>
    <xf numFmtId="0" fontId="20" fillId="0" borderId="99"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18" fillId="0" borderId="9" xfId="0" applyFont="1" applyBorder="1" applyAlignment="1">
      <alignment horizontal="center"/>
    </xf>
    <xf numFmtId="0" fontId="18" fillId="0" borderId="98" xfId="0" applyFont="1" applyBorder="1" applyAlignment="1">
      <alignment horizontal="center"/>
    </xf>
    <xf numFmtId="9" fontId="7" fillId="0" borderId="104" xfId="0" applyNumberFormat="1" applyFont="1" applyBorder="1" applyAlignment="1">
      <alignment horizontal="center"/>
    </xf>
    <xf numFmtId="0" fontId="7" fillId="0" borderId="53" xfId="0" applyFont="1" applyBorder="1" applyAlignment="1">
      <alignment horizontal="center"/>
    </xf>
    <xf numFmtId="0" fontId="7" fillId="0" borderId="104" xfId="0" applyFont="1" applyBorder="1" applyAlignment="1">
      <alignment horizontal="center"/>
    </xf>
    <xf numFmtId="9" fontId="7" fillId="0" borderId="92" xfId="0" applyNumberFormat="1" applyFont="1" applyBorder="1" applyAlignment="1">
      <alignment horizontal="center"/>
    </xf>
    <xf numFmtId="0" fontId="7" fillId="0" borderId="92" xfId="0" applyFont="1" applyBorder="1" applyAlignment="1">
      <alignment horizontal="center"/>
    </xf>
    <xf numFmtId="0" fontId="7" fillId="0" borderId="88" xfId="0" applyFont="1" applyBorder="1" applyAlignment="1">
      <alignment horizontal="center"/>
    </xf>
    <xf numFmtId="9" fontId="7" fillId="0" borderId="105" xfId="0" applyNumberFormat="1" applyFont="1" applyBorder="1" applyAlignment="1">
      <alignment horizontal="center"/>
    </xf>
    <xf numFmtId="0" fontId="7" fillId="0" borderId="94" xfId="0" applyFont="1" applyBorder="1" applyAlignment="1">
      <alignment horizontal="center"/>
    </xf>
    <xf numFmtId="9" fontId="18" fillId="0" borderId="98" xfId="0" applyNumberFormat="1" applyFont="1" applyBorder="1" applyAlignment="1">
      <alignment horizontal="center"/>
    </xf>
    <xf numFmtId="0" fontId="7" fillId="0" borderId="49" xfId="0" applyFont="1" applyBorder="1" applyAlignment="1">
      <alignment horizontal="center"/>
    </xf>
    <xf numFmtId="9" fontId="7" fillId="0" borderId="98" xfId="0" applyNumberFormat="1" applyFont="1" applyBorder="1" applyAlignment="1">
      <alignment horizontal="center" vertical="center"/>
    </xf>
    <xf numFmtId="0" fontId="18" fillId="0" borderId="87" xfId="0" applyFont="1" applyBorder="1"/>
    <xf numFmtId="9" fontId="7" fillId="0" borderId="7" xfId="0" applyNumberFormat="1" applyFont="1" applyBorder="1" applyAlignment="1">
      <alignment vertical="center"/>
    </xf>
    <xf numFmtId="9" fontId="18" fillId="0" borderId="87" xfId="0" applyNumberFormat="1" applyFont="1" applyBorder="1" applyAlignment="1">
      <alignment horizontal="center" vertical="center"/>
    </xf>
    <xf numFmtId="9" fontId="18" fillId="0" borderId="8" xfId="0" applyNumberFormat="1" applyFont="1" applyBorder="1" applyAlignment="1">
      <alignment horizontal="center" vertical="center"/>
    </xf>
    <xf numFmtId="0" fontId="1" fillId="23" borderId="44" xfId="0" applyFont="1" applyFill="1" applyBorder="1" applyAlignment="1">
      <alignment horizontal="center" vertical="center" wrapText="1"/>
    </xf>
    <xf numFmtId="0" fontId="23" fillId="0" borderId="50" xfId="0" applyFont="1" applyBorder="1" applyAlignment="1">
      <alignment horizontal="left" vertical="center" wrapText="1"/>
    </xf>
    <xf numFmtId="0" fontId="11" fillId="0" borderId="1" xfId="0" applyFont="1" applyBorder="1" applyAlignment="1">
      <alignment vertical="center" wrapText="1"/>
    </xf>
    <xf numFmtId="0" fontId="1" fillId="23" borderId="1" xfId="0" applyFont="1" applyFill="1" applyBorder="1" applyAlignment="1">
      <alignment horizontal="center" vertical="center" wrapText="1"/>
    </xf>
    <xf numFmtId="0" fontId="0" fillId="0" borderId="0" xfId="0" applyFont="1" applyAlignment="1"/>
    <xf numFmtId="1" fontId="8" fillId="0" borderId="84" xfId="0" applyNumberFormat="1" applyFont="1" applyBorder="1" applyAlignment="1">
      <alignment horizontal="left" vertical="center" wrapText="1"/>
    </xf>
    <xf numFmtId="1" fontId="8" fillId="0" borderId="101" xfId="0" applyNumberFormat="1" applyFont="1" applyBorder="1" applyAlignment="1">
      <alignment horizontal="left" vertical="center" wrapText="1"/>
    </xf>
    <xf numFmtId="167" fontId="8" fillId="0" borderId="75" xfId="0" applyNumberFormat="1" applyFont="1" applyBorder="1" applyAlignment="1">
      <alignment horizontal="center" vertical="center" wrapText="1"/>
    </xf>
    <xf numFmtId="0" fontId="1" fillId="24" borderId="1" xfId="0" applyFont="1" applyFill="1" applyBorder="1" applyAlignment="1">
      <alignment horizontal="center" vertical="center" textRotation="90" wrapText="1"/>
    </xf>
    <xf numFmtId="0" fontId="0" fillId="0" borderId="0" xfId="0" applyFont="1" applyAlignment="1"/>
    <xf numFmtId="1" fontId="8" fillId="0" borderId="45" xfId="0" applyNumberFormat="1" applyFont="1" applyBorder="1" applyAlignment="1">
      <alignment horizontal="justify" vertical="center" wrapText="1"/>
    </xf>
    <xf numFmtId="0" fontId="1" fillId="2" borderId="50" xfId="0" applyFont="1" applyFill="1" applyBorder="1" applyAlignment="1">
      <alignment horizontal="center" vertical="center" textRotation="90" wrapText="1"/>
    </xf>
    <xf numFmtId="0" fontId="0" fillId="0" borderId="0" xfId="0" applyFont="1" applyAlignment="1"/>
    <xf numFmtId="0" fontId="8" fillId="0" borderId="43" xfId="0" applyFont="1" applyBorder="1" applyAlignment="1">
      <alignment horizontal="center" vertical="center" wrapText="1"/>
    </xf>
    <xf numFmtId="0" fontId="8" fillId="24" borderId="1" xfId="0" applyFont="1" applyFill="1" applyBorder="1" applyAlignment="1">
      <alignment horizontal="left" vertical="center" wrapText="1"/>
    </xf>
    <xf numFmtId="0" fontId="0" fillId="0" borderId="0" xfId="0" applyFont="1" applyAlignment="1"/>
    <xf numFmtId="1" fontId="8" fillId="0" borderId="22" xfId="0" applyNumberFormat="1" applyFont="1" applyBorder="1" applyAlignment="1">
      <alignment horizontal="justify" vertical="center" wrapText="1"/>
    </xf>
    <xf numFmtId="0" fontId="8" fillId="2" borderId="75" xfId="0" applyFont="1" applyFill="1" applyBorder="1" applyAlignment="1">
      <alignment horizontal="justify" vertical="center" wrapText="1"/>
    </xf>
    <xf numFmtId="1" fontId="8" fillId="0" borderId="84" xfId="0" applyNumberFormat="1" applyFont="1" applyBorder="1" applyAlignment="1">
      <alignment horizontal="justify" vertical="center" wrapText="1"/>
    </xf>
    <xf numFmtId="0" fontId="8" fillId="0" borderId="75" xfId="0" applyFont="1" applyBorder="1" applyAlignment="1">
      <alignment horizontal="left" vertical="center" wrapText="1"/>
    </xf>
    <xf numFmtId="0" fontId="1" fillId="0" borderId="106" xfId="0" applyFont="1" applyBorder="1" applyAlignment="1">
      <alignment horizontal="center" vertical="center" wrapText="1"/>
    </xf>
    <xf numFmtId="0" fontId="1" fillId="0" borderId="106" xfId="0" applyFont="1" applyFill="1" applyBorder="1" applyAlignment="1">
      <alignment horizontal="center" vertical="center" textRotation="90" wrapText="1"/>
    </xf>
    <xf numFmtId="0" fontId="4" fillId="14" borderId="106" xfId="0" applyFont="1" applyFill="1" applyBorder="1" applyAlignment="1">
      <alignment vertical="center" wrapText="1"/>
    </xf>
    <xf numFmtId="0" fontId="8" fillId="0" borderId="106" xfId="0" applyFont="1" applyBorder="1" applyAlignment="1">
      <alignment horizontal="left" vertical="center" wrapText="1"/>
    </xf>
    <xf numFmtId="1" fontId="1" fillId="15" borderId="106" xfId="0" applyNumberFormat="1" applyFont="1" applyFill="1" applyBorder="1" applyAlignment="1">
      <alignment horizontal="center" vertical="center" wrapText="1"/>
    </xf>
    <xf numFmtId="1" fontId="8" fillId="0" borderId="106" xfId="0" applyNumberFormat="1" applyFont="1" applyBorder="1" applyAlignment="1">
      <alignment horizontal="left" vertical="center" wrapText="1"/>
    </xf>
    <xf numFmtId="1" fontId="5" fillId="0" borderId="106" xfId="0" applyNumberFormat="1" applyFont="1" applyBorder="1" applyAlignment="1">
      <alignment horizontal="center" vertical="center" wrapText="1"/>
    </xf>
    <xf numFmtId="1" fontId="8" fillId="0" borderId="107" xfId="0" applyNumberFormat="1" applyFont="1" applyBorder="1" applyAlignment="1">
      <alignment horizontal="left" vertical="center" wrapText="1"/>
    </xf>
    <xf numFmtId="1" fontId="9" fillId="0" borderId="106" xfId="0" applyNumberFormat="1" applyFont="1" applyBorder="1" applyAlignment="1">
      <alignment horizontal="center" vertical="center" wrapText="1"/>
    </xf>
    <xf numFmtId="1" fontId="8" fillId="0" borderId="106" xfId="0" applyNumberFormat="1" applyFont="1" applyBorder="1" applyAlignment="1">
      <alignment horizontal="center" vertical="center" wrapText="1"/>
    </xf>
    <xf numFmtId="1" fontId="1" fillId="0" borderId="106" xfId="0" applyNumberFormat="1" applyFont="1" applyBorder="1" applyAlignment="1">
      <alignment horizontal="center" vertical="center" wrapText="1"/>
    </xf>
    <xf numFmtId="167" fontId="8" fillId="0" borderId="106" xfId="0" applyNumberFormat="1" applyFont="1" applyBorder="1" applyAlignment="1">
      <alignment horizontal="left" vertical="center" wrapText="1"/>
    </xf>
    <xf numFmtId="167" fontId="8" fillId="0" borderId="106" xfId="0" applyNumberFormat="1" applyFont="1" applyBorder="1" applyAlignment="1">
      <alignment horizontal="center" vertical="center" wrapText="1"/>
    </xf>
    <xf numFmtId="0" fontId="0" fillId="0" borderId="0" xfId="0" applyFont="1" applyAlignment="1"/>
    <xf numFmtId="0" fontId="8" fillId="0" borderId="108" xfId="0" applyFont="1" applyBorder="1" applyAlignment="1">
      <alignment horizontal="left" vertical="center" wrapText="1"/>
    </xf>
    <xf numFmtId="0" fontId="8" fillId="0" borderId="109" xfId="0" applyFont="1" applyBorder="1" applyAlignment="1">
      <alignment horizontal="left" vertical="center" wrapText="1"/>
    </xf>
    <xf numFmtId="0" fontId="0" fillId="0" borderId="0" xfId="0" applyFont="1" applyAlignment="1"/>
    <xf numFmtId="0" fontId="8" fillId="0" borderId="1" xfId="0" applyFont="1" applyFill="1" applyBorder="1" applyAlignment="1">
      <alignment vertical="center" wrapText="1"/>
    </xf>
    <xf numFmtId="1" fontId="8" fillId="0" borderId="68" xfId="0" applyNumberFormat="1" applyFont="1" applyBorder="1" applyAlignment="1">
      <alignment horizontal="justify" vertical="center" wrapText="1"/>
    </xf>
    <xf numFmtId="0" fontId="4" fillId="2" borderId="77" xfId="0" applyFont="1" applyFill="1" applyBorder="1" applyAlignment="1">
      <alignment horizontal="center" vertical="center" textRotation="90" wrapText="1"/>
    </xf>
    <xf numFmtId="0" fontId="8" fillId="2" borderId="50" xfId="0" applyFont="1" applyFill="1" applyBorder="1" applyAlignment="1">
      <alignment horizontal="left" vertical="center" wrapText="1"/>
    </xf>
    <xf numFmtId="167" fontId="8" fillId="0" borderId="50" xfId="0" applyNumberFormat="1" applyFont="1" applyBorder="1" applyAlignment="1">
      <alignment horizontal="center" vertical="center" wrapText="1"/>
    </xf>
    <xf numFmtId="0" fontId="1" fillId="0" borderId="50" xfId="0" applyFont="1" applyBorder="1" applyAlignment="1">
      <alignment horizontal="center" vertical="center" textRotation="90" wrapText="1"/>
    </xf>
    <xf numFmtId="0" fontId="4" fillId="19" borderId="50" xfId="0" applyFont="1" applyFill="1" applyBorder="1" applyAlignment="1">
      <alignment vertical="center" wrapText="1"/>
    </xf>
    <xf numFmtId="0" fontId="8" fillId="2" borderId="50" xfId="0" applyFont="1" applyFill="1" applyBorder="1" applyAlignment="1">
      <alignment horizontal="center" vertical="center" wrapText="1"/>
    </xf>
    <xf numFmtId="0" fontId="8" fillId="2" borderId="74" xfId="0" applyFont="1" applyFill="1" applyBorder="1" applyAlignment="1">
      <alignment horizontal="justify" vertical="center" wrapText="1"/>
    </xf>
    <xf numFmtId="1" fontId="9" fillId="0" borderId="50" xfId="0" applyNumberFormat="1" applyFont="1" applyBorder="1" applyAlignment="1">
      <alignment horizontal="center" vertical="center" wrapText="1"/>
    </xf>
    <xf numFmtId="167" fontId="8" fillId="2" borderId="50" xfId="0" applyNumberFormat="1" applyFont="1" applyFill="1" applyBorder="1" applyAlignment="1">
      <alignment horizontal="left" vertical="center" wrapText="1"/>
    </xf>
    <xf numFmtId="167" fontId="8" fillId="2" borderId="50" xfId="0" applyNumberFormat="1" applyFont="1" applyFill="1" applyBorder="1" applyAlignment="1">
      <alignment horizontal="center" vertical="center" wrapText="1"/>
    </xf>
    <xf numFmtId="0" fontId="8" fillId="2" borderId="50" xfId="0" applyFont="1" applyFill="1" applyBorder="1" applyAlignment="1">
      <alignment horizontal="justify" vertical="center" wrapText="1"/>
    </xf>
    <xf numFmtId="0" fontId="8" fillId="2" borderId="1" xfId="0" applyFont="1" applyFill="1" applyBorder="1" applyAlignment="1">
      <alignment horizontal="justify" vertical="center" wrapText="1"/>
    </xf>
    <xf numFmtId="0" fontId="8" fillId="2" borderId="52" xfId="0" applyFont="1" applyFill="1" applyBorder="1" applyAlignment="1">
      <alignment horizontal="justify" vertical="center" wrapText="1"/>
    </xf>
    <xf numFmtId="1" fontId="8" fillId="0" borderId="110" xfId="0" applyNumberFormat="1" applyFont="1" applyBorder="1" applyAlignment="1">
      <alignment horizontal="justify" vertical="center" wrapText="1"/>
    </xf>
    <xf numFmtId="1" fontId="8" fillId="0" borderId="110" xfId="0" applyNumberFormat="1" applyFont="1" applyBorder="1" applyAlignment="1">
      <alignment horizontal="left" vertical="center" wrapText="1"/>
    </xf>
    <xf numFmtId="0" fontId="8" fillId="0" borderId="110" xfId="0" applyFont="1" applyBorder="1" applyAlignment="1">
      <alignment horizontal="left" vertical="center" wrapText="1"/>
    </xf>
    <xf numFmtId="0" fontId="4" fillId="19" borderId="1" xfId="0" applyFont="1" applyFill="1" applyBorder="1" applyAlignment="1">
      <alignment horizontal="justify" vertical="center" wrapText="1"/>
    </xf>
    <xf numFmtId="0" fontId="0" fillId="0" borderId="0" xfId="0" applyFont="1" applyAlignment="1"/>
    <xf numFmtId="1" fontId="8" fillId="0" borderId="46" xfId="0" applyNumberFormat="1" applyFont="1" applyBorder="1" applyAlignment="1">
      <alignment horizontal="justify" vertical="center" wrapText="1"/>
    </xf>
    <xf numFmtId="167" fontId="23" fillId="0" borderId="50" xfId="0" applyNumberFormat="1" applyFont="1" applyBorder="1" applyAlignment="1">
      <alignment horizontal="left" vertical="center" wrapText="1"/>
    </xf>
    <xf numFmtId="167" fontId="23" fillId="0" borderId="106" xfId="0" applyNumberFormat="1" applyFont="1" applyBorder="1" applyAlignment="1">
      <alignment horizontal="left" vertical="center" wrapText="1"/>
    </xf>
    <xf numFmtId="167" fontId="23" fillId="0" borderId="43" xfId="0" applyNumberFormat="1" applyFont="1" applyBorder="1" applyAlignment="1">
      <alignment horizontal="left" vertical="center" wrapText="1"/>
    </xf>
    <xf numFmtId="167" fontId="23" fillId="0" borderId="1" xfId="0" applyNumberFormat="1" applyFont="1" applyBorder="1" applyAlignment="1">
      <alignment horizontal="left" vertical="center" wrapText="1"/>
    </xf>
    <xf numFmtId="0" fontId="1" fillId="24" borderId="50" xfId="0" applyFont="1" applyFill="1" applyBorder="1" applyAlignment="1">
      <alignment horizontal="center" vertical="center" textRotation="90" wrapText="1"/>
    </xf>
    <xf numFmtId="0" fontId="8" fillId="0" borderId="1" xfId="0" applyFont="1" applyBorder="1" applyAlignment="1">
      <alignment horizontal="justify" vertical="center" wrapText="1"/>
    </xf>
    <xf numFmtId="0" fontId="1" fillId="0" borderId="50" xfId="0" applyFont="1" applyFill="1" applyBorder="1" applyAlignment="1">
      <alignment horizontal="center" vertical="center" textRotation="90" wrapText="1"/>
    </xf>
    <xf numFmtId="0" fontId="1" fillId="24" borderId="23" xfId="0" applyFont="1" applyFill="1" applyBorder="1" applyAlignment="1">
      <alignment horizontal="center" vertical="center" textRotation="90" wrapText="1"/>
    </xf>
    <xf numFmtId="0" fontId="4" fillId="14" borderId="1" xfId="0" applyFont="1" applyFill="1" applyBorder="1" applyAlignment="1">
      <alignment horizontal="justify" vertical="center" wrapText="1"/>
    </xf>
    <xf numFmtId="0" fontId="4" fillId="14" borderId="50" xfId="0" applyFont="1" applyFill="1" applyBorder="1" applyAlignment="1">
      <alignment vertical="center" wrapText="1"/>
    </xf>
    <xf numFmtId="0" fontId="8" fillId="0" borderId="50" xfId="0" applyFont="1" applyBorder="1" applyAlignment="1">
      <alignment horizontal="justify" vertical="center" wrapText="1"/>
    </xf>
    <xf numFmtId="167" fontId="8" fillId="0" borderId="50" xfId="0" applyNumberFormat="1" applyFont="1" applyBorder="1" applyAlignment="1">
      <alignment horizontal="justify" vertical="center" wrapText="1"/>
    </xf>
    <xf numFmtId="0" fontId="1" fillId="0" borderId="81" xfId="0" applyFont="1" applyBorder="1" applyAlignment="1">
      <alignment horizontal="center" vertical="center" wrapText="1"/>
    </xf>
    <xf numFmtId="0" fontId="4" fillId="2" borderId="111" xfId="0" applyFont="1" applyFill="1" applyBorder="1" applyAlignment="1">
      <alignment horizontal="center" vertical="center" textRotation="90" wrapText="1"/>
    </xf>
    <xf numFmtId="0" fontId="1" fillId="2" borderId="106" xfId="0" applyFont="1" applyFill="1" applyBorder="1" applyAlignment="1">
      <alignment horizontal="center" vertical="center" textRotation="90" wrapText="1"/>
    </xf>
    <xf numFmtId="0" fontId="1" fillId="0" borderId="109" xfId="0" applyFont="1" applyBorder="1" applyAlignment="1">
      <alignment horizontal="center" vertical="center" wrapText="1"/>
    </xf>
    <xf numFmtId="1" fontId="8" fillId="0" borderId="112" xfId="0" applyNumberFormat="1" applyFont="1" applyBorder="1" applyAlignment="1">
      <alignment horizontal="left" vertical="center" wrapText="1"/>
    </xf>
    <xf numFmtId="1" fontId="8" fillId="0" borderId="113" xfId="0" applyNumberFormat="1" applyFont="1" applyBorder="1" applyAlignment="1">
      <alignment horizontal="left" vertical="center" wrapText="1"/>
    </xf>
    <xf numFmtId="1" fontId="8" fillId="0" borderId="114" xfId="0" applyNumberFormat="1" applyFont="1" applyBorder="1" applyAlignment="1">
      <alignment horizontal="left" vertical="center" wrapText="1"/>
    </xf>
    <xf numFmtId="167" fontId="8" fillId="0" borderId="107" xfId="0" applyNumberFormat="1" applyFont="1" applyBorder="1" applyAlignment="1">
      <alignment horizontal="left" vertical="center" wrapText="1"/>
    </xf>
    <xf numFmtId="0" fontId="8" fillId="0" borderId="106" xfId="0" applyFont="1" applyBorder="1" applyAlignment="1">
      <alignment vertical="center" wrapText="1"/>
    </xf>
    <xf numFmtId="1" fontId="8" fillId="0" borderId="63" xfId="0" applyNumberFormat="1" applyFont="1" applyBorder="1" applyAlignment="1">
      <alignment horizontal="justify" vertical="center" wrapText="1"/>
    </xf>
    <xf numFmtId="1" fontId="8" fillId="0" borderId="21" xfId="0" applyNumberFormat="1" applyFont="1" applyBorder="1" applyAlignment="1">
      <alignment horizontal="justify" vertical="center" wrapText="1"/>
    </xf>
    <xf numFmtId="0" fontId="11" fillId="0" borderId="108" xfId="0" applyFont="1" applyBorder="1" applyAlignment="1">
      <alignment horizontal="left" vertical="center" wrapText="1"/>
    </xf>
    <xf numFmtId="0" fontId="11" fillId="0" borderId="109" xfId="0" applyFont="1" applyBorder="1" applyAlignment="1">
      <alignment horizontal="left" vertical="center" wrapText="1"/>
    </xf>
    <xf numFmtId="49" fontId="8" fillId="0" borderId="106" xfId="0" applyNumberFormat="1" applyFont="1" applyBorder="1" applyAlignment="1">
      <alignment horizontal="center" vertical="center" wrapText="1"/>
    </xf>
    <xf numFmtId="0" fontId="11" fillId="0" borderId="50" xfId="0" applyFont="1" applyBorder="1" applyAlignment="1">
      <alignment vertical="center" wrapText="1"/>
    </xf>
    <xf numFmtId="0" fontId="2" fillId="2"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5" fillId="0" borderId="6" xfId="0" applyFont="1" applyBorder="1" applyAlignment="1">
      <alignment horizontal="center" vertical="center" wrapText="1"/>
    </xf>
    <xf numFmtId="0" fontId="3" fillId="0" borderId="7" xfId="0" applyFont="1" applyBorder="1"/>
    <xf numFmtId="0" fontId="3" fillId="0" borderId="8" xfId="0" applyFont="1" applyBorder="1"/>
    <xf numFmtId="0" fontId="4" fillId="5" borderId="3" xfId="0" applyFont="1" applyFill="1" applyBorder="1" applyAlignment="1">
      <alignment horizontal="center" vertical="center" wrapText="1"/>
    </xf>
    <xf numFmtId="0" fontId="4" fillId="7" borderId="6" xfId="0" applyFont="1" applyFill="1" applyBorder="1" applyAlignment="1">
      <alignment horizontal="center" vertical="center" wrapText="1"/>
    </xf>
    <xf numFmtId="164" fontId="6" fillId="0" borderId="6" xfId="0" applyNumberFormat="1" applyFont="1" applyBorder="1" applyAlignment="1">
      <alignment horizontal="center" vertical="center" wrapText="1"/>
    </xf>
    <xf numFmtId="165" fontId="6" fillId="0" borderId="6" xfId="0" applyNumberFormat="1" applyFont="1" applyBorder="1" applyAlignment="1">
      <alignment horizontal="center" vertical="center" wrapText="1"/>
    </xf>
    <xf numFmtId="0" fontId="4" fillId="0" borderId="6" xfId="0" applyFont="1" applyBorder="1" applyAlignment="1">
      <alignment horizontal="left" vertical="center" wrapText="1"/>
    </xf>
    <xf numFmtId="165" fontId="7" fillId="0" borderId="6" xfId="0" applyNumberFormat="1" applyFont="1" applyBorder="1" applyAlignment="1">
      <alignment horizontal="left" vertical="center"/>
    </xf>
    <xf numFmtId="0" fontId="4" fillId="3" borderId="6"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3" fillId="0" borderId="10" xfId="0" applyFont="1" applyBorder="1"/>
    <xf numFmtId="0" fontId="3" fillId="0" borderId="11" xfId="0" applyFont="1" applyBorder="1"/>
    <xf numFmtId="0" fontId="3" fillId="0" borderId="17" xfId="0" applyFont="1" applyBorder="1"/>
    <xf numFmtId="0" fontId="3" fillId="0" borderId="18" xfId="0" applyFont="1" applyBorder="1"/>
    <xf numFmtId="0" fontId="3" fillId="0" borderId="19" xfId="0" applyFont="1" applyBorder="1"/>
    <xf numFmtId="0" fontId="4" fillId="8" borderId="20" xfId="0" applyFont="1" applyFill="1" applyBorder="1" applyAlignment="1">
      <alignment horizontal="center" vertical="center" wrapText="1"/>
    </xf>
    <xf numFmtId="0" fontId="3" fillId="0" borderId="21" xfId="0" applyFont="1" applyBorder="1"/>
    <xf numFmtId="0" fontId="3" fillId="0" borderId="22" xfId="0" applyFont="1" applyBorder="1"/>
    <xf numFmtId="0" fontId="4" fillId="9" borderId="6" xfId="0" applyFont="1" applyFill="1" applyBorder="1" applyAlignment="1">
      <alignment horizontal="center" vertical="center" wrapText="1"/>
    </xf>
    <xf numFmtId="0" fontId="3" fillId="0" borderId="26" xfId="0" applyFont="1" applyBorder="1"/>
    <xf numFmtId="0" fontId="4" fillId="6" borderId="9" xfId="0" applyFont="1" applyFill="1" applyBorder="1" applyAlignment="1">
      <alignment horizontal="center" vertical="center" wrapText="1"/>
    </xf>
    <xf numFmtId="0" fontId="3" fillId="0" borderId="12" xfId="0" applyFont="1" applyBorder="1"/>
    <xf numFmtId="0" fontId="3" fillId="0" borderId="25" xfId="0" applyFont="1" applyBorder="1"/>
    <xf numFmtId="0" fontId="4" fillId="9" borderId="3" xfId="0" applyFont="1" applyFill="1" applyBorder="1" applyAlignment="1">
      <alignment horizontal="center" vertical="center" wrapText="1"/>
    </xf>
    <xf numFmtId="0" fontId="4" fillId="10" borderId="27" xfId="0" applyFont="1" applyFill="1" applyBorder="1" applyAlignment="1">
      <alignment horizontal="center" vertical="center" wrapText="1"/>
    </xf>
    <xf numFmtId="0" fontId="3" fillId="0" borderId="41" xfId="0" applyFont="1" applyBorder="1"/>
    <xf numFmtId="0" fontId="6" fillId="0" borderId="6" xfId="0" applyFont="1" applyBorder="1" applyAlignment="1">
      <alignment horizontal="center" vertical="center" wrapText="1"/>
    </xf>
    <xf numFmtId="17" fontId="1" fillId="0" borderId="27" xfId="0" applyNumberFormat="1" applyFont="1" applyBorder="1" applyAlignment="1">
      <alignment horizontal="center" vertical="center" wrapText="1"/>
    </xf>
    <xf numFmtId="0" fontId="3" fillId="0" borderId="49" xfId="0" applyFont="1" applyBorder="1"/>
    <xf numFmtId="0" fontId="3" fillId="0" borderId="86" xfId="0" applyFont="1" applyBorder="1"/>
    <xf numFmtId="0" fontId="4" fillId="17" borderId="53" xfId="0" applyFont="1" applyFill="1" applyBorder="1" applyAlignment="1">
      <alignment horizontal="center" vertical="center" wrapText="1"/>
    </xf>
    <xf numFmtId="0" fontId="3" fillId="0" borderId="54" xfId="0" applyFont="1" applyBorder="1"/>
    <xf numFmtId="0" fontId="3" fillId="0" borderId="55" xfId="0" applyFont="1" applyBorder="1"/>
    <xf numFmtId="9" fontId="4" fillId="0" borderId="0" xfId="0" applyNumberFormat="1" applyFont="1" applyAlignment="1">
      <alignment horizontal="left" vertical="center"/>
    </xf>
    <xf numFmtId="0" fontId="0" fillId="0" borderId="0" xfId="0" applyFont="1" applyAlignment="1"/>
    <xf numFmtId="9" fontId="4" fillId="0" borderId="56" xfId="0" applyNumberFormat="1" applyFont="1" applyBorder="1" applyAlignment="1">
      <alignment horizontal="center" vertical="center"/>
    </xf>
    <xf numFmtId="2" fontId="4" fillId="3" borderId="58" xfId="0" applyNumberFormat="1" applyFont="1" applyFill="1" applyBorder="1" applyAlignment="1">
      <alignment horizontal="center" vertical="center"/>
    </xf>
    <xf numFmtId="0" fontId="3" fillId="0" borderId="59" xfId="0" applyFont="1" applyBorder="1"/>
    <xf numFmtId="2" fontId="4" fillId="3" borderId="60" xfId="0" applyNumberFormat="1" applyFont="1" applyFill="1" applyBorder="1" applyAlignment="1">
      <alignment horizontal="center" vertical="center"/>
    </xf>
    <xf numFmtId="0" fontId="3" fillId="0" borderId="61" xfId="0" applyFont="1" applyBorder="1"/>
    <xf numFmtId="0" fontId="4" fillId="0" borderId="0" xfId="0" applyFont="1" applyAlignment="1">
      <alignment horizontal="left" vertical="center"/>
    </xf>
    <xf numFmtId="0" fontId="4" fillId="17" borderId="58" xfId="0" applyFont="1" applyFill="1" applyBorder="1" applyAlignment="1">
      <alignment horizontal="center" vertical="center"/>
    </xf>
    <xf numFmtId="0" fontId="1" fillId="0" borderId="6" xfId="0" applyFont="1" applyBorder="1" applyAlignment="1">
      <alignment horizontal="left" vertical="center"/>
    </xf>
    <xf numFmtId="2" fontId="4" fillId="4" borderId="53" xfId="0" applyNumberFormat="1" applyFont="1" applyFill="1" applyBorder="1" applyAlignment="1">
      <alignment horizontal="center" vertical="center"/>
    </xf>
    <xf numFmtId="0" fontId="3" fillId="0" borderId="45" xfId="0" applyFont="1" applyBorder="1"/>
    <xf numFmtId="2" fontId="4" fillId="4" borderId="47" xfId="0" applyNumberFormat="1" applyFont="1" applyFill="1" applyBorder="1" applyAlignment="1">
      <alignment horizontal="center" vertical="center"/>
    </xf>
    <xf numFmtId="2" fontId="4" fillId="18" borderId="56" xfId="0" applyNumberFormat="1" applyFont="1" applyFill="1" applyBorder="1" applyAlignment="1">
      <alignment horizontal="center" vertical="center"/>
    </xf>
    <xf numFmtId="2" fontId="4" fillId="18" borderId="20" xfId="0" applyNumberFormat="1" applyFont="1" applyFill="1" applyBorder="1" applyAlignment="1">
      <alignment horizontal="center" vertical="center"/>
    </xf>
    <xf numFmtId="0" fontId="3" fillId="0" borderId="57" xfId="0" applyFont="1" applyBorder="1"/>
    <xf numFmtId="0" fontId="4" fillId="8" borderId="53" xfId="0" applyFont="1" applyFill="1" applyBorder="1" applyAlignment="1">
      <alignment horizontal="center" vertical="center" wrapText="1"/>
    </xf>
    <xf numFmtId="0" fontId="3" fillId="0" borderId="63" xfId="0" applyFont="1" applyBorder="1"/>
    <xf numFmtId="0" fontId="3" fillId="0" borderId="64" xfId="0" applyFont="1" applyBorder="1"/>
    <xf numFmtId="0" fontId="3" fillId="0" borderId="70" xfId="0" applyFont="1" applyBorder="1"/>
    <xf numFmtId="0" fontId="1" fillId="0" borderId="6" xfId="0" applyFont="1" applyBorder="1" applyAlignment="1">
      <alignment horizontal="center" vertical="center" wrapText="1"/>
    </xf>
    <xf numFmtId="1" fontId="4" fillId="18" borderId="20" xfId="0" applyNumberFormat="1" applyFont="1" applyFill="1" applyBorder="1" applyAlignment="1">
      <alignment horizontal="center" vertical="center" wrapText="1"/>
    </xf>
    <xf numFmtId="0" fontId="3" fillId="0" borderId="71" xfId="0" applyFont="1" applyBorder="1"/>
    <xf numFmtId="1" fontId="4" fillId="18" borderId="56" xfId="0" applyNumberFormat="1" applyFont="1" applyFill="1" applyBorder="1" applyAlignment="1">
      <alignment horizontal="center" vertical="center" wrapText="1"/>
    </xf>
    <xf numFmtId="1" fontId="1" fillId="18" borderId="20" xfId="0" applyNumberFormat="1" applyFont="1" applyFill="1" applyBorder="1" applyAlignment="1">
      <alignment horizontal="center" vertical="center" wrapText="1"/>
    </xf>
    <xf numFmtId="0" fontId="4" fillId="8" borderId="50" xfId="0" applyFont="1" applyFill="1" applyBorder="1" applyAlignment="1">
      <alignment horizontal="center" vertical="center" wrapText="1"/>
    </xf>
    <xf numFmtId="0" fontId="4" fillId="8" borderId="51" xfId="0" applyFont="1" applyFill="1" applyBorder="1" applyAlignment="1">
      <alignment horizontal="center" vertical="center" wrapText="1"/>
    </xf>
    <xf numFmtId="1" fontId="1" fillId="18" borderId="56" xfId="0" applyNumberFormat="1" applyFont="1" applyFill="1" applyBorder="1" applyAlignment="1">
      <alignment horizontal="center" vertical="center" wrapText="1"/>
    </xf>
    <xf numFmtId="0" fontId="3" fillId="0" borderId="115" xfId="0" applyFont="1" applyBorder="1"/>
    <xf numFmtId="17" fontId="1" fillId="0" borderId="67" xfId="0" applyNumberFormat="1" applyFont="1" applyBorder="1" applyAlignment="1">
      <alignment horizontal="center" vertical="center" wrapText="1"/>
    </xf>
    <xf numFmtId="0" fontId="3" fillId="0" borderId="77" xfId="0" applyFont="1" applyBorder="1"/>
    <xf numFmtId="0" fontId="3" fillId="0" borderId="43" xfId="0" applyFont="1" applyBorder="1"/>
    <xf numFmtId="0" fontId="3" fillId="0" borderId="51" xfId="0" applyFont="1" applyBorder="1"/>
    <xf numFmtId="0" fontId="4" fillId="20" borderId="6" xfId="0" applyFont="1" applyFill="1" applyBorder="1" applyAlignment="1">
      <alignment horizontal="center" vertical="center"/>
    </xf>
    <xf numFmtId="0" fontId="13" fillId="21" borderId="6" xfId="0" applyFont="1" applyFill="1" applyBorder="1" applyAlignment="1">
      <alignment horizontal="center" vertical="center"/>
    </xf>
    <xf numFmtId="0" fontId="12" fillId="0" borderId="80" xfId="0" applyFont="1" applyBorder="1" applyAlignment="1">
      <alignment horizontal="center" vertical="center" wrapText="1"/>
    </xf>
    <xf numFmtId="0" fontId="3" fillId="0" borderId="91" xfId="0" applyFont="1" applyBorder="1"/>
    <xf numFmtId="2" fontId="13" fillId="4" borderId="53" xfId="0" applyNumberFormat="1" applyFont="1" applyFill="1" applyBorder="1" applyAlignment="1">
      <alignment horizontal="center" vertical="center"/>
    </xf>
    <xf numFmtId="2" fontId="13" fillId="4" borderId="47" xfId="0" applyNumberFormat="1" applyFont="1" applyFill="1" applyBorder="1" applyAlignment="1">
      <alignment horizontal="center" vertical="center"/>
    </xf>
    <xf numFmtId="2" fontId="13" fillId="18" borderId="56" xfId="0" applyNumberFormat="1" applyFont="1" applyFill="1" applyBorder="1" applyAlignment="1">
      <alignment horizontal="center" vertical="center"/>
    </xf>
    <xf numFmtId="2" fontId="13" fillId="18" borderId="20" xfId="0" applyNumberFormat="1" applyFont="1" applyFill="1" applyBorder="1" applyAlignment="1">
      <alignment horizontal="center" vertical="center"/>
    </xf>
    <xf numFmtId="0" fontId="7" fillId="0" borderId="20" xfId="0" applyFont="1" applyBorder="1" applyAlignment="1">
      <alignment horizontal="center" vertical="center"/>
    </xf>
    <xf numFmtId="2" fontId="13" fillId="3" borderId="58" xfId="0" applyNumberFormat="1" applyFont="1" applyFill="1" applyBorder="1" applyAlignment="1">
      <alignment horizontal="center" vertical="center"/>
    </xf>
    <xf numFmtId="2" fontId="13" fillId="3" borderId="60" xfId="0" applyNumberFormat="1" applyFont="1" applyFill="1" applyBorder="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xf>
    <xf numFmtId="0" fontId="13" fillId="21" borderId="3" xfId="0" applyFont="1" applyFill="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wrapText="1"/>
    </xf>
    <xf numFmtId="168" fontId="12" fillId="0" borderId="53" xfId="0" applyNumberFormat="1" applyFont="1" applyBorder="1" applyAlignment="1">
      <alignment horizontal="center" vertical="center"/>
    </xf>
    <xf numFmtId="1" fontId="12" fillId="0" borderId="47" xfId="0" applyNumberFormat="1" applyFont="1" applyBorder="1" applyAlignment="1">
      <alignment horizontal="center" vertical="center"/>
    </xf>
    <xf numFmtId="0" fontId="12" fillId="0" borderId="53" xfId="0" applyFont="1" applyBorder="1" applyAlignment="1">
      <alignment horizontal="center"/>
    </xf>
    <xf numFmtId="1" fontId="12" fillId="0" borderId="20" xfId="0" applyNumberFormat="1" applyFont="1" applyBorder="1" applyAlignment="1">
      <alignment horizontal="center" vertical="center"/>
    </xf>
    <xf numFmtId="0" fontId="12" fillId="0" borderId="56" xfId="0" applyFont="1" applyBorder="1" applyAlignment="1">
      <alignment horizontal="center"/>
    </xf>
    <xf numFmtId="0" fontId="18" fillId="3" borderId="58" xfId="0" applyFont="1" applyFill="1" applyBorder="1" applyAlignment="1">
      <alignment horizontal="center" vertical="center" wrapText="1"/>
    </xf>
    <xf numFmtId="0" fontId="7" fillId="0" borderId="60" xfId="0" applyFont="1" applyBorder="1" applyAlignment="1">
      <alignment horizontal="center" vertical="center"/>
    </xf>
    <xf numFmtId="0" fontId="17" fillId="0" borderId="98" xfId="0" applyFont="1" applyBorder="1" applyAlignment="1">
      <alignment horizontal="center" vertical="center" textRotation="90" wrapText="1"/>
    </xf>
    <xf numFmtId="0" fontId="3" fillId="0" borderId="99" xfId="0" applyFont="1" applyBorder="1"/>
    <xf numFmtId="0" fontId="17" fillId="0" borderId="9" xfId="0" applyFont="1" applyBorder="1" applyAlignment="1">
      <alignment horizontal="center" vertical="center" textRotation="90" wrapText="1"/>
    </xf>
    <xf numFmtId="0" fontId="7" fillId="0" borderId="6" xfId="0" applyFont="1" applyBorder="1" applyAlignment="1">
      <alignment horizontal="center" vertical="center" wrapText="1"/>
    </xf>
    <xf numFmtId="0" fontId="18" fillId="21" borderId="6" xfId="0" applyFont="1" applyFill="1" applyBorder="1" applyAlignment="1">
      <alignment horizontal="center" vertical="center" wrapText="1"/>
    </xf>
    <xf numFmtId="0" fontId="7" fillId="0" borderId="72" xfId="0" applyFont="1" applyBorder="1" applyAlignment="1">
      <alignment horizontal="center" vertical="center"/>
    </xf>
    <xf numFmtId="0" fontId="3" fillId="0" borderId="79" xfId="0" applyFont="1" applyBorder="1"/>
    <xf numFmtId="0" fontId="3" fillId="0" borderId="102" xfId="0" applyFont="1" applyBorder="1"/>
    <xf numFmtId="0" fontId="20" fillId="0" borderId="103" xfId="0" applyFont="1" applyBorder="1" applyAlignment="1">
      <alignment horizontal="center" vertical="center" wrapText="1"/>
    </xf>
    <xf numFmtId="0" fontId="18" fillId="4" borderId="100" xfId="0" applyFont="1" applyFill="1" applyBorder="1" applyAlignment="1">
      <alignment horizontal="center" vertical="center" wrapText="1"/>
    </xf>
    <xf numFmtId="0" fontId="3" fillId="0" borderId="101" xfId="0" applyFont="1" applyBorder="1"/>
    <xf numFmtId="0" fontId="18" fillId="6" borderId="56" xfId="0" applyFont="1" applyFill="1" applyBorder="1" applyAlignment="1">
      <alignment horizontal="center" vertical="center" wrapText="1"/>
    </xf>
    <xf numFmtId="168" fontId="12" fillId="0" borderId="56" xfId="0" applyNumberFormat="1" applyFont="1" applyBorder="1" applyAlignment="1">
      <alignment horizontal="center" vertical="center"/>
    </xf>
    <xf numFmtId="168" fontId="12" fillId="0" borderId="58" xfId="0" applyNumberFormat="1" applyFont="1" applyBorder="1" applyAlignment="1">
      <alignment horizontal="center" vertical="center"/>
    </xf>
    <xf numFmtId="1" fontId="12" fillId="0" borderId="60" xfId="0" applyNumberFormat="1" applyFont="1" applyBorder="1" applyAlignment="1">
      <alignment horizontal="center" vertical="center"/>
    </xf>
    <xf numFmtId="0" fontId="12" fillId="0" borderId="58" xfId="0" applyFont="1" applyBorder="1" applyAlignment="1">
      <alignment horizontal="center"/>
    </xf>
    <xf numFmtId="0" fontId="20" fillId="0" borderId="6" xfId="0" applyFont="1" applyBorder="1" applyAlignment="1">
      <alignment horizontal="center" vertical="center" wrapText="1"/>
    </xf>
    <xf numFmtId="0" fontId="20" fillId="0" borderId="98" xfId="0" applyFont="1" applyBorder="1" applyAlignment="1">
      <alignment horizontal="center" vertical="center" wrapText="1"/>
    </xf>
    <xf numFmtId="0" fontId="20" fillId="0" borderId="9" xfId="0" applyFont="1" applyBorder="1" applyAlignment="1">
      <alignment horizontal="center" vertical="center" wrapText="1"/>
    </xf>
    <xf numFmtId="0" fontId="7" fillId="0" borderId="0" xfId="0" applyFont="1" applyAlignment="1">
      <alignment horizontal="center"/>
    </xf>
    <xf numFmtId="0" fontId="7" fillId="0" borderId="91" xfId="0" applyFont="1" applyBorder="1" applyAlignment="1">
      <alignment horizontal="center"/>
    </xf>
    <xf numFmtId="0" fontId="7" fillId="0" borderId="10" xfId="0" applyFont="1" applyBorder="1" applyAlignment="1">
      <alignment horizontal="center"/>
    </xf>
    <xf numFmtId="1" fontId="8" fillId="0" borderId="63" xfId="0" applyNumberFormat="1" applyFont="1" applyBorder="1" applyAlignment="1">
      <alignment horizontal="left" vertical="center" wrapText="1"/>
    </xf>
    <xf numFmtId="0" fontId="8" fillId="0" borderId="75" xfId="0" applyFont="1" applyBorder="1" applyAlignment="1">
      <alignment horizontal="center" vertical="center" wrapText="1"/>
    </xf>
    <xf numFmtId="0" fontId="4" fillId="2" borderId="116" xfId="0" applyFont="1" applyFill="1" applyBorder="1" applyAlignment="1">
      <alignment horizontal="center" vertical="center" textRotation="90" wrapText="1"/>
    </xf>
    <xf numFmtId="0" fontId="1" fillId="2" borderId="110" xfId="0" applyFont="1" applyFill="1" applyBorder="1" applyAlignment="1">
      <alignment horizontal="center" vertical="center" textRotation="90" wrapText="1"/>
    </xf>
    <xf numFmtId="0" fontId="1" fillId="0" borderId="110" xfId="0" applyFont="1" applyBorder="1" applyAlignment="1">
      <alignment horizontal="center" vertical="center" wrapText="1"/>
    </xf>
    <xf numFmtId="0" fontId="4" fillId="14" borderId="110" xfId="0" applyFont="1" applyFill="1" applyBorder="1" applyAlignment="1">
      <alignment horizontal="left" vertical="center" wrapText="1"/>
    </xf>
    <xf numFmtId="0" fontId="8" fillId="2" borderId="110" xfId="0" applyFont="1" applyFill="1" applyBorder="1" applyAlignment="1">
      <alignment horizontal="left" vertical="center" wrapText="1"/>
    </xf>
    <xf numFmtId="1" fontId="1" fillId="15" borderId="110" xfId="0" applyNumberFormat="1" applyFont="1" applyFill="1" applyBorder="1" applyAlignment="1">
      <alignment horizontal="center" vertical="center" wrapText="1"/>
    </xf>
    <xf numFmtId="1" fontId="5" fillId="0" borderId="110" xfId="0" applyNumberFormat="1" applyFont="1" applyBorder="1" applyAlignment="1">
      <alignment horizontal="center" vertical="center" wrapText="1"/>
    </xf>
    <xf numFmtId="1" fontId="9" fillId="0" borderId="110" xfId="0" applyNumberFormat="1" applyFont="1" applyBorder="1" applyAlignment="1">
      <alignment horizontal="center" vertical="center" wrapText="1"/>
    </xf>
    <xf numFmtId="0" fontId="1" fillId="0" borderId="117" xfId="0" applyFont="1" applyBorder="1" applyAlignment="1">
      <alignment horizontal="center" vertical="center" wrapText="1"/>
    </xf>
    <xf numFmtId="1" fontId="1" fillId="0" borderId="110" xfId="0" applyNumberFormat="1" applyFont="1" applyBorder="1" applyAlignment="1">
      <alignment horizontal="center" vertical="center" wrapText="1"/>
    </xf>
    <xf numFmtId="49" fontId="8" fillId="0" borderId="110" xfId="0" applyNumberFormat="1" applyFont="1" applyBorder="1" applyAlignment="1">
      <alignment horizontal="left" vertical="center" wrapText="1"/>
    </xf>
    <xf numFmtId="0" fontId="8" fillId="2" borderId="118" xfId="0" applyFont="1" applyFill="1" applyBorder="1" applyAlignment="1">
      <alignment horizontal="left" vertical="center" wrapText="1"/>
    </xf>
    <xf numFmtId="0" fontId="8" fillId="0" borderId="118" xfId="0" applyFont="1" applyBorder="1" applyAlignment="1">
      <alignment horizontal="left" vertical="center" wrapText="1"/>
    </xf>
    <xf numFmtId="167" fontId="8" fillId="0" borderId="110" xfId="0" applyNumberFormat="1" applyFont="1" applyBorder="1" applyAlignment="1">
      <alignment horizontal="left" vertical="center" wrapText="1"/>
    </xf>
    <xf numFmtId="0" fontId="3" fillId="0" borderId="119" xfId="0" applyFont="1" applyBorder="1"/>
  </cellXfs>
  <cellStyles count="1">
    <cellStyle name="Normal" xfId="0" builtinId="0"/>
  </cellStyles>
  <dxfs count="417">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FF00"/>
          <bgColor rgb="FFFFFF00"/>
        </patternFill>
      </fill>
    </dxf>
    <dxf>
      <fill>
        <patternFill patternType="solid">
          <fgColor rgb="FFFF9A05"/>
          <bgColor rgb="FFFF9A05"/>
        </patternFill>
      </fill>
    </dxf>
    <dxf>
      <fill>
        <patternFill patternType="solid">
          <fgColor rgb="FFFF0000"/>
          <bgColor rgb="FFFF00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FF00"/>
          <bgColor rgb="FFFFFF00"/>
        </patternFill>
      </fill>
    </dxf>
    <dxf>
      <fill>
        <patternFill patternType="solid">
          <fgColor rgb="FFFF9A05"/>
          <bgColor rgb="FFFF9A05"/>
        </patternFill>
      </fill>
    </dxf>
    <dxf>
      <fill>
        <patternFill patternType="solid">
          <fgColor rgb="FFFF0000"/>
          <bgColor rgb="FFFF00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FF00"/>
          <bgColor rgb="FFFFFF00"/>
        </patternFill>
      </fill>
    </dxf>
    <dxf>
      <fill>
        <patternFill patternType="solid">
          <fgColor rgb="FFFF9A05"/>
          <bgColor rgb="FFFF9A05"/>
        </patternFill>
      </fill>
    </dxf>
    <dxf>
      <fill>
        <patternFill patternType="solid">
          <fgColor rgb="FFFF0000"/>
          <bgColor rgb="FFFF0000"/>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A5A5A5"/>
          <bgColor rgb="FFA5A5A5"/>
        </patternFill>
      </fill>
    </dxf>
    <dxf>
      <fill>
        <patternFill patternType="solid">
          <fgColor rgb="FFFF0000"/>
          <bgColor rgb="FFFF0000"/>
        </patternFill>
      </fill>
    </dxf>
    <dxf>
      <fill>
        <patternFill patternType="solid">
          <fgColor rgb="FFFF9A05"/>
          <bgColor rgb="FFFF9A05"/>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5"/></Relationships>
</file>

<file path=xl/_rels/comments6.xml.rels><?xml version="1.0" encoding="UTF-8" standalone="yes"?>
<Relationships xmlns="http://schemas.openxmlformats.org/package/2006/relationships"><Relationship Id="rId1" Type="http://customschemas.google.com/relationships/workbookmetadata" Target="commentsmeta6"/></Relationships>
</file>

<file path=xl/_rels/comments7.xml.rels><?xml version="1.0" encoding="UTF-8" standalone="yes"?>
<Relationships xmlns="http://schemas.openxmlformats.org/package/2006/relationships"><Relationship Id="rId1" Type="http://customschemas.google.com/relationships/workbookmetadata" Target="commentsmeta7"/></Relationships>
</file>

<file path=xl/_rels/comments8.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IDENTIFICACIÓN DE RIESGOS ZFIP 2019 - 2022</a:t>
            </a:r>
          </a:p>
        </c:rich>
      </c:tx>
      <c:layout/>
      <c:overlay val="0"/>
    </c:title>
    <c:autoTitleDeleted val="0"/>
    <c:plotArea>
      <c:layout/>
      <c:barChart>
        <c:barDir val="col"/>
        <c:grouping val="clustered"/>
        <c:varyColors val="1"/>
        <c:ser>
          <c:idx val="1"/>
          <c:order val="0"/>
          <c:tx>
            <c:strRef>
              <c:f>'Indicador Comparativo 2018-2021'!$C$26</c:f>
              <c:strCache>
                <c:ptCount val="1"/>
                <c:pt idx="0">
                  <c:v>2019</c:v>
                </c:pt>
              </c:strCache>
            </c:strRef>
          </c:tx>
          <c:spPr>
            <a:solidFill>
              <a:srgbClr val="C0504D"/>
            </a:solidFill>
            <a:ln cmpd="sng">
              <a:solidFill>
                <a:srgbClr val="000000"/>
              </a:solidFill>
            </a:ln>
          </c:spPr>
          <c:invertIfNegative val="1"/>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'Indicador Comparativo 2018-2021'!$B$26:$B$30</c15:sqref>
                  </c15:fullRef>
                </c:ext>
              </c:extLst>
              <c:f>'Indicador Comparativo 2018-2021'!$B$27:$B$30</c:f>
              <c:strCache>
                <c:ptCount val="4"/>
                <c:pt idx="0">
                  <c:v>RIESGOS BAJOS </c:v>
                </c:pt>
                <c:pt idx="1">
                  <c:v>RIESGOS MEDIOS </c:v>
                </c:pt>
                <c:pt idx="2">
                  <c:v>RIESGOS ALTOS </c:v>
                </c:pt>
                <c:pt idx="3">
                  <c:v>Total </c:v>
                </c:pt>
              </c:strCache>
            </c:strRef>
          </c:cat>
          <c:val>
            <c:numRef>
              <c:extLst>
                <c:ext xmlns:c15="http://schemas.microsoft.com/office/drawing/2012/chart" uri="{02D57815-91ED-43cb-92C2-25804820EDAC}">
                  <c15:fullRef>
                    <c15:sqref>'Indicador Comparativo 2018-2021'!$C$26:$C$30</c15:sqref>
                  </c15:fullRef>
                </c:ext>
              </c:extLst>
              <c:f>'Indicador Comparativo 2018-2021'!$C$27:$C$30</c:f>
              <c:numCache>
                <c:formatCode>General</c:formatCode>
                <c:ptCount val="4"/>
                <c:pt idx="0">
                  <c:v>5</c:v>
                </c:pt>
                <c:pt idx="1">
                  <c:v>56</c:v>
                </c:pt>
                <c:pt idx="2">
                  <c:v>3</c:v>
                </c:pt>
                <c:pt idx="3">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1"/>
          <c:tx>
            <c:strRef>
              <c:f>'Indicador Comparativo 2018-2021'!$D$26</c:f>
              <c:strCache>
                <c:ptCount val="1"/>
                <c:pt idx="0">
                  <c:v>2020</c:v>
                </c:pt>
              </c:strCache>
            </c:strRef>
          </c:tx>
          <c:spPr>
            <a:solidFill>
              <a:srgbClr val="9BBB59"/>
            </a:solidFill>
            <a:ln cmpd="sng">
              <a:solidFill>
                <a:srgbClr val="000000"/>
              </a:solidFill>
            </a:ln>
          </c:spPr>
          <c:invertIfNegative val="1"/>
          <c:dLbls>
            <c:spPr>
              <a:noFill/>
              <a:ln>
                <a:noFill/>
              </a:ln>
              <a:effectLst/>
            </c:spPr>
            <c:txPr>
              <a:bodyPr/>
              <a:lstStyle/>
              <a:p>
                <a:pPr lvl="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'Indicador Comparativo 2018-2021'!$B$26:$B$30</c15:sqref>
                  </c15:fullRef>
                </c:ext>
              </c:extLst>
              <c:f>'Indicador Comparativo 2018-2021'!$B$27:$B$30</c:f>
              <c:strCache>
                <c:ptCount val="4"/>
                <c:pt idx="0">
                  <c:v>RIESGOS BAJOS </c:v>
                </c:pt>
                <c:pt idx="1">
                  <c:v>RIESGOS MEDIOS </c:v>
                </c:pt>
                <c:pt idx="2">
                  <c:v>RIESGOS ALTOS </c:v>
                </c:pt>
                <c:pt idx="3">
                  <c:v>Total </c:v>
                </c:pt>
              </c:strCache>
            </c:strRef>
          </c:cat>
          <c:val>
            <c:numRef>
              <c:extLst>
                <c:ext xmlns:c15="http://schemas.microsoft.com/office/drawing/2012/chart" uri="{02D57815-91ED-43cb-92C2-25804820EDAC}">
                  <c15:fullRef>
                    <c15:sqref>'Indicador Comparativo 2018-2021'!$D$26:$D$30</c15:sqref>
                  </c15:fullRef>
                </c:ext>
              </c:extLst>
              <c:f>'Indicador Comparativo 2018-2021'!$D$27:$D$30</c:f>
              <c:numCache>
                <c:formatCode>General</c:formatCode>
                <c:ptCount val="4"/>
                <c:pt idx="0">
                  <c:v>6</c:v>
                </c:pt>
                <c:pt idx="1">
                  <c:v>71</c:v>
                </c:pt>
                <c:pt idx="2">
                  <c:v>5</c:v>
                </c:pt>
                <c:pt idx="3">
                  <c:v>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2"/>
          <c:tx>
            <c:strRef>
              <c:f>'Indicador Comparativo 2018-2021'!$E$26</c:f>
              <c:strCache>
                <c:ptCount val="1"/>
                <c:pt idx="0">
                  <c:v>2021</c:v>
                </c:pt>
              </c:strCache>
            </c:strRef>
          </c:tx>
          <c:spPr>
            <a:solidFill>
              <a:srgbClr val="8064A2"/>
            </a:solidFill>
            <a:ln cmpd="sng">
              <a:solidFill>
                <a:srgbClr val="000000"/>
              </a:solidFill>
            </a:ln>
          </c:spPr>
          <c:invertIfNegative val="1"/>
          <c:dLbls>
            <c:spPr>
              <a:noFill/>
              <a:ln>
                <a:noFill/>
              </a:ln>
              <a:effectLst/>
            </c:spPr>
            <c:txPr>
              <a:bodyPr/>
              <a:lstStyle/>
              <a:p>
                <a:pPr lvl="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'Indicador Comparativo 2018-2021'!$B$26:$B$30</c15:sqref>
                  </c15:fullRef>
                </c:ext>
              </c:extLst>
              <c:f>'Indicador Comparativo 2018-2021'!$B$27:$B$30</c:f>
              <c:strCache>
                <c:ptCount val="4"/>
                <c:pt idx="0">
                  <c:v>RIESGOS BAJOS </c:v>
                </c:pt>
                <c:pt idx="1">
                  <c:v>RIESGOS MEDIOS </c:v>
                </c:pt>
                <c:pt idx="2">
                  <c:v>RIESGOS ALTOS </c:v>
                </c:pt>
                <c:pt idx="3">
                  <c:v>Total </c:v>
                </c:pt>
              </c:strCache>
            </c:strRef>
          </c:cat>
          <c:val>
            <c:numRef>
              <c:extLst>
                <c:ext xmlns:c15="http://schemas.microsoft.com/office/drawing/2012/chart" uri="{02D57815-91ED-43cb-92C2-25804820EDAC}">
                  <c15:fullRef>
                    <c15:sqref>'Indicador Comparativo 2018-2021'!$E$26:$E$30</c15:sqref>
                  </c15:fullRef>
                </c:ext>
              </c:extLst>
              <c:f>'Indicador Comparativo 2018-2021'!$E$27:$E$30</c:f>
              <c:numCache>
                <c:formatCode>General</c:formatCode>
                <c:ptCount val="4"/>
                <c:pt idx="0">
                  <c:v>6</c:v>
                </c:pt>
                <c:pt idx="1">
                  <c:v>71</c:v>
                </c:pt>
                <c:pt idx="2">
                  <c:v>5</c:v>
                </c:pt>
                <c:pt idx="3">
                  <c:v>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0"/>
          <c:order val="3"/>
          <c:tx>
            <c:strRef>
              <c:f>'Indicador Comparativo 2018-2021'!$F$26</c:f>
              <c:strCache>
                <c:ptCount val="1"/>
                <c:pt idx="0">
                  <c:v>2022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extLst>
                <c:ext xmlns:c15="http://schemas.microsoft.com/office/drawing/2012/chart" uri="{02D57815-91ED-43cb-92C2-25804820EDAC}">
                  <c15:fullRef>
                    <c15:sqref>'Indicador Comparativo 2018-2021'!$B$26:$B$30</c15:sqref>
                  </c15:fullRef>
                </c:ext>
              </c:extLst>
              <c:f>'Indicador Comparativo 2018-2021'!$B$27:$B$30</c:f>
              <c:strCache>
                <c:ptCount val="4"/>
                <c:pt idx="0">
                  <c:v>RIESGOS BAJOS </c:v>
                </c:pt>
                <c:pt idx="1">
                  <c:v>RIESGOS MEDIOS </c:v>
                </c:pt>
                <c:pt idx="2">
                  <c:v>RIESGOS ALTOS </c:v>
                </c:pt>
                <c:pt idx="3">
                  <c:v>Total </c:v>
                </c:pt>
              </c:strCache>
            </c:strRef>
          </c:cat>
          <c:val>
            <c:numRef>
              <c:extLst>
                <c:ext xmlns:c15="http://schemas.microsoft.com/office/drawing/2012/chart" uri="{02D57815-91ED-43cb-92C2-25804820EDAC}">
                  <c15:fullRef>
                    <c15:sqref>'Indicador Comparativo 2018-2021'!$F$26:$F$30</c15:sqref>
                  </c15:fullRef>
                </c:ext>
              </c:extLst>
              <c:f>'Indicador Comparativo 2018-2021'!$F$27:$F$30</c:f>
              <c:numCache>
                <c:formatCode>General</c:formatCode>
                <c:ptCount val="4"/>
                <c:pt idx="0">
                  <c:v>5</c:v>
                </c:pt>
                <c:pt idx="1">
                  <c:v>70</c:v>
                </c:pt>
                <c:pt idx="2">
                  <c:v>3</c:v>
                </c:pt>
                <c:pt idx="3">
                  <c:v>78</c:v>
                </c:pt>
              </c:numCache>
            </c:numRef>
          </c:val>
        </c:ser>
        <c:dLbls>
          <c:showLegendKey val="0"/>
          <c:showVal val="0"/>
          <c:showCatName val="0"/>
          <c:showSerName val="0"/>
          <c:showPercent val="0"/>
          <c:showBubbleSize val="0"/>
        </c:dLbls>
        <c:gapWidth val="150"/>
        <c:axId val="-539625088"/>
        <c:axId val="-539624544"/>
      </c:barChart>
      <c:catAx>
        <c:axId val="-539625088"/>
        <c:scaling>
          <c:orientation val="minMax"/>
        </c:scaling>
        <c:delete val="0"/>
        <c:axPos val="b"/>
        <c:title>
          <c:tx>
            <c:rich>
              <a:bodyPr/>
              <a:lstStyle/>
              <a:p>
                <a:pPr lvl="0">
                  <a:defRPr b="0">
                    <a:solidFill>
                      <a:srgbClr val="000000"/>
                    </a:solidFill>
                    <a:latin typeface="+mn-lt"/>
                  </a:defRPr>
                </a:pPr>
                <a:endParaRPr lang="es-CO"/>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539624544"/>
        <c:crosses val="autoZero"/>
        <c:auto val="1"/>
        <c:lblAlgn val="ctr"/>
        <c:lblOffset val="100"/>
        <c:noMultiLvlLbl val="1"/>
      </c:catAx>
      <c:valAx>
        <c:axId val="-5396245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539625088"/>
        <c:crosses val="autoZero"/>
        <c:crossBetween val="between"/>
      </c:valAx>
    </c:plotArea>
    <c:legend>
      <c:legendPos val="b"/>
      <c:layou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sz="1400" b="1" i="0">
                <a:solidFill>
                  <a:srgbClr val="757575"/>
                </a:solidFill>
                <a:latin typeface="+mn-lt"/>
              </a:defRPr>
            </a:pPr>
            <a:r>
              <a:rPr lang="es-CO" sz="1400" b="1" i="0">
                <a:solidFill>
                  <a:srgbClr val="757575"/>
                </a:solidFill>
                <a:latin typeface="+mn-lt"/>
              </a:rPr>
              <a:t>CUMPLIMIENTO ANUAL</a:t>
            </a:r>
          </a:p>
        </c:rich>
      </c:tx>
      <c:layout>
        <c:manualLayout>
          <c:xMode val="edge"/>
          <c:yMode val="edge"/>
          <c:x val="0.2817021405122081"/>
          <c:y val="2.1691232984337904E-2"/>
        </c:manualLayout>
      </c:layout>
      <c:overlay val="0"/>
    </c:title>
    <c:autoTitleDeleted val="0"/>
    <c:plotArea>
      <c:layout>
        <c:manualLayout>
          <c:xMode val="edge"/>
          <c:yMode val="edge"/>
          <c:x val="0.10611833805362782"/>
          <c:y val="0.18798143435413073"/>
          <c:w val="0.88498840769903764"/>
          <c:h val="0.60943227040598469"/>
        </c:manualLayout>
      </c:layout>
      <c:barChart>
        <c:barDir val="col"/>
        <c:grouping val="clustered"/>
        <c:varyColors val="1"/>
        <c:ser>
          <c:idx val="0"/>
          <c:order val="0"/>
          <c:spPr>
            <a:solidFill>
              <a:srgbClr val="C0504D"/>
            </a:solidFill>
            <a:ln cmpd="sng">
              <a:solidFill>
                <a:srgbClr val="000000"/>
              </a:solidFill>
            </a:ln>
          </c:spPr>
          <c:invertIfNegative val="1"/>
          <c:dPt>
            <c:idx val="0"/>
            <c:invertIfNegative val="1"/>
            <c:bubble3D val="0"/>
            <c:spPr>
              <a:solidFill>
                <a:schemeClr val="accent2"/>
              </a:solidFill>
              <a:ln cmpd="sng">
                <a:solidFill>
                  <a:srgbClr val="000000"/>
                </a:solidFill>
              </a:ln>
            </c:spPr>
          </c:dPt>
          <c:dPt>
            <c:idx val="1"/>
            <c:invertIfNegative val="1"/>
            <c:bubble3D val="0"/>
            <c:spPr>
              <a:solidFill>
                <a:schemeClr val="accent3"/>
              </a:solidFill>
              <a:ln cmpd="sng">
                <a:solidFill>
                  <a:srgbClr val="000000"/>
                </a:solidFill>
              </a:ln>
            </c:spPr>
          </c:dPt>
          <c:dPt>
            <c:idx val="2"/>
            <c:invertIfNegative val="1"/>
            <c:bubble3D val="0"/>
            <c:spPr>
              <a:solidFill>
                <a:srgbClr val="7030A0"/>
              </a:solidFill>
              <a:ln cmpd="sng">
                <a:solidFill>
                  <a:srgbClr val="000000"/>
                </a:solidFill>
              </a:ln>
            </c:spPr>
          </c:dPt>
          <c:dPt>
            <c:idx val="3"/>
            <c:invertIfNegative val="1"/>
            <c:bubble3D val="0"/>
            <c:spPr>
              <a:solidFill>
                <a:srgbClr val="0070C0"/>
              </a:solidFill>
              <a:ln cmpd="sng">
                <a:solidFill>
                  <a:srgbClr val="000000"/>
                </a:solidFill>
              </a:ln>
            </c:spPr>
          </c:dPt>
          <c:dLbls>
            <c:dLbl>
              <c:idx val="0"/>
              <c:spPr/>
              <c:txPr>
                <a:bodyPr/>
                <a:lstStyle/>
                <a:p>
                  <a:pPr lvl="0">
                    <a:defRPr sz="1200" b="1" i="0">
                      <a:latin typeface="+mn-lt"/>
                    </a:defRPr>
                  </a:pPr>
                  <a:endParaRPr lang="es-CO"/>
                </a:p>
              </c:txPr>
              <c:showLegendKey val="0"/>
              <c:showVal val="1"/>
              <c:showCatName val="0"/>
              <c:showSerName val="0"/>
              <c:showPercent val="0"/>
              <c:showBubbleSize val="0"/>
            </c:dLbl>
            <c:dLbl>
              <c:idx val="1"/>
              <c:spPr/>
              <c:txPr>
                <a:bodyPr/>
                <a:lstStyle/>
                <a:p>
                  <a:pPr lvl="0">
                    <a:defRPr sz="1200" b="1" i="0">
                      <a:latin typeface="+mn-lt"/>
                    </a:defRPr>
                  </a:pPr>
                  <a:endParaRPr lang="es-CO"/>
                </a:p>
              </c:txPr>
              <c:showLegendKey val="0"/>
              <c:showVal val="1"/>
              <c:showCatName val="0"/>
              <c:showSerName val="0"/>
              <c:showPercent val="0"/>
              <c:showBubbleSize val="0"/>
            </c:dLbl>
            <c:dLbl>
              <c:idx val="2"/>
              <c:spPr/>
              <c:txPr>
                <a:bodyPr/>
                <a:lstStyle/>
                <a:p>
                  <a:pPr lvl="0">
                    <a:defRPr sz="1200" b="1" i="0">
                      <a:latin typeface="+mn-lt"/>
                    </a:defRPr>
                  </a:pPr>
                  <a:endParaRPr lang="es-CO"/>
                </a:p>
              </c:txPr>
              <c:showLegendKey val="0"/>
              <c:showVal val="1"/>
              <c:showCatName val="0"/>
              <c:showSerName val="0"/>
              <c:showPercent val="0"/>
              <c:showBubbleSize val="0"/>
            </c:dLbl>
            <c:spPr>
              <a:noFill/>
              <a:ln>
                <a:noFill/>
              </a:ln>
              <a:effectLst/>
            </c:spPr>
            <c:txPr>
              <a:bodyPr/>
              <a:lstStyle/>
              <a:p>
                <a:pPr lvl="0">
                  <a:defRPr sz="1200" b="1"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'Indicador Comparativo 2018-2021'!$C$26:$F$26</c:f>
              <c:numCache>
                <c:formatCode>General</c:formatCode>
                <c:ptCount val="4"/>
                <c:pt idx="0">
                  <c:v>2019</c:v>
                </c:pt>
                <c:pt idx="1">
                  <c:v>2020</c:v>
                </c:pt>
                <c:pt idx="2">
                  <c:v>2021</c:v>
                </c:pt>
                <c:pt idx="3">
                  <c:v>2022</c:v>
                </c:pt>
              </c:numCache>
            </c:numRef>
          </c:cat>
          <c:val>
            <c:numRef>
              <c:f>'Indicador Comparativo 2018-2021'!$C$31:$F$31</c:f>
              <c:numCache>
                <c:formatCode>0%</c:formatCode>
                <c:ptCount val="4"/>
                <c:pt idx="0">
                  <c:v>0.953125</c:v>
                </c:pt>
                <c:pt idx="1">
                  <c:v>0.93902439024390238</c:v>
                </c:pt>
                <c:pt idx="2">
                  <c:v>0.93902439024390238</c:v>
                </c:pt>
                <c:pt idx="3">
                  <c:v>0.96153846153846156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539615296"/>
        <c:axId val="-539618560"/>
      </c:barChart>
      <c:catAx>
        <c:axId val="-539615296"/>
        <c:scaling>
          <c:orientation val="minMax"/>
        </c:scaling>
        <c:delete val="0"/>
        <c:axPos val="b"/>
        <c:title>
          <c:tx>
            <c:rich>
              <a:bodyPr/>
              <a:lstStyle/>
              <a:p>
                <a:pPr lvl="0">
                  <a:defRPr b="0">
                    <a:solidFill>
                      <a:srgbClr val="000000"/>
                    </a:solidFill>
                    <a:latin typeface="+mn-lt"/>
                  </a:defRPr>
                </a:pPr>
                <a:endParaRPr lang="es-CO"/>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O"/>
          </a:p>
        </c:txPr>
        <c:crossAx val="-539618560"/>
        <c:crosses val="autoZero"/>
        <c:auto val="1"/>
        <c:lblAlgn val="ctr"/>
        <c:lblOffset val="100"/>
        <c:noMultiLvlLbl val="1"/>
      </c:catAx>
      <c:valAx>
        <c:axId val="-5396185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layout/>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s-CO"/>
          </a:p>
        </c:txPr>
        <c:crossAx val="-539615296"/>
        <c:crosses val="autoZero"/>
        <c:crossBetween val="between"/>
      </c:valAx>
    </c:plotArea>
    <c:legend>
      <c:legendPos val="b"/>
      <c:layout>
        <c:manualLayout>
          <c:xMode val="edge"/>
          <c:yMode val="edge"/>
          <c:x val="0.3769332103501073"/>
          <c:y val="0.90848947035816152"/>
        </c:manualLayout>
      </c:layou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1381125</xdr:colOff>
      <xdr:row>1</xdr:row>
      <xdr:rowOff>161925</xdr:rowOff>
    </xdr:from>
    <xdr:ext cx="1352550" cy="609600"/>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1381125</xdr:colOff>
      <xdr:row>1</xdr:row>
      <xdr:rowOff>161925</xdr:rowOff>
    </xdr:from>
    <xdr:ext cx="3057525" cy="13716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1285875</xdr:colOff>
      <xdr:row>0</xdr:row>
      <xdr:rowOff>114300</xdr:rowOff>
    </xdr:from>
    <xdr:ext cx="1304925" cy="590550"/>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1266825</xdr:colOff>
      <xdr:row>1</xdr:row>
      <xdr:rowOff>85725</xdr:rowOff>
    </xdr:from>
    <xdr:ext cx="1009650" cy="457200"/>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1371600</xdr:colOff>
      <xdr:row>1</xdr:row>
      <xdr:rowOff>9525</xdr:rowOff>
    </xdr:from>
    <xdr:ext cx="1295400" cy="581025"/>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85725</xdr:colOff>
      <xdr:row>0</xdr:row>
      <xdr:rowOff>104775</xdr:rowOff>
    </xdr:from>
    <xdr:ext cx="1276350" cy="571500"/>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4076700</xdr:colOff>
      <xdr:row>0</xdr:row>
      <xdr:rowOff>114300</xdr:rowOff>
    </xdr:from>
    <xdr:ext cx="1181100" cy="533400"/>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3810000</xdr:colOff>
      <xdr:row>1</xdr:row>
      <xdr:rowOff>9525</xdr:rowOff>
    </xdr:from>
    <xdr:ext cx="1095375" cy="495300"/>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476250</xdr:colOff>
      <xdr:row>2</xdr:row>
      <xdr:rowOff>0</xdr:rowOff>
    </xdr:from>
    <xdr:ext cx="6010275" cy="3648075"/>
    <xdr:graphicFrame macro="">
      <xdr:nvGraphicFramePr>
        <xdr:cNvPr id="19742599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495300</xdr:colOff>
      <xdr:row>2</xdr:row>
      <xdr:rowOff>19050</xdr:rowOff>
    </xdr:from>
    <xdr:ext cx="4495800" cy="3371850"/>
    <xdr:graphicFrame macro="">
      <xdr:nvGraphicFramePr>
        <xdr:cNvPr id="152704165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1006"/>
  <sheetViews>
    <sheetView showGridLines="0" zoomScale="80" zoomScaleNormal="80" workbookViewId="0">
      <selection activeCell="E5" sqref="E5:AH5"/>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43" customWidth="1"/>
    <col min="10" max="13" width="15.7109375" customWidth="1"/>
    <col min="14" max="14" width="29" customWidth="1"/>
    <col min="15" max="15" width="61.28515625" customWidth="1"/>
    <col min="16" max="16" width="29.85546875" customWidth="1"/>
    <col min="17" max="17" width="61.28515625" customWidth="1"/>
    <col min="18" max="18" width="28.140625" customWidth="1"/>
    <col min="19" max="19" width="61.28515625" customWidth="1"/>
    <col min="20" max="21" width="14.85546875" customWidth="1"/>
    <col min="22" max="22" width="18.28515625" customWidth="1"/>
    <col min="23" max="23" width="16.28515625" customWidth="1"/>
    <col min="24" max="24" width="18" customWidth="1"/>
    <col min="25" max="28" width="16.28515625" customWidth="1"/>
    <col min="29" max="29" width="39.5703125" customWidth="1"/>
    <col min="30" max="31" width="28" customWidth="1"/>
    <col min="32" max="32" width="29.42578125" customWidth="1"/>
    <col min="33" max="33" width="59.710937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27.75"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27"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44722</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x14ac:dyDescent="0.2">
      <c r="A6" s="5"/>
      <c r="B6" s="391" t="s">
        <v>9</v>
      </c>
      <c r="C6" s="383"/>
      <c r="D6" s="383"/>
      <c r="E6" s="383"/>
      <c r="F6" s="383"/>
      <c r="G6" s="383"/>
      <c r="H6" s="383"/>
      <c r="I6" s="384"/>
      <c r="J6" s="392" t="s">
        <v>10</v>
      </c>
      <c r="K6" s="393"/>
      <c r="L6" s="393"/>
      <c r="M6" s="393"/>
      <c r="N6" s="39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x14ac:dyDescent="0.2">
      <c r="A7" s="5"/>
      <c r="B7" s="8" t="s">
        <v>14</v>
      </c>
      <c r="C7" s="8" t="s">
        <v>15</v>
      </c>
      <c r="D7" s="8" t="s">
        <v>16</v>
      </c>
      <c r="E7" s="9" t="s">
        <v>17</v>
      </c>
      <c r="F7" s="10" t="s">
        <v>18</v>
      </c>
      <c r="G7" s="10" t="s">
        <v>19</v>
      </c>
      <c r="H7" s="10" t="s">
        <v>20</v>
      </c>
      <c r="I7" s="11" t="s">
        <v>21</v>
      </c>
      <c r="J7" s="395"/>
      <c r="K7" s="396"/>
      <c r="L7" s="396"/>
      <c r="M7" s="396"/>
      <c r="N7" s="397"/>
      <c r="O7" s="398" t="s">
        <v>22</v>
      </c>
      <c r="P7" s="399"/>
      <c r="Q7" s="400"/>
      <c r="R7" s="12" t="s">
        <v>23</v>
      </c>
      <c r="S7" s="13" t="s">
        <v>24</v>
      </c>
      <c r="T7" s="395"/>
      <c r="U7" s="396"/>
      <c r="V7" s="396"/>
      <c r="W7" s="396"/>
      <c r="X7" s="405"/>
      <c r="Y7" s="406" t="s">
        <v>25</v>
      </c>
      <c r="Z7" s="380"/>
      <c r="AA7" s="380"/>
      <c r="AB7" s="381"/>
      <c r="AC7" s="401" t="s">
        <v>26</v>
      </c>
      <c r="AD7" s="383"/>
      <c r="AE7" s="383"/>
      <c r="AF7" s="383"/>
      <c r="AG7" s="402"/>
      <c r="AH7" s="407" t="s">
        <v>27</v>
      </c>
      <c r="AI7" s="5"/>
      <c r="AJ7" s="5" t="s">
        <v>28</v>
      </c>
      <c r="AK7" s="5" t="s">
        <v>29</v>
      </c>
      <c r="AL7" s="5"/>
      <c r="AM7" s="5"/>
    </row>
    <row r="8" spans="1:39" ht="202.5" customHeight="1" x14ac:dyDescent="0.2">
      <c r="A8" s="5"/>
      <c r="B8" s="14"/>
      <c r="C8" s="14"/>
      <c r="D8" s="14"/>
      <c r="E8" s="15" t="s">
        <v>30</v>
      </c>
      <c r="F8" s="16" t="s">
        <v>31</v>
      </c>
      <c r="G8" s="16" t="s">
        <v>32</v>
      </c>
      <c r="H8" s="16" t="s">
        <v>33</v>
      </c>
      <c r="I8" s="16" t="s">
        <v>34</v>
      </c>
      <c r="J8" s="17" t="s">
        <v>35</v>
      </c>
      <c r="K8" s="18" t="s">
        <v>36</v>
      </c>
      <c r="L8" s="19" t="s">
        <v>37</v>
      </c>
      <c r="M8" s="18" t="s">
        <v>38</v>
      </c>
      <c r="N8" s="20" t="s">
        <v>39</v>
      </c>
      <c r="O8" s="21" t="s">
        <v>40</v>
      </c>
      <c r="P8" s="22" t="s">
        <v>41</v>
      </c>
      <c r="Q8" s="22" t="s">
        <v>42</v>
      </c>
      <c r="R8" s="23"/>
      <c r="S8" s="24" t="s">
        <v>43</v>
      </c>
      <c r="T8" s="25" t="s">
        <v>35</v>
      </c>
      <c r="U8" s="18" t="s">
        <v>36</v>
      </c>
      <c r="V8" s="18" t="s">
        <v>37</v>
      </c>
      <c r="W8" s="18" t="s">
        <v>38</v>
      </c>
      <c r="X8" s="26" t="s">
        <v>44</v>
      </c>
      <c r="Y8" s="27" t="s">
        <v>45</v>
      </c>
      <c r="Z8" s="28" t="s">
        <v>46</v>
      </c>
      <c r="AA8" s="28" t="s">
        <v>47</v>
      </c>
      <c r="AB8" s="29" t="s">
        <v>48</v>
      </c>
      <c r="AC8" s="30" t="s">
        <v>49</v>
      </c>
      <c r="AD8" s="31" t="s">
        <v>50</v>
      </c>
      <c r="AE8" s="32" t="s">
        <v>51</v>
      </c>
      <c r="AF8" s="31" t="s">
        <v>52</v>
      </c>
      <c r="AG8" s="33" t="s">
        <v>53</v>
      </c>
      <c r="AH8" s="408"/>
      <c r="AI8" s="5"/>
      <c r="AJ8" s="34" t="s">
        <v>54</v>
      </c>
      <c r="AK8" s="34" t="s">
        <v>54</v>
      </c>
      <c r="AL8" s="5" t="s">
        <v>17</v>
      </c>
      <c r="AM8" s="5" t="s">
        <v>55</v>
      </c>
    </row>
    <row r="9" spans="1:39" ht="235.5" customHeight="1" x14ac:dyDescent="0.2">
      <c r="A9" s="5"/>
      <c r="B9" s="35" t="s">
        <v>56</v>
      </c>
      <c r="C9" s="36" t="s">
        <v>57</v>
      </c>
      <c r="D9" s="37" t="s">
        <v>58</v>
      </c>
      <c r="E9" s="38" t="s">
        <v>59</v>
      </c>
      <c r="F9" s="39" t="s">
        <v>60</v>
      </c>
      <c r="G9" s="39" t="s">
        <v>937</v>
      </c>
      <c r="H9" s="39" t="s">
        <v>61</v>
      </c>
      <c r="I9" s="39" t="s">
        <v>62</v>
      </c>
      <c r="J9" s="40">
        <v>2</v>
      </c>
      <c r="K9" s="40" t="str">
        <f t="shared" ref="K9:K22" si="0">IF(J9=3,"ALTO",IF(J9=2,"MEDIO",IF(J9="N/A","N/A","BAJO")))</f>
        <v>MEDIO</v>
      </c>
      <c r="L9" s="40">
        <v>10</v>
      </c>
      <c r="M9" s="40" t="str">
        <f t="shared" ref="M9:M22" si="1">IF(L9=20,"ALTO",IF(L9=10,"MEDIO",IF(L9="N/A","N/A","BAJO")))</f>
        <v>MEDIO</v>
      </c>
      <c r="N9" s="41">
        <f t="shared" ref="N9:N22" si="2">J9*L9</f>
        <v>20</v>
      </c>
      <c r="O9" s="42" t="s">
        <v>938</v>
      </c>
      <c r="P9" s="43" t="s">
        <v>63</v>
      </c>
      <c r="Q9" s="44" t="s">
        <v>939</v>
      </c>
      <c r="R9" s="45" t="s">
        <v>64</v>
      </c>
      <c r="S9" s="46" t="s">
        <v>65</v>
      </c>
      <c r="T9" s="40">
        <v>1</v>
      </c>
      <c r="U9" s="40" t="str">
        <f t="shared" ref="U9:U22" si="3">IF(T9=3,"ALTO",IF(T9=2,"MEDIO",IF(T9="N/A","N/A","BAJO")))</f>
        <v>BAJO</v>
      </c>
      <c r="V9" s="40">
        <v>10</v>
      </c>
      <c r="W9" s="40" t="str">
        <f t="shared" ref="W9:W22" si="4">IF(V9=20,"ALTO",IF(V9=10,"MEDIO",IF(V9="N/A","N/A","BAJO")))</f>
        <v>MEDIO</v>
      </c>
      <c r="X9" s="41">
        <f t="shared" ref="X9:X22" si="5">T9*V9</f>
        <v>10</v>
      </c>
      <c r="Y9" s="47"/>
      <c r="Z9" s="47" t="s">
        <v>66</v>
      </c>
      <c r="AA9" s="47"/>
      <c r="AB9" s="47"/>
      <c r="AC9" s="48" t="s">
        <v>67</v>
      </c>
      <c r="AD9" s="49" t="s">
        <v>940</v>
      </c>
      <c r="AE9" s="50" t="s">
        <v>68</v>
      </c>
      <c r="AF9" s="50" t="s">
        <v>69</v>
      </c>
      <c r="AG9" s="51"/>
      <c r="AH9" s="410">
        <v>44425</v>
      </c>
      <c r="AI9" s="5"/>
      <c r="AJ9" s="5">
        <v>1</v>
      </c>
      <c r="AK9" s="5">
        <v>5</v>
      </c>
      <c r="AL9" s="5" t="s">
        <v>70</v>
      </c>
      <c r="AM9" s="5" t="s">
        <v>71</v>
      </c>
    </row>
    <row r="10" spans="1:39" ht="252.75" customHeight="1" x14ac:dyDescent="0.2">
      <c r="A10" s="5"/>
      <c r="B10" s="52"/>
      <c r="C10" s="53" t="s">
        <v>72</v>
      </c>
      <c r="D10" s="54" t="s">
        <v>58</v>
      </c>
      <c r="E10" s="55" t="s">
        <v>73</v>
      </c>
      <c r="F10" s="56" t="s">
        <v>74</v>
      </c>
      <c r="G10" s="56" t="s">
        <v>941</v>
      </c>
      <c r="H10" s="56" t="s">
        <v>75</v>
      </c>
      <c r="I10" s="56" t="s">
        <v>76</v>
      </c>
      <c r="J10" s="37">
        <v>2</v>
      </c>
      <c r="K10" s="54" t="str">
        <f t="shared" si="0"/>
        <v>MEDIO</v>
      </c>
      <c r="L10" s="54">
        <v>20</v>
      </c>
      <c r="M10" s="54" t="str">
        <f t="shared" si="1"/>
        <v>ALTO</v>
      </c>
      <c r="N10" s="57">
        <f t="shared" si="2"/>
        <v>40</v>
      </c>
      <c r="O10" s="56" t="s">
        <v>942</v>
      </c>
      <c r="P10" s="58" t="s">
        <v>63</v>
      </c>
      <c r="Q10" s="59" t="s">
        <v>943</v>
      </c>
      <c r="R10" s="45" t="s">
        <v>64</v>
      </c>
      <c r="S10" s="60" t="s">
        <v>65</v>
      </c>
      <c r="T10" s="37">
        <v>1</v>
      </c>
      <c r="U10" s="37" t="str">
        <f t="shared" si="3"/>
        <v>BAJO</v>
      </c>
      <c r="V10" s="54">
        <v>20</v>
      </c>
      <c r="W10" s="37" t="str">
        <f t="shared" si="4"/>
        <v>ALTO</v>
      </c>
      <c r="X10" s="57">
        <f t="shared" si="5"/>
        <v>20</v>
      </c>
      <c r="Y10" s="61"/>
      <c r="Z10" s="61" t="s">
        <v>66</v>
      </c>
      <c r="AA10" s="61"/>
      <c r="AB10" s="61"/>
      <c r="AC10" s="62" t="s">
        <v>77</v>
      </c>
      <c r="AD10" s="63" t="s">
        <v>78</v>
      </c>
      <c r="AE10" s="64" t="s">
        <v>79</v>
      </c>
      <c r="AF10" s="64" t="s">
        <v>69</v>
      </c>
      <c r="AG10" s="65"/>
      <c r="AH10" s="411"/>
      <c r="AI10" s="5"/>
      <c r="AJ10" s="5">
        <v>2</v>
      </c>
      <c r="AK10" s="5">
        <v>10</v>
      </c>
      <c r="AL10" s="5"/>
      <c r="AM10" s="5" t="s">
        <v>80</v>
      </c>
    </row>
    <row r="11" spans="1:39" ht="174.75" customHeight="1" x14ac:dyDescent="0.2">
      <c r="A11" s="5"/>
      <c r="B11" s="52"/>
      <c r="C11" s="53" t="s">
        <v>72</v>
      </c>
      <c r="D11" s="54" t="s">
        <v>81</v>
      </c>
      <c r="E11" s="55" t="s">
        <v>82</v>
      </c>
      <c r="F11" s="56" t="s">
        <v>83</v>
      </c>
      <c r="G11" s="56" t="s">
        <v>84</v>
      </c>
      <c r="H11" s="56" t="s">
        <v>85</v>
      </c>
      <c r="I11" s="56" t="s">
        <v>86</v>
      </c>
      <c r="J11" s="37">
        <v>2</v>
      </c>
      <c r="K11" s="54" t="str">
        <f t="shared" si="0"/>
        <v>MEDIO</v>
      </c>
      <c r="L11" s="54">
        <v>20</v>
      </c>
      <c r="M11" s="54" t="str">
        <f t="shared" si="1"/>
        <v>ALTO</v>
      </c>
      <c r="N11" s="57">
        <f t="shared" si="2"/>
        <v>40</v>
      </c>
      <c r="O11" s="56" t="s">
        <v>944</v>
      </c>
      <c r="P11" s="58" t="s">
        <v>63</v>
      </c>
      <c r="Q11" s="59" t="s">
        <v>87</v>
      </c>
      <c r="R11" s="45" t="s">
        <v>64</v>
      </c>
      <c r="S11" s="60" t="s">
        <v>65</v>
      </c>
      <c r="T11" s="37">
        <v>1</v>
      </c>
      <c r="U11" s="37" t="str">
        <f t="shared" si="3"/>
        <v>BAJO</v>
      </c>
      <c r="V11" s="297">
        <v>10</v>
      </c>
      <c r="W11" s="37" t="str">
        <f t="shared" si="4"/>
        <v>MEDIO</v>
      </c>
      <c r="X11" s="57">
        <f t="shared" si="5"/>
        <v>10</v>
      </c>
      <c r="Y11" s="61"/>
      <c r="Z11" s="61" t="s">
        <v>66</v>
      </c>
      <c r="AA11" s="61"/>
      <c r="AB11" s="61"/>
      <c r="AC11" s="62" t="s">
        <v>945</v>
      </c>
      <c r="AD11" s="63" t="s">
        <v>88</v>
      </c>
      <c r="AE11" s="64" t="s">
        <v>89</v>
      </c>
      <c r="AF11" s="64" t="s">
        <v>69</v>
      </c>
      <c r="AG11" s="65"/>
      <c r="AH11" s="411"/>
      <c r="AI11" s="5"/>
      <c r="AJ11" s="5">
        <v>3</v>
      </c>
      <c r="AK11" s="5">
        <v>20</v>
      </c>
      <c r="AL11" s="5"/>
      <c r="AM11" s="5" t="s">
        <v>90</v>
      </c>
    </row>
    <row r="12" spans="1:39" ht="147" customHeight="1" x14ac:dyDescent="0.2">
      <c r="A12" s="5"/>
      <c r="B12" s="52"/>
      <c r="C12" s="66" t="s">
        <v>72</v>
      </c>
      <c r="D12" s="54" t="s">
        <v>80</v>
      </c>
      <c r="E12" s="55" t="s">
        <v>91</v>
      </c>
      <c r="F12" s="56" t="s">
        <v>92</v>
      </c>
      <c r="G12" s="56" t="s">
        <v>93</v>
      </c>
      <c r="H12" s="56" t="s">
        <v>94</v>
      </c>
      <c r="I12" s="56" t="s">
        <v>95</v>
      </c>
      <c r="J12" s="54">
        <v>3</v>
      </c>
      <c r="K12" s="54" t="str">
        <f t="shared" si="0"/>
        <v>ALTO</v>
      </c>
      <c r="L12" s="67">
        <v>10</v>
      </c>
      <c r="M12" s="54" t="str">
        <f t="shared" si="1"/>
        <v>MEDIO</v>
      </c>
      <c r="N12" s="57">
        <f t="shared" si="2"/>
        <v>30</v>
      </c>
      <c r="O12" s="46" t="s">
        <v>96</v>
      </c>
      <c r="P12" s="68" t="s">
        <v>63</v>
      </c>
      <c r="Q12" s="46" t="s">
        <v>97</v>
      </c>
      <c r="R12" s="69" t="s">
        <v>64</v>
      </c>
      <c r="S12" s="60" t="s">
        <v>65</v>
      </c>
      <c r="T12" s="54">
        <v>1</v>
      </c>
      <c r="U12" s="37" t="str">
        <f t="shared" si="3"/>
        <v>BAJO</v>
      </c>
      <c r="V12" s="67">
        <v>5</v>
      </c>
      <c r="W12" s="37" t="str">
        <f t="shared" si="4"/>
        <v>BAJO</v>
      </c>
      <c r="X12" s="57">
        <f t="shared" si="5"/>
        <v>5</v>
      </c>
      <c r="Y12" s="70"/>
      <c r="Z12" s="70" t="s">
        <v>66</v>
      </c>
      <c r="AA12" s="70"/>
      <c r="AB12" s="70"/>
      <c r="AC12" s="62" t="s">
        <v>98</v>
      </c>
      <c r="AD12" s="63" t="s">
        <v>110</v>
      </c>
      <c r="AE12" s="63" t="s">
        <v>68</v>
      </c>
      <c r="AF12" s="63" t="s">
        <v>69</v>
      </c>
      <c r="AG12" s="71"/>
      <c r="AH12" s="411"/>
      <c r="AI12" s="5"/>
      <c r="AJ12" s="5"/>
      <c r="AK12" s="5"/>
      <c r="AL12" s="5"/>
      <c r="AM12" s="5" t="s">
        <v>100</v>
      </c>
    </row>
    <row r="13" spans="1:39" ht="219.75" customHeight="1" x14ac:dyDescent="0.2">
      <c r="A13" s="5"/>
      <c r="B13" s="52"/>
      <c r="C13" s="66" t="s">
        <v>57</v>
      </c>
      <c r="D13" s="54" t="s">
        <v>58</v>
      </c>
      <c r="E13" s="55" t="s">
        <v>101</v>
      </c>
      <c r="F13" s="56" t="s">
        <v>102</v>
      </c>
      <c r="G13" s="56" t="s">
        <v>103</v>
      </c>
      <c r="H13" s="56" t="s">
        <v>104</v>
      </c>
      <c r="I13" s="56" t="s">
        <v>105</v>
      </c>
      <c r="J13" s="54">
        <v>2</v>
      </c>
      <c r="K13" s="54" t="str">
        <f t="shared" si="0"/>
        <v>MEDIO</v>
      </c>
      <c r="L13" s="67">
        <v>20</v>
      </c>
      <c r="M13" s="54" t="str">
        <f t="shared" si="1"/>
        <v>ALTO</v>
      </c>
      <c r="N13" s="57">
        <f t="shared" si="2"/>
        <v>40</v>
      </c>
      <c r="O13" s="46" t="s">
        <v>106</v>
      </c>
      <c r="P13" s="68" t="s">
        <v>63</v>
      </c>
      <c r="Q13" s="46" t="s">
        <v>107</v>
      </c>
      <c r="R13" s="69" t="s">
        <v>108</v>
      </c>
      <c r="S13" s="46" t="s">
        <v>946</v>
      </c>
      <c r="T13" s="54">
        <v>2</v>
      </c>
      <c r="U13" s="37" t="str">
        <f t="shared" si="3"/>
        <v>MEDIO</v>
      </c>
      <c r="V13" s="67">
        <v>10</v>
      </c>
      <c r="W13" s="37" t="str">
        <f t="shared" si="4"/>
        <v>MEDIO</v>
      </c>
      <c r="X13" s="57">
        <f t="shared" si="5"/>
        <v>20</v>
      </c>
      <c r="Y13" s="70" t="s">
        <v>66</v>
      </c>
      <c r="Z13" s="70"/>
      <c r="AA13" s="70"/>
      <c r="AB13" s="70"/>
      <c r="AC13" s="62" t="s">
        <v>109</v>
      </c>
      <c r="AD13" s="63" t="s">
        <v>110</v>
      </c>
      <c r="AE13" s="63" t="s">
        <v>111</v>
      </c>
      <c r="AF13" s="63" t="s">
        <v>69</v>
      </c>
      <c r="AG13" s="71"/>
      <c r="AH13" s="411"/>
      <c r="AI13" s="5"/>
      <c r="AJ13" s="5"/>
      <c r="AK13" s="5"/>
      <c r="AL13" s="5"/>
      <c r="AM13" s="5"/>
    </row>
    <row r="14" spans="1:39" ht="177" customHeight="1" x14ac:dyDescent="0.2">
      <c r="A14" s="5"/>
      <c r="B14" s="52"/>
      <c r="C14" s="66" t="s">
        <v>72</v>
      </c>
      <c r="D14" s="54" t="s">
        <v>58</v>
      </c>
      <c r="E14" s="55" t="s">
        <v>112</v>
      </c>
      <c r="F14" s="56" t="s">
        <v>113</v>
      </c>
      <c r="G14" s="56" t="s">
        <v>114</v>
      </c>
      <c r="H14" s="56" t="s">
        <v>115</v>
      </c>
      <c r="I14" s="56" t="s">
        <v>116</v>
      </c>
      <c r="J14" s="54">
        <v>2</v>
      </c>
      <c r="K14" s="54" t="str">
        <f t="shared" si="0"/>
        <v>MEDIO</v>
      </c>
      <c r="L14" s="67">
        <v>20</v>
      </c>
      <c r="M14" s="54" t="str">
        <f t="shared" si="1"/>
        <v>ALTO</v>
      </c>
      <c r="N14" s="57">
        <f t="shared" si="2"/>
        <v>40</v>
      </c>
      <c r="O14" s="46" t="s">
        <v>947</v>
      </c>
      <c r="P14" s="68" t="s">
        <v>63</v>
      </c>
      <c r="Q14" s="46" t="s">
        <v>948</v>
      </c>
      <c r="R14" s="69" t="s">
        <v>108</v>
      </c>
      <c r="S14" s="46" t="s">
        <v>117</v>
      </c>
      <c r="T14" s="54">
        <v>1</v>
      </c>
      <c r="U14" s="37" t="str">
        <f t="shared" si="3"/>
        <v>BAJO</v>
      </c>
      <c r="V14" s="67">
        <v>20</v>
      </c>
      <c r="W14" s="37" t="str">
        <f t="shared" si="4"/>
        <v>ALTO</v>
      </c>
      <c r="X14" s="57">
        <f t="shared" si="5"/>
        <v>20</v>
      </c>
      <c r="Y14" s="70"/>
      <c r="Z14" s="70" t="s">
        <v>66</v>
      </c>
      <c r="AA14" s="70"/>
      <c r="AB14" s="70"/>
      <c r="AC14" s="62" t="s">
        <v>118</v>
      </c>
      <c r="AD14" s="63" t="s">
        <v>949</v>
      </c>
      <c r="AE14" s="63" t="s">
        <v>120</v>
      </c>
      <c r="AF14" s="63" t="s">
        <v>121</v>
      </c>
      <c r="AG14" s="71"/>
      <c r="AH14" s="411"/>
      <c r="AI14" s="5"/>
      <c r="AJ14" s="5"/>
      <c r="AK14" s="5"/>
      <c r="AL14" s="5"/>
      <c r="AM14" s="5" t="s">
        <v>122</v>
      </c>
    </row>
    <row r="15" spans="1:39" ht="261.75" customHeight="1" x14ac:dyDescent="0.2">
      <c r="A15" s="5"/>
      <c r="B15" s="52"/>
      <c r="C15" s="72" t="s">
        <v>72</v>
      </c>
      <c r="D15" s="54" t="s">
        <v>123</v>
      </c>
      <c r="E15" s="55" t="s">
        <v>124</v>
      </c>
      <c r="F15" s="56" t="s">
        <v>125</v>
      </c>
      <c r="G15" s="56" t="s">
        <v>126</v>
      </c>
      <c r="H15" s="56" t="s">
        <v>127</v>
      </c>
      <c r="I15" s="56" t="s">
        <v>128</v>
      </c>
      <c r="J15" s="54">
        <v>3</v>
      </c>
      <c r="K15" s="54" t="str">
        <f t="shared" si="0"/>
        <v>ALTO</v>
      </c>
      <c r="L15" s="314">
        <v>20</v>
      </c>
      <c r="M15" s="54" t="str">
        <f t="shared" si="1"/>
        <v>ALTO</v>
      </c>
      <c r="N15" s="57">
        <f t="shared" si="2"/>
        <v>60</v>
      </c>
      <c r="O15" s="46" t="s">
        <v>950</v>
      </c>
      <c r="P15" s="68" t="s">
        <v>63</v>
      </c>
      <c r="Q15" s="46" t="s">
        <v>129</v>
      </c>
      <c r="R15" s="69" t="s">
        <v>108</v>
      </c>
      <c r="S15" s="46" t="s">
        <v>130</v>
      </c>
      <c r="T15" s="297">
        <v>2</v>
      </c>
      <c r="U15" s="37" t="str">
        <f t="shared" si="3"/>
        <v>MEDIO</v>
      </c>
      <c r="V15" s="67">
        <v>10</v>
      </c>
      <c r="W15" s="37" t="str">
        <f t="shared" si="4"/>
        <v>MEDIO</v>
      </c>
      <c r="X15" s="57">
        <f t="shared" si="5"/>
        <v>20</v>
      </c>
      <c r="Y15" s="70" t="s">
        <v>66</v>
      </c>
      <c r="Z15" s="70"/>
      <c r="AA15" s="70"/>
      <c r="AB15" s="70"/>
      <c r="AC15" s="62" t="s">
        <v>951</v>
      </c>
      <c r="AD15" s="63" t="s">
        <v>952</v>
      </c>
      <c r="AE15" s="63" t="s">
        <v>953</v>
      </c>
      <c r="AF15" s="63" t="s">
        <v>121</v>
      </c>
      <c r="AG15" s="71"/>
      <c r="AH15" s="411"/>
      <c r="AI15" s="5"/>
      <c r="AJ15" s="5"/>
      <c r="AK15" s="5"/>
      <c r="AL15" s="5"/>
      <c r="AM15" s="5"/>
    </row>
    <row r="16" spans="1:39" s="309" customFormat="1" ht="205.5" customHeight="1" x14ac:dyDescent="0.2">
      <c r="A16" s="5"/>
      <c r="B16" s="52"/>
      <c r="C16" s="36" t="s">
        <v>72</v>
      </c>
      <c r="D16" s="174" t="s">
        <v>299</v>
      </c>
      <c r="E16" s="175" t="s">
        <v>300</v>
      </c>
      <c r="F16" s="181" t="s">
        <v>301</v>
      </c>
      <c r="G16" s="181" t="s">
        <v>302</v>
      </c>
      <c r="H16" s="181" t="s">
        <v>303</v>
      </c>
      <c r="I16" s="181" t="s">
        <v>304</v>
      </c>
      <c r="J16" s="37">
        <v>3</v>
      </c>
      <c r="K16" s="176" t="str">
        <f t="shared" si="0"/>
        <v>ALTO</v>
      </c>
      <c r="L16" s="37">
        <v>10</v>
      </c>
      <c r="M16" s="37" t="str">
        <f t="shared" si="1"/>
        <v>MEDIO</v>
      </c>
      <c r="N16" s="100">
        <f t="shared" si="2"/>
        <v>30</v>
      </c>
      <c r="O16" s="60" t="s">
        <v>305</v>
      </c>
      <c r="P16" s="177" t="s">
        <v>241</v>
      </c>
      <c r="Q16" s="178" t="s">
        <v>954</v>
      </c>
      <c r="R16" s="112" t="s">
        <v>64</v>
      </c>
      <c r="S16" s="179" t="s">
        <v>54</v>
      </c>
      <c r="T16" s="37">
        <v>2</v>
      </c>
      <c r="U16" s="37" t="str">
        <f t="shared" si="3"/>
        <v>MEDIO</v>
      </c>
      <c r="V16" s="37">
        <v>10</v>
      </c>
      <c r="W16" s="37" t="str">
        <f t="shared" si="4"/>
        <v>MEDIO</v>
      </c>
      <c r="X16" s="100">
        <f t="shared" si="5"/>
        <v>20</v>
      </c>
      <c r="Y16" s="61" t="s">
        <v>66</v>
      </c>
      <c r="Z16" s="61"/>
      <c r="AA16" s="61"/>
      <c r="AB16" s="61"/>
      <c r="AC16" s="181" t="s">
        <v>306</v>
      </c>
      <c r="AD16" s="134" t="s">
        <v>307</v>
      </c>
      <c r="AE16" s="134" t="s">
        <v>955</v>
      </c>
      <c r="AF16" s="180" t="s">
        <v>308</v>
      </c>
      <c r="AG16" s="181"/>
      <c r="AH16" s="412"/>
      <c r="AI16" s="5"/>
      <c r="AJ16" s="5"/>
      <c r="AK16" s="5"/>
      <c r="AL16" s="5"/>
      <c r="AM16" s="5"/>
    </row>
    <row r="17" spans="1:39" s="309" customFormat="1" ht="177" customHeight="1" x14ac:dyDescent="0.2">
      <c r="A17" s="5"/>
      <c r="B17" s="52"/>
      <c r="C17" s="53" t="s">
        <v>57</v>
      </c>
      <c r="D17" s="54" t="s">
        <v>299</v>
      </c>
      <c r="E17" s="55" t="s">
        <v>309</v>
      </c>
      <c r="F17" s="103" t="s">
        <v>310</v>
      </c>
      <c r="G17" s="104" t="s">
        <v>311</v>
      </c>
      <c r="H17" s="103" t="s">
        <v>312</v>
      </c>
      <c r="I17" s="104" t="s">
        <v>956</v>
      </c>
      <c r="J17" s="37">
        <v>3</v>
      </c>
      <c r="K17" s="182" t="str">
        <f t="shared" si="0"/>
        <v>ALTO</v>
      </c>
      <c r="L17" s="54">
        <v>10</v>
      </c>
      <c r="M17" s="54" t="str">
        <f t="shared" si="1"/>
        <v>MEDIO</v>
      </c>
      <c r="N17" s="57">
        <f t="shared" si="2"/>
        <v>30</v>
      </c>
      <c r="O17" s="104" t="s">
        <v>313</v>
      </c>
      <c r="P17" s="68" t="s">
        <v>241</v>
      </c>
      <c r="Q17" s="115" t="s">
        <v>957</v>
      </c>
      <c r="R17" s="112" t="s">
        <v>64</v>
      </c>
      <c r="S17" s="179" t="s">
        <v>54</v>
      </c>
      <c r="T17" s="37">
        <v>2</v>
      </c>
      <c r="U17" s="37" t="str">
        <f t="shared" si="3"/>
        <v>MEDIO</v>
      </c>
      <c r="V17" s="54">
        <v>10</v>
      </c>
      <c r="W17" s="37" t="str">
        <f t="shared" si="4"/>
        <v>MEDIO</v>
      </c>
      <c r="X17" s="57">
        <f t="shared" si="5"/>
        <v>20</v>
      </c>
      <c r="Y17" s="61" t="s">
        <v>66</v>
      </c>
      <c r="Z17" s="61"/>
      <c r="AA17" s="61"/>
      <c r="AB17" s="61"/>
      <c r="AC17" s="103" t="s">
        <v>958</v>
      </c>
      <c r="AD17" s="103" t="s">
        <v>314</v>
      </c>
      <c r="AE17" s="103" t="s">
        <v>959</v>
      </c>
      <c r="AF17" s="103" t="s">
        <v>960</v>
      </c>
      <c r="AG17" s="104"/>
      <c r="AH17" s="412"/>
      <c r="AI17" s="5"/>
      <c r="AJ17" s="5"/>
      <c r="AK17" s="5"/>
      <c r="AL17" s="5"/>
      <c r="AM17" s="5"/>
    </row>
    <row r="18" spans="1:39" s="309" customFormat="1" ht="342" customHeight="1" x14ac:dyDescent="0.2">
      <c r="A18" s="5"/>
      <c r="B18" s="52"/>
      <c r="C18" s="53" t="s">
        <v>57</v>
      </c>
      <c r="D18" s="54" t="s">
        <v>299</v>
      </c>
      <c r="E18" s="55" t="s">
        <v>315</v>
      </c>
      <c r="F18" s="103" t="s">
        <v>316</v>
      </c>
      <c r="G18" s="103" t="s">
        <v>961</v>
      </c>
      <c r="H18" s="103" t="s">
        <v>317</v>
      </c>
      <c r="I18" s="103" t="s">
        <v>318</v>
      </c>
      <c r="J18" s="37">
        <v>3</v>
      </c>
      <c r="K18" s="182" t="str">
        <f t="shared" si="0"/>
        <v>ALTO</v>
      </c>
      <c r="L18" s="54">
        <v>10</v>
      </c>
      <c r="M18" s="54" t="str">
        <f t="shared" si="1"/>
        <v>MEDIO</v>
      </c>
      <c r="N18" s="57">
        <f t="shared" si="2"/>
        <v>30</v>
      </c>
      <c r="O18" s="59" t="s">
        <v>962</v>
      </c>
      <c r="P18" s="68" t="s">
        <v>241</v>
      </c>
      <c r="Q18" s="115" t="s">
        <v>963</v>
      </c>
      <c r="R18" s="112" t="s">
        <v>64</v>
      </c>
      <c r="S18" s="179" t="s">
        <v>54</v>
      </c>
      <c r="T18" s="37">
        <v>2</v>
      </c>
      <c r="U18" s="37" t="str">
        <f t="shared" si="3"/>
        <v>MEDIO</v>
      </c>
      <c r="V18" s="54">
        <v>10</v>
      </c>
      <c r="W18" s="37" t="str">
        <f t="shared" si="4"/>
        <v>MEDIO</v>
      </c>
      <c r="X18" s="57">
        <f t="shared" si="5"/>
        <v>20</v>
      </c>
      <c r="Y18" s="61" t="s">
        <v>66</v>
      </c>
      <c r="Z18" s="61"/>
      <c r="AA18" s="61"/>
      <c r="AB18" s="61"/>
      <c r="AC18" s="71" t="s">
        <v>319</v>
      </c>
      <c r="AD18" s="71" t="s">
        <v>110</v>
      </c>
      <c r="AE18" s="106" t="s">
        <v>964</v>
      </c>
      <c r="AF18" s="64" t="s">
        <v>356</v>
      </c>
      <c r="AG18" s="104"/>
      <c r="AH18" s="412"/>
      <c r="AI18" s="5"/>
      <c r="AJ18" s="5"/>
      <c r="AK18" s="5"/>
      <c r="AL18" s="5"/>
      <c r="AM18" s="5"/>
    </row>
    <row r="19" spans="1:39" s="309" customFormat="1" ht="244.5" customHeight="1" x14ac:dyDescent="0.2">
      <c r="A19" s="5"/>
      <c r="B19" s="52"/>
      <c r="C19" s="66" t="s">
        <v>57</v>
      </c>
      <c r="D19" s="67" t="s">
        <v>80</v>
      </c>
      <c r="E19" s="121" t="s">
        <v>321</v>
      </c>
      <c r="F19" s="122" t="s">
        <v>322</v>
      </c>
      <c r="G19" s="122" t="s">
        <v>323</v>
      </c>
      <c r="H19" s="122" t="s">
        <v>324</v>
      </c>
      <c r="I19" s="122" t="s">
        <v>325</v>
      </c>
      <c r="J19" s="54">
        <v>2</v>
      </c>
      <c r="K19" s="182" t="str">
        <f t="shared" si="0"/>
        <v>MEDIO</v>
      </c>
      <c r="L19" s="67">
        <v>10</v>
      </c>
      <c r="M19" s="54" t="str">
        <f t="shared" si="1"/>
        <v>MEDIO</v>
      </c>
      <c r="N19" s="187">
        <f t="shared" si="2"/>
        <v>20</v>
      </c>
      <c r="O19" s="188" t="s">
        <v>326</v>
      </c>
      <c r="P19" s="68" t="s">
        <v>63</v>
      </c>
      <c r="Q19" s="189" t="s">
        <v>327</v>
      </c>
      <c r="R19" s="69" t="s">
        <v>64</v>
      </c>
      <c r="S19" s="183" t="s">
        <v>54</v>
      </c>
      <c r="T19" s="54">
        <v>2</v>
      </c>
      <c r="U19" s="37" t="str">
        <f t="shared" si="3"/>
        <v>MEDIO</v>
      </c>
      <c r="V19" s="67">
        <v>5</v>
      </c>
      <c r="W19" s="37" t="str">
        <f t="shared" si="4"/>
        <v>BAJO</v>
      </c>
      <c r="X19" s="187">
        <f t="shared" si="5"/>
        <v>10</v>
      </c>
      <c r="Y19" s="70"/>
      <c r="Z19" s="70" t="s">
        <v>66</v>
      </c>
      <c r="AA19" s="70"/>
      <c r="AB19" s="70"/>
      <c r="AC19" s="193" t="s">
        <v>328</v>
      </c>
      <c r="AD19" s="190" t="s">
        <v>329</v>
      </c>
      <c r="AE19" s="193" t="s">
        <v>959</v>
      </c>
      <c r="AF19" s="191" t="s">
        <v>69</v>
      </c>
      <c r="AG19" s="193" t="s">
        <v>330</v>
      </c>
      <c r="AH19" s="412"/>
      <c r="AI19" s="5"/>
      <c r="AJ19" s="5"/>
      <c r="AK19" s="5"/>
      <c r="AL19" s="5"/>
      <c r="AM19" s="5"/>
    </row>
    <row r="20" spans="1:39" s="309" customFormat="1" ht="235.5" customHeight="1" x14ac:dyDescent="0.2">
      <c r="A20" s="5"/>
      <c r="B20" s="52"/>
      <c r="C20" s="66" t="s">
        <v>57</v>
      </c>
      <c r="D20" s="67" t="s">
        <v>90</v>
      </c>
      <c r="E20" s="121" t="s">
        <v>331</v>
      </c>
      <c r="F20" s="122" t="s">
        <v>332</v>
      </c>
      <c r="G20" s="122" t="s">
        <v>333</v>
      </c>
      <c r="H20" s="122" t="s">
        <v>965</v>
      </c>
      <c r="I20" s="122" t="s">
        <v>968</v>
      </c>
      <c r="J20" s="174">
        <v>2</v>
      </c>
      <c r="K20" s="182" t="str">
        <f t="shared" si="0"/>
        <v>MEDIO</v>
      </c>
      <c r="L20" s="67">
        <v>10</v>
      </c>
      <c r="M20" s="54" t="str">
        <f t="shared" si="1"/>
        <v>MEDIO</v>
      </c>
      <c r="N20" s="187">
        <f t="shared" si="2"/>
        <v>20</v>
      </c>
      <c r="O20" s="188" t="s">
        <v>966</v>
      </c>
      <c r="P20" s="141" t="s">
        <v>63</v>
      </c>
      <c r="Q20" s="189" t="s">
        <v>334</v>
      </c>
      <c r="R20" s="69" t="s">
        <v>64</v>
      </c>
      <c r="S20" s="183" t="s">
        <v>54</v>
      </c>
      <c r="T20" s="174">
        <v>1</v>
      </c>
      <c r="U20" s="37" t="str">
        <f t="shared" si="3"/>
        <v>BAJO</v>
      </c>
      <c r="V20" s="67">
        <v>10</v>
      </c>
      <c r="W20" s="37" t="str">
        <f t="shared" si="4"/>
        <v>MEDIO</v>
      </c>
      <c r="X20" s="187">
        <f t="shared" si="5"/>
        <v>10</v>
      </c>
      <c r="Y20" s="192"/>
      <c r="Z20" s="192" t="s">
        <v>66</v>
      </c>
      <c r="AA20" s="192"/>
      <c r="AB20" s="192"/>
      <c r="AC20" s="193" t="s">
        <v>967</v>
      </c>
      <c r="AD20" s="190" t="s">
        <v>335</v>
      </c>
      <c r="AE20" s="193" t="s">
        <v>959</v>
      </c>
      <c r="AF20" s="191" t="s">
        <v>69</v>
      </c>
      <c r="AG20" s="193"/>
      <c r="AH20" s="412"/>
      <c r="AI20" s="5"/>
      <c r="AJ20" s="5"/>
      <c r="AK20" s="5"/>
      <c r="AL20" s="5"/>
      <c r="AM20" s="5"/>
    </row>
    <row r="21" spans="1:39" s="309" customFormat="1" ht="120" customHeight="1" x14ac:dyDescent="0.2">
      <c r="A21" s="5"/>
      <c r="B21" s="52"/>
      <c r="C21" s="72" t="s">
        <v>72</v>
      </c>
      <c r="D21" s="54" t="s">
        <v>336</v>
      </c>
      <c r="E21" s="139" t="s">
        <v>338</v>
      </c>
      <c r="F21" s="196" t="s">
        <v>339</v>
      </c>
      <c r="G21" s="196" t="s">
        <v>340</v>
      </c>
      <c r="H21" s="196" t="s">
        <v>341</v>
      </c>
      <c r="I21" s="196" t="s">
        <v>342</v>
      </c>
      <c r="J21" s="37">
        <v>1</v>
      </c>
      <c r="K21" s="54" t="str">
        <f t="shared" si="0"/>
        <v>BAJO</v>
      </c>
      <c r="L21" s="37">
        <v>5</v>
      </c>
      <c r="M21" s="54" t="str">
        <f t="shared" si="1"/>
        <v>BAJO</v>
      </c>
      <c r="N21" s="57">
        <f t="shared" si="2"/>
        <v>5</v>
      </c>
      <c r="O21" s="195" t="s">
        <v>343</v>
      </c>
      <c r="P21" s="68" t="s">
        <v>63</v>
      </c>
      <c r="Q21" s="178" t="s">
        <v>344</v>
      </c>
      <c r="R21" s="69" t="s">
        <v>64</v>
      </c>
      <c r="S21" s="183" t="s">
        <v>54</v>
      </c>
      <c r="T21" s="37">
        <v>1</v>
      </c>
      <c r="U21" s="37" t="str">
        <f t="shared" si="3"/>
        <v>BAJO</v>
      </c>
      <c r="V21" s="54">
        <v>5</v>
      </c>
      <c r="W21" s="37" t="str">
        <f t="shared" si="4"/>
        <v>BAJO</v>
      </c>
      <c r="X21" s="57">
        <f t="shared" si="5"/>
        <v>5</v>
      </c>
      <c r="Y21" s="61" t="s">
        <v>66</v>
      </c>
      <c r="Z21" s="61"/>
      <c r="AA21" s="61"/>
      <c r="AB21" s="61"/>
      <c r="AC21" s="196" t="s">
        <v>345</v>
      </c>
      <c r="AD21" s="180" t="s">
        <v>163</v>
      </c>
      <c r="AE21" s="145" t="s">
        <v>89</v>
      </c>
      <c r="AF21" s="143" t="s">
        <v>69</v>
      </c>
      <c r="AG21" s="71"/>
      <c r="AH21" s="412"/>
      <c r="AI21" s="5"/>
      <c r="AJ21" s="5"/>
      <c r="AK21" s="5"/>
      <c r="AL21" s="5"/>
      <c r="AM21" s="5"/>
    </row>
    <row r="22" spans="1:39" s="309" customFormat="1" ht="236.25" customHeight="1" x14ac:dyDescent="0.2">
      <c r="A22" s="5"/>
      <c r="B22" s="52"/>
      <c r="C22" s="315" t="s">
        <v>72</v>
      </c>
      <c r="D22" s="314" t="s">
        <v>346</v>
      </c>
      <c r="E22" s="316" t="s">
        <v>347</v>
      </c>
      <c r="F22" s="317" t="s">
        <v>348</v>
      </c>
      <c r="G22" s="317" t="s">
        <v>349</v>
      </c>
      <c r="H22" s="317" t="s">
        <v>350</v>
      </c>
      <c r="I22" s="317" t="s">
        <v>351</v>
      </c>
      <c r="J22" s="314">
        <v>3</v>
      </c>
      <c r="K22" s="314" t="str">
        <f t="shared" si="0"/>
        <v>ALTO</v>
      </c>
      <c r="L22" s="314">
        <v>10</v>
      </c>
      <c r="M22" s="314" t="str">
        <f t="shared" si="1"/>
        <v>MEDIO</v>
      </c>
      <c r="N22" s="318">
        <f t="shared" si="2"/>
        <v>30</v>
      </c>
      <c r="O22" s="319" t="s">
        <v>352</v>
      </c>
      <c r="P22" s="320" t="s">
        <v>241</v>
      </c>
      <c r="Q22" s="321" t="s">
        <v>353</v>
      </c>
      <c r="R22" s="322" t="s">
        <v>64</v>
      </c>
      <c r="S22" s="323" t="s">
        <v>54</v>
      </c>
      <c r="T22" s="314">
        <v>2</v>
      </c>
      <c r="U22" s="314" t="str">
        <f t="shared" si="3"/>
        <v>MEDIO</v>
      </c>
      <c r="V22" s="314">
        <v>10</v>
      </c>
      <c r="W22" s="314" t="str">
        <f t="shared" si="4"/>
        <v>MEDIO</v>
      </c>
      <c r="X22" s="318">
        <f t="shared" si="5"/>
        <v>20</v>
      </c>
      <c r="Y22" s="324" t="s">
        <v>66</v>
      </c>
      <c r="Z22" s="324"/>
      <c r="AA22" s="324"/>
      <c r="AB22" s="324"/>
      <c r="AC22" s="325" t="s">
        <v>354</v>
      </c>
      <c r="AD22" s="326" t="s">
        <v>110</v>
      </c>
      <c r="AE22" s="326" t="s">
        <v>355</v>
      </c>
      <c r="AF22" s="326" t="s">
        <v>356</v>
      </c>
      <c r="AG22" s="325"/>
      <c r="AH22" s="412"/>
      <c r="AI22" s="5"/>
      <c r="AJ22" s="5"/>
      <c r="AK22" s="5"/>
      <c r="AL22" s="5"/>
      <c r="AM22" s="5"/>
    </row>
    <row r="23" spans="1:39" ht="31.5" customHeight="1" thickBot="1" x14ac:dyDescent="0.25">
      <c r="A23" s="5"/>
      <c r="B23" s="1"/>
      <c r="C23" s="1"/>
      <c r="D23" s="1"/>
      <c r="E23" s="1"/>
      <c r="F23" s="1"/>
      <c r="G23" s="1"/>
      <c r="H23" s="1"/>
      <c r="I23" s="1"/>
      <c r="J23" s="1"/>
      <c r="K23" s="1"/>
      <c r="L23" s="1"/>
      <c r="M23" s="1"/>
      <c r="N23" s="80">
        <f>AVERAGE(N9:N22)</f>
        <v>31.071428571428573</v>
      </c>
      <c r="O23" s="1"/>
      <c r="P23" s="1"/>
      <c r="Q23" s="1"/>
      <c r="R23" s="81"/>
      <c r="S23" s="82"/>
      <c r="T23" s="1"/>
      <c r="U23" s="1"/>
      <c r="V23" s="1"/>
      <c r="W23" s="1"/>
      <c r="X23" s="80">
        <f>AVERAGE(X9:X22)</f>
        <v>15</v>
      </c>
      <c r="Y23" s="1"/>
      <c r="Z23" s="1"/>
      <c r="AA23" s="1"/>
      <c r="AB23" s="1"/>
      <c r="AC23" s="1"/>
      <c r="AD23" s="1"/>
      <c r="AE23" s="1"/>
      <c r="AF23" s="1"/>
      <c r="AG23" s="83"/>
      <c r="AH23" s="84"/>
      <c r="AI23" s="5"/>
      <c r="AJ23" s="5"/>
      <c r="AK23" s="5"/>
      <c r="AL23" s="5"/>
      <c r="AM23" s="5"/>
    </row>
    <row r="24" spans="1:39" ht="129" customHeight="1" x14ac:dyDescent="0.2">
      <c r="A24" s="5"/>
      <c r="B24" s="1"/>
      <c r="C24" s="1"/>
      <c r="D24" s="1"/>
      <c r="E24" s="1"/>
      <c r="F24" s="85"/>
      <c r="G24" s="85"/>
      <c r="H24" s="413" t="s">
        <v>133</v>
      </c>
      <c r="I24" s="414"/>
      <c r="J24" s="414"/>
      <c r="K24" s="415"/>
      <c r="L24" s="1"/>
      <c r="M24" s="425" t="s">
        <v>134</v>
      </c>
      <c r="N24" s="383"/>
      <c r="O24" s="383"/>
      <c r="P24" s="384"/>
      <c r="Q24" s="86"/>
      <c r="R24" s="81"/>
      <c r="S24" s="82"/>
      <c r="T24" s="5"/>
      <c r="U24" s="1"/>
      <c r="V24" s="1"/>
      <c r="W24" s="1"/>
      <c r="X24" s="1"/>
      <c r="Y24" s="1"/>
      <c r="Z24" s="1"/>
      <c r="AA24" s="1"/>
      <c r="AB24" s="1"/>
      <c r="AC24" s="1"/>
      <c r="AD24" s="1"/>
      <c r="AE24" s="1"/>
      <c r="AF24" s="1"/>
      <c r="AG24" s="1"/>
      <c r="AH24" s="1"/>
      <c r="AI24" s="5"/>
      <c r="AJ24" s="5"/>
      <c r="AK24" s="5"/>
      <c r="AL24" s="5"/>
      <c r="AM24" s="5"/>
    </row>
    <row r="25" spans="1:39" ht="46.5" customHeight="1" x14ac:dyDescent="0.2">
      <c r="A25" s="5"/>
      <c r="B25" s="1"/>
      <c r="C25" s="1"/>
      <c r="D25" s="1"/>
      <c r="E25" s="1"/>
      <c r="F25" s="416"/>
      <c r="G25" s="417"/>
      <c r="H25" s="418" t="s">
        <v>135</v>
      </c>
      <c r="I25" s="400"/>
      <c r="J25" s="87">
        <f>COUNTIF(X9:X22,"=5")</f>
        <v>2</v>
      </c>
      <c r="K25" s="88">
        <f>J25*100%/J28</f>
        <v>0.14285714285714285</v>
      </c>
      <c r="L25" s="1"/>
      <c r="M25" s="426" t="s">
        <v>136</v>
      </c>
      <c r="N25" s="427"/>
      <c r="O25" s="428" t="s">
        <v>137</v>
      </c>
      <c r="P25" s="415"/>
      <c r="Q25" s="86"/>
      <c r="R25" s="81"/>
      <c r="S25" s="82"/>
      <c r="T25" s="89"/>
      <c r="U25" s="1"/>
      <c r="V25" s="1"/>
      <c r="W25" s="1"/>
      <c r="X25" s="1"/>
      <c r="Y25" s="1"/>
      <c r="Z25" s="1"/>
      <c r="AA25" s="1"/>
      <c r="AB25" s="1"/>
      <c r="AC25" s="1"/>
      <c r="AD25" s="1"/>
      <c r="AE25" s="1"/>
      <c r="AF25" s="1"/>
      <c r="AG25" s="1"/>
      <c r="AH25" s="1"/>
      <c r="AI25" s="5"/>
      <c r="AJ25" s="5"/>
      <c r="AK25" s="5"/>
      <c r="AL25" s="5"/>
      <c r="AM25" s="5"/>
    </row>
    <row r="26" spans="1:39" ht="46.5" customHeight="1" x14ac:dyDescent="0.2">
      <c r="A26" s="5"/>
      <c r="B26" s="1"/>
      <c r="C26" s="1"/>
      <c r="D26" s="1"/>
      <c r="E26" s="1"/>
      <c r="F26" s="416"/>
      <c r="G26" s="417"/>
      <c r="H26" s="418" t="s">
        <v>138</v>
      </c>
      <c r="I26" s="400"/>
      <c r="J26" s="87">
        <f>COUNTIFS(X9:X22,"&gt;=6",X9:X22,"&lt;=30")</f>
        <v>12</v>
      </c>
      <c r="K26" s="88">
        <f>J26*100%/J28</f>
        <v>0.8571428571428571</v>
      </c>
      <c r="L26" s="1"/>
      <c r="M26" s="429" t="s">
        <v>139</v>
      </c>
      <c r="N26" s="400"/>
      <c r="O26" s="430" t="s">
        <v>140</v>
      </c>
      <c r="P26" s="431"/>
      <c r="Q26" s="86"/>
      <c r="R26" s="81"/>
      <c r="S26" s="82"/>
      <c r="T26" s="89"/>
      <c r="U26" s="1"/>
      <c r="V26" s="1"/>
      <c r="W26" s="1"/>
      <c r="X26" s="1"/>
      <c r="Y26" s="1"/>
      <c r="Z26" s="1"/>
      <c r="AA26" s="1"/>
      <c r="AB26" s="1"/>
      <c r="AC26" s="1"/>
      <c r="AD26" s="1"/>
      <c r="AE26" s="1"/>
      <c r="AF26" s="1"/>
      <c r="AG26" s="1"/>
      <c r="AH26" s="1"/>
      <c r="AI26" s="5"/>
      <c r="AJ26" s="5"/>
      <c r="AK26" s="5"/>
      <c r="AL26" s="5"/>
      <c r="AM26" s="5"/>
    </row>
    <row r="27" spans="1:39" ht="46.5" customHeight="1" x14ac:dyDescent="0.2">
      <c r="A27" s="5"/>
      <c r="B27" s="1"/>
      <c r="C27" s="1"/>
      <c r="D27" s="1"/>
      <c r="E27" s="1"/>
      <c r="F27" s="416"/>
      <c r="G27" s="417"/>
      <c r="H27" s="418" t="s">
        <v>141</v>
      </c>
      <c r="I27" s="400"/>
      <c r="J27" s="87">
        <f>COUNTIFS(X9:X22,"&gt;=40",X9:X22,"&lt;=60")</f>
        <v>0</v>
      </c>
      <c r="K27" s="88">
        <f>J27*100%/J28</f>
        <v>0</v>
      </c>
      <c r="L27" s="1"/>
      <c r="M27" s="419" t="s">
        <v>142</v>
      </c>
      <c r="N27" s="420"/>
      <c r="O27" s="421" t="s">
        <v>143</v>
      </c>
      <c r="P27" s="422"/>
      <c r="Q27" s="86"/>
      <c r="R27" s="81"/>
      <c r="S27" s="82"/>
      <c r="T27" s="89"/>
      <c r="U27" s="1"/>
      <c r="V27" s="1"/>
      <c r="W27" s="1"/>
      <c r="X27" s="1"/>
      <c r="Y27" s="1"/>
      <c r="Z27" s="1"/>
      <c r="AA27" s="1"/>
      <c r="AB27" s="1"/>
      <c r="AC27" s="1"/>
      <c r="AD27" s="1"/>
      <c r="AE27" s="1"/>
      <c r="AF27" s="1"/>
      <c r="AG27" s="1"/>
      <c r="AH27" s="1"/>
      <c r="AI27" s="5"/>
      <c r="AJ27" s="5"/>
      <c r="AK27" s="5"/>
      <c r="AL27" s="5"/>
      <c r="AM27" s="5"/>
    </row>
    <row r="28" spans="1:39" ht="46.5" customHeight="1" x14ac:dyDescent="0.2">
      <c r="A28" s="5"/>
      <c r="B28" s="1"/>
      <c r="C28" s="1"/>
      <c r="D28" s="1"/>
      <c r="E28" s="1"/>
      <c r="F28" s="423"/>
      <c r="G28" s="417"/>
      <c r="H28" s="424" t="s">
        <v>144</v>
      </c>
      <c r="I28" s="420"/>
      <c r="J28" s="90">
        <f>+J25+J27+J26</f>
        <v>14</v>
      </c>
      <c r="K28" s="91">
        <f>K25+K26+K27</f>
        <v>1</v>
      </c>
      <c r="L28" s="1"/>
      <c r="M28" s="1"/>
      <c r="N28" s="1"/>
      <c r="O28" s="1"/>
      <c r="P28" s="1"/>
      <c r="Q28" s="1"/>
      <c r="R28" s="81"/>
      <c r="S28" s="82"/>
      <c r="T28" s="1"/>
      <c r="U28" s="1"/>
      <c r="V28" s="1"/>
      <c r="W28" s="1"/>
      <c r="X28" s="1"/>
      <c r="Y28" s="1"/>
      <c r="Z28" s="1"/>
      <c r="AA28" s="1"/>
      <c r="AB28" s="1"/>
      <c r="AC28" s="1"/>
      <c r="AD28" s="1"/>
      <c r="AE28" s="1"/>
      <c r="AF28" s="1"/>
      <c r="AG28" s="1"/>
      <c r="AH28" s="1"/>
      <c r="AI28" s="5"/>
      <c r="AJ28" s="5"/>
      <c r="AK28" s="5"/>
      <c r="AL28" s="5"/>
      <c r="AM28" s="5"/>
    </row>
    <row r="29" spans="1:39" ht="15.75" customHeight="1" x14ac:dyDescent="0.2">
      <c r="P29" s="92"/>
      <c r="Q29" s="92"/>
      <c r="R29" s="81"/>
      <c r="S29" s="82"/>
    </row>
    <row r="30" spans="1:39" ht="15.75" customHeight="1" x14ac:dyDescent="0.2">
      <c r="P30" s="92"/>
      <c r="Q30" s="92"/>
      <c r="R30" s="81"/>
      <c r="S30" s="82"/>
    </row>
    <row r="31" spans="1:39" ht="15.75" customHeight="1" x14ac:dyDescent="0.2">
      <c r="Q31" s="92"/>
      <c r="R31" s="92"/>
      <c r="S31" s="92"/>
    </row>
    <row r="32" spans="1:39" ht="15.75" customHeight="1" x14ac:dyDescent="0.2">
      <c r="Q32" s="92"/>
      <c r="R32" s="92"/>
      <c r="S32" s="92"/>
    </row>
    <row r="33" spans="17:19" ht="15.75" customHeight="1" x14ac:dyDescent="0.2">
      <c r="Q33" s="92"/>
      <c r="R33" s="92"/>
      <c r="S33" s="92"/>
    </row>
    <row r="34" spans="17:19" ht="15.75" customHeight="1" x14ac:dyDescent="0.2">
      <c r="Q34" s="92"/>
      <c r="R34" s="92"/>
      <c r="S34" s="92"/>
    </row>
    <row r="35" spans="17:19" ht="15.75" customHeight="1" x14ac:dyDescent="0.2">
      <c r="Q35" s="92"/>
      <c r="R35" s="92"/>
      <c r="S35" s="92"/>
    </row>
    <row r="36" spans="17:19" ht="15.75" customHeight="1" x14ac:dyDescent="0.2">
      <c r="Q36" s="92"/>
      <c r="R36" s="92"/>
      <c r="S36" s="92"/>
    </row>
    <row r="37" spans="17:19" ht="15.75" customHeight="1" x14ac:dyDescent="0.2">
      <c r="Q37" s="92"/>
      <c r="R37" s="92"/>
      <c r="S37" s="92"/>
    </row>
    <row r="38" spans="17:19" ht="15.75" customHeight="1" x14ac:dyDescent="0.2">
      <c r="Q38" s="92"/>
      <c r="R38" s="92"/>
      <c r="S38" s="92"/>
    </row>
    <row r="39" spans="17:19" ht="15.75" customHeight="1" x14ac:dyDescent="0.2">
      <c r="Q39" s="92"/>
      <c r="R39" s="92"/>
      <c r="S39" s="92"/>
    </row>
    <row r="40" spans="17:19" ht="15.75" customHeight="1" x14ac:dyDescent="0.2">
      <c r="Q40" s="92"/>
      <c r="R40" s="92"/>
      <c r="S40" s="92"/>
    </row>
    <row r="41" spans="17:19" ht="15.75" customHeight="1" x14ac:dyDescent="0.2">
      <c r="Q41" s="92"/>
      <c r="R41" s="92"/>
      <c r="S41" s="92"/>
    </row>
    <row r="42" spans="17:19" ht="15.75" customHeight="1" x14ac:dyDescent="0.2">
      <c r="Q42" s="92"/>
      <c r="R42" s="92"/>
      <c r="S42" s="92"/>
    </row>
    <row r="43" spans="17:19" ht="15.75" customHeight="1" x14ac:dyDescent="0.2">
      <c r="Q43" s="92"/>
      <c r="R43" s="92"/>
      <c r="S43" s="92"/>
    </row>
    <row r="44" spans="17:19" ht="15.75" customHeight="1" x14ac:dyDescent="0.2">
      <c r="Q44" s="92"/>
      <c r="R44" s="92"/>
      <c r="S44" s="92"/>
    </row>
    <row r="45" spans="17:19" ht="15.75" customHeight="1" x14ac:dyDescent="0.2">
      <c r="Q45" s="92"/>
      <c r="R45" s="92"/>
      <c r="S45" s="92"/>
    </row>
    <row r="46" spans="17:19" ht="15.75" customHeight="1" x14ac:dyDescent="0.2">
      <c r="Q46" s="92"/>
      <c r="R46" s="92"/>
      <c r="S46" s="92"/>
    </row>
    <row r="47" spans="17:19" ht="15.75" customHeight="1" x14ac:dyDescent="0.2">
      <c r="Q47" s="92"/>
      <c r="R47" s="92"/>
      <c r="S47" s="92"/>
    </row>
    <row r="48" spans="17:19" ht="15.75" customHeight="1" x14ac:dyDescent="0.2">
      <c r="Q48" s="92"/>
      <c r="R48" s="92"/>
      <c r="S48" s="92"/>
    </row>
    <row r="49" spans="17:19" ht="15.75" customHeight="1" x14ac:dyDescent="0.2">
      <c r="Q49" s="92"/>
      <c r="R49" s="92"/>
      <c r="S49" s="92"/>
    </row>
    <row r="50" spans="17:19" ht="15.75" customHeight="1" x14ac:dyDescent="0.2">
      <c r="Q50" s="92"/>
      <c r="R50" s="92"/>
      <c r="S50" s="92"/>
    </row>
    <row r="51" spans="17:19" ht="15.75" customHeight="1" x14ac:dyDescent="0.2">
      <c r="Q51" s="92"/>
      <c r="R51" s="92"/>
      <c r="S51" s="92"/>
    </row>
    <row r="52" spans="17:19" ht="15.75" customHeight="1" x14ac:dyDescent="0.2">
      <c r="Q52" s="92"/>
      <c r="R52" s="92"/>
      <c r="S52" s="92"/>
    </row>
    <row r="53" spans="17:19" ht="15.75" customHeight="1" x14ac:dyDescent="0.2">
      <c r="Q53" s="92"/>
      <c r="R53" s="92"/>
      <c r="S53" s="92"/>
    </row>
    <row r="54" spans="17:19" ht="15.75" customHeight="1" x14ac:dyDescent="0.2">
      <c r="Q54" s="92"/>
      <c r="R54" s="92"/>
      <c r="S54" s="92"/>
    </row>
    <row r="55" spans="17:19" ht="15.75" customHeight="1" x14ac:dyDescent="0.2">
      <c r="Q55" s="92"/>
      <c r="R55" s="92"/>
      <c r="S55" s="92"/>
    </row>
    <row r="56" spans="17:19" ht="15.75" customHeight="1" x14ac:dyDescent="0.2">
      <c r="Q56" s="92"/>
      <c r="R56" s="92"/>
      <c r="S56" s="92"/>
    </row>
    <row r="57" spans="17:19" ht="15.75" customHeight="1" x14ac:dyDescent="0.2">
      <c r="Q57" s="92"/>
      <c r="R57" s="92"/>
      <c r="S57" s="92"/>
    </row>
    <row r="58" spans="17:19" ht="15.75" customHeight="1" x14ac:dyDescent="0.2">
      <c r="Q58" s="92"/>
      <c r="R58" s="92"/>
      <c r="S58" s="92"/>
    </row>
    <row r="59" spans="17:19" ht="15.75" customHeight="1" x14ac:dyDescent="0.2">
      <c r="Q59" s="92"/>
      <c r="R59" s="92"/>
      <c r="S59" s="92"/>
    </row>
    <row r="60" spans="17:19" ht="15.75" customHeight="1" x14ac:dyDescent="0.2">
      <c r="Q60" s="92"/>
      <c r="R60" s="92"/>
      <c r="S60" s="92"/>
    </row>
    <row r="61" spans="17:19" ht="15.75" customHeight="1" x14ac:dyDescent="0.2">
      <c r="Q61" s="92"/>
      <c r="R61" s="92"/>
      <c r="S61" s="92"/>
    </row>
    <row r="62" spans="17:19" ht="15.75" customHeight="1" x14ac:dyDescent="0.2">
      <c r="Q62" s="92"/>
      <c r="R62" s="92"/>
      <c r="S62" s="92"/>
    </row>
    <row r="63" spans="17:19" ht="15.75" customHeight="1" x14ac:dyDescent="0.2">
      <c r="Q63" s="92"/>
      <c r="R63" s="92"/>
      <c r="S63" s="92"/>
    </row>
    <row r="64" spans="17:19" ht="15.75" customHeight="1" x14ac:dyDescent="0.2">
      <c r="Q64" s="92"/>
      <c r="R64" s="92"/>
      <c r="S64" s="92"/>
    </row>
    <row r="65" spans="17:19" ht="15.75" customHeight="1" x14ac:dyDescent="0.2">
      <c r="Q65" s="92"/>
      <c r="R65" s="92"/>
      <c r="S65" s="92"/>
    </row>
    <row r="66" spans="17:19" ht="15.75" customHeight="1" x14ac:dyDescent="0.2">
      <c r="Q66" s="92"/>
      <c r="R66" s="92"/>
      <c r="S66" s="92"/>
    </row>
    <row r="67" spans="17:19" ht="15.75" customHeight="1" x14ac:dyDescent="0.2">
      <c r="Q67" s="92"/>
      <c r="R67" s="92"/>
      <c r="S67" s="92"/>
    </row>
    <row r="68" spans="17:19" ht="15.75" customHeight="1" x14ac:dyDescent="0.2">
      <c r="Q68" s="92"/>
      <c r="R68" s="92"/>
      <c r="S68" s="92"/>
    </row>
    <row r="69" spans="17:19" ht="15.75" customHeight="1" x14ac:dyDescent="0.2">
      <c r="Q69" s="92"/>
      <c r="R69" s="92"/>
      <c r="S69" s="92"/>
    </row>
    <row r="70" spans="17:19" ht="15.75" customHeight="1" x14ac:dyDescent="0.2">
      <c r="Q70" s="92"/>
      <c r="R70" s="92"/>
      <c r="S70" s="92"/>
    </row>
    <row r="71" spans="17:19" ht="15.75" customHeight="1" x14ac:dyDescent="0.2">
      <c r="Q71" s="92"/>
      <c r="R71" s="92"/>
      <c r="S71" s="92"/>
    </row>
    <row r="72" spans="17:19" ht="15.75" customHeight="1" x14ac:dyDescent="0.2">
      <c r="Q72" s="92"/>
      <c r="R72" s="92"/>
      <c r="S72" s="92"/>
    </row>
    <row r="73" spans="17:19" ht="15.75" customHeight="1" x14ac:dyDescent="0.2">
      <c r="Q73" s="92"/>
      <c r="R73" s="92"/>
      <c r="S73" s="92"/>
    </row>
    <row r="74" spans="17:19" ht="15.75" customHeight="1" x14ac:dyDescent="0.2">
      <c r="Q74" s="92"/>
      <c r="R74" s="92"/>
      <c r="S74" s="92"/>
    </row>
    <row r="75" spans="17:19" ht="15.75" customHeight="1" x14ac:dyDescent="0.2">
      <c r="Q75" s="92"/>
      <c r="R75" s="92"/>
      <c r="S75" s="92"/>
    </row>
    <row r="76" spans="17:19" ht="15.75" customHeight="1" x14ac:dyDescent="0.2">
      <c r="Q76" s="92"/>
      <c r="R76" s="92"/>
      <c r="S76" s="92"/>
    </row>
    <row r="77" spans="17:19" ht="15.75" customHeight="1" x14ac:dyDescent="0.2">
      <c r="Q77" s="92"/>
      <c r="R77" s="92"/>
      <c r="S77" s="92"/>
    </row>
    <row r="78" spans="17:19" ht="15.75" customHeight="1" x14ac:dyDescent="0.2">
      <c r="Q78" s="92"/>
      <c r="R78" s="92"/>
      <c r="S78" s="92"/>
    </row>
    <row r="79" spans="17:19" ht="15.75" customHeight="1" x14ac:dyDescent="0.2">
      <c r="Q79" s="92"/>
      <c r="R79" s="92"/>
      <c r="S79" s="92"/>
    </row>
    <row r="80" spans="17:19" ht="15.75" customHeight="1" x14ac:dyDescent="0.2">
      <c r="Q80" s="92"/>
      <c r="R80" s="92"/>
      <c r="S80" s="92"/>
    </row>
    <row r="81" spans="17:19" ht="15.75" customHeight="1" x14ac:dyDescent="0.2">
      <c r="Q81" s="92"/>
      <c r="R81" s="92"/>
      <c r="S81" s="92"/>
    </row>
    <row r="82" spans="17:19" ht="15.75" customHeight="1" x14ac:dyDescent="0.2">
      <c r="Q82" s="92"/>
      <c r="R82" s="92"/>
      <c r="S82" s="92"/>
    </row>
    <row r="83" spans="17:19" ht="15.75" customHeight="1" x14ac:dyDescent="0.2">
      <c r="Q83" s="92"/>
      <c r="R83" s="92"/>
      <c r="S83" s="92"/>
    </row>
    <row r="84" spans="17:19" ht="15.75" customHeight="1" x14ac:dyDescent="0.2">
      <c r="Q84" s="92"/>
      <c r="R84" s="92"/>
      <c r="S84" s="92"/>
    </row>
    <row r="85" spans="17:19" ht="15.75" customHeight="1" x14ac:dyDescent="0.2">
      <c r="Q85" s="92"/>
      <c r="R85" s="92"/>
      <c r="S85" s="92"/>
    </row>
    <row r="86" spans="17:19" ht="15.75" customHeight="1" x14ac:dyDescent="0.2">
      <c r="Q86" s="92"/>
      <c r="R86" s="92"/>
      <c r="S86" s="92"/>
    </row>
    <row r="87" spans="17:19" ht="15.75" customHeight="1" x14ac:dyDescent="0.2">
      <c r="Q87" s="92"/>
      <c r="R87" s="92"/>
      <c r="S87" s="92"/>
    </row>
    <row r="88" spans="17:19" ht="15.75" customHeight="1" x14ac:dyDescent="0.2">
      <c r="Q88" s="92"/>
      <c r="R88" s="92"/>
      <c r="S88" s="92"/>
    </row>
    <row r="89" spans="17:19" ht="15.75" customHeight="1" x14ac:dyDescent="0.2">
      <c r="Q89" s="92"/>
      <c r="R89" s="92"/>
      <c r="S89" s="92"/>
    </row>
    <row r="90" spans="17:19" ht="15.75" customHeight="1" x14ac:dyDescent="0.2">
      <c r="Q90" s="92"/>
      <c r="R90" s="92"/>
      <c r="S90" s="92"/>
    </row>
    <row r="91" spans="17:19" ht="15.75" customHeight="1" x14ac:dyDescent="0.2">
      <c r="Q91" s="92"/>
      <c r="R91" s="92"/>
      <c r="S91" s="92"/>
    </row>
    <row r="92" spans="17:19" ht="15.75" customHeight="1" x14ac:dyDescent="0.2">
      <c r="Q92" s="92"/>
      <c r="R92" s="92"/>
      <c r="S92" s="92"/>
    </row>
    <row r="93" spans="17:19" ht="15.75" customHeight="1" x14ac:dyDescent="0.2">
      <c r="Q93" s="92"/>
      <c r="R93" s="92"/>
      <c r="S93" s="92"/>
    </row>
    <row r="94" spans="17:19" ht="15.75" customHeight="1" x14ac:dyDescent="0.2">
      <c r="Q94" s="92"/>
      <c r="R94" s="92"/>
      <c r="S94" s="92"/>
    </row>
    <row r="95" spans="17:19" ht="15.75" customHeight="1" x14ac:dyDescent="0.2">
      <c r="Q95" s="92"/>
      <c r="R95" s="92"/>
      <c r="S95" s="92"/>
    </row>
    <row r="96" spans="17:19" ht="15.75" customHeight="1" x14ac:dyDescent="0.2">
      <c r="Q96" s="92"/>
      <c r="R96" s="92"/>
      <c r="S96" s="92"/>
    </row>
    <row r="97" spans="17:19" ht="15.75" customHeight="1" x14ac:dyDescent="0.2">
      <c r="Q97" s="92"/>
      <c r="R97" s="92"/>
      <c r="S97" s="92"/>
    </row>
    <row r="98" spans="17:19" ht="15.75" customHeight="1" x14ac:dyDescent="0.2">
      <c r="Q98" s="92"/>
      <c r="R98" s="92"/>
      <c r="S98" s="92"/>
    </row>
    <row r="99" spans="17:19" ht="15.75" customHeight="1" x14ac:dyDescent="0.2">
      <c r="Q99" s="92"/>
      <c r="R99" s="92"/>
      <c r="S99" s="92"/>
    </row>
    <row r="100" spans="17:19" ht="15.75" customHeight="1" x14ac:dyDescent="0.2">
      <c r="Q100" s="92"/>
      <c r="R100" s="92"/>
      <c r="S100" s="92"/>
    </row>
    <row r="101" spans="17:19" ht="15.75" customHeight="1" x14ac:dyDescent="0.2">
      <c r="Q101" s="92"/>
      <c r="R101" s="92"/>
      <c r="S101" s="92"/>
    </row>
    <row r="102" spans="17:19" ht="15.75" customHeight="1" x14ac:dyDescent="0.2">
      <c r="Q102" s="92"/>
      <c r="R102" s="92"/>
      <c r="S102" s="92"/>
    </row>
    <row r="103" spans="17:19" ht="15.75" customHeight="1" x14ac:dyDescent="0.2">
      <c r="Q103" s="92"/>
      <c r="R103" s="92"/>
      <c r="S103" s="92"/>
    </row>
    <row r="104" spans="17:19" ht="15.75" customHeight="1" x14ac:dyDescent="0.2">
      <c r="Q104" s="92"/>
      <c r="R104" s="92"/>
      <c r="S104" s="92"/>
    </row>
    <row r="105" spans="17:19" ht="15.75" customHeight="1" x14ac:dyDescent="0.2">
      <c r="Q105" s="92"/>
      <c r="R105" s="92"/>
      <c r="S105" s="92"/>
    </row>
    <row r="106" spans="17:19" ht="15.75" customHeight="1" x14ac:dyDescent="0.2">
      <c r="Q106" s="92"/>
      <c r="R106" s="92"/>
      <c r="S106" s="92"/>
    </row>
    <row r="107" spans="17:19" ht="15.75" customHeight="1" x14ac:dyDescent="0.2">
      <c r="Q107" s="92"/>
      <c r="R107" s="92"/>
      <c r="S107" s="92"/>
    </row>
    <row r="108" spans="17:19" ht="15.75" customHeight="1" x14ac:dyDescent="0.2">
      <c r="Q108" s="92"/>
      <c r="R108" s="92"/>
      <c r="S108" s="92"/>
    </row>
    <row r="109" spans="17:19" ht="15.75" customHeight="1" x14ac:dyDescent="0.2">
      <c r="Q109" s="92"/>
      <c r="R109" s="92"/>
      <c r="S109" s="92"/>
    </row>
    <row r="110" spans="17:19" ht="15.75" customHeight="1" x14ac:dyDescent="0.2">
      <c r="Q110" s="92"/>
      <c r="R110" s="92"/>
      <c r="S110" s="92"/>
    </row>
    <row r="111" spans="17:19" ht="15.75" customHeight="1" x14ac:dyDescent="0.2">
      <c r="Q111" s="92"/>
      <c r="R111" s="92"/>
      <c r="S111" s="92"/>
    </row>
    <row r="112" spans="17:19" ht="15.75" customHeight="1" x14ac:dyDescent="0.2">
      <c r="Q112" s="92"/>
      <c r="R112" s="92"/>
      <c r="S112" s="92"/>
    </row>
    <row r="113" spans="17:19" ht="15.75" customHeight="1" x14ac:dyDescent="0.2">
      <c r="Q113" s="92"/>
      <c r="R113" s="92"/>
      <c r="S113" s="92"/>
    </row>
    <row r="114" spans="17:19" ht="15.75" customHeight="1" x14ac:dyDescent="0.2">
      <c r="Q114" s="92"/>
      <c r="R114" s="92"/>
      <c r="S114" s="92"/>
    </row>
    <row r="115" spans="17:19" ht="15.75" customHeight="1" x14ac:dyDescent="0.2">
      <c r="Q115" s="92"/>
      <c r="R115" s="92"/>
      <c r="S115" s="92"/>
    </row>
    <row r="116" spans="17:19" ht="15.75" customHeight="1" x14ac:dyDescent="0.2">
      <c r="Q116" s="92"/>
      <c r="R116" s="92"/>
      <c r="S116" s="92"/>
    </row>
    <row r="117" spans="17:19" ht="15.75" customHeight="1" x14ac:dyDescent="0.2">
      <c r="Q117" s="92"/>
      <c r="R117" s="92"/>
      <c r="S117" s="92"/>
    </row>
    <row r="118" spans="17:19" ht="15.75" customHeight="1" x14ac:dyDescent="0.2">
      <c r="Q118" s="92"/>
      <c r="R118" s="92"/>
      <c r="S118" s="92"/>
    </row>
    <row r="119" spans="17:19" ht="15.75" customHeight="1" x14ac:dyDescent="0.2">
      <c r="Q119" s="92"/>
      <c r="R119" s="92"/>
      <c r="S119" s="92"/>
    </row>
    <row r="120" spans="17:19" ht="15.75" customHeight="1" x14ac:dyDescent="0.2">
      <c r="Q120" s="92"/>
      <c r="R120" s="92"/>
      <c r="S120" s="92"/>
    </row>
    <row r="121" spans="17:19" ht="15.75" customHeight="1" x14ac:dyDescent="0.2">
      <c r="Q121" s="92"/>
      <c r="R121" s="92"/>
      <c r="S121" s="92"/>
    </row>
    <row r="122" spans="17:19" ht="15.75" customHeight="1" x14ac:dyDescent="0.2">
      <c r="Q122" s="92"/>
      <c r="R122" s="92"/>
      <c r="S122" s="92"/>
    </row>
    <row r="123" spans="17:19" ht="15.75" customHeight="1" x14ac:dyDescent="0.2">
      <c r="Q123" s="92"/>
      <c r="R123" s="92"/>
      <c r="S123" s="92"/>
    </row>
    <row r="124" spans="17:19" ht="15.75" customHeight="1" x14ac:dyDescent="0.2">
      <c r="Q124" s="92"/>
      <c r="R124" s="92"/>
      <c r="S124" s="92"/>
    </row>
    <row r="125" spans="17:19" ht="15.75" customHeight="1" x14ac:dyDescent="0.2">
      <c r="Q125" s="92"/>
      <c r="R125" s="92"/>
      <c r="S125" s="92"/>
    </row>
    <row r="126" spans="17:19" ht="15.75" customHeight="1" x14ac:dyDescent="0.2">
      <c r="Q126" s="92"/>
      <c r="R126" s="92"/>
      <c r="S126" s="92"/>
    </row>
    <row r="127" spans="17:19" ht="15.75" customHeight="1" x14ac:dyDescent="0.2">
      <c r="Q127" s="92"/>
      <c r="R127" s="92"/>
      <c r="S127" s="92"/>
    </row>
    <row r="128" spans="17:19" ht="15.75" customHeight="1" x14ac:dyDescent="0.2">
      <c r="Q128" s="92"/>
      <c r="R128" s="92"/>
      <c r="S128" s="92"/>
    </row>
    <row r="129" spans="17:19" ht="15.75" customHeight="1" x14ac:dyDescent="0.2">
      <c r="Q129" s="92"/>
      <c r="R129" s="92"/>
      <c r="S129" s="92"/>
    </row>
    <row r="130" spans="17:19" ht="15.75" customHeight="1" x14ac:dyDescent="0.2">
      <c r="Q130" s="92"/>
      <c r="R130" s="92"/>
      <c r="S130" s="92"/>
    </row>
    <row r="131" spans="17:19" ht="15.75" customHeight="1" x14ac:dyDescent="0.2">
      <c r="Q131" s="92"/>
      <c r="R131" s="92"/>
      <c r="S131" s="92"/>
    </row>
    <row r="132" spans="17:19" ht="15.75" customHeight="1" x14ac:dyDescent="0.2">
      <c r="Q132" s="92"/>
      <c r="R132" s="92"/>
      <c r="S132" s="92"/>
    </row>
    <row r="133" spans="17:19" ht="15.75" customHeight="1" x14ac:dyDescent="0.2">
      <c r="Q133" s="92"/>
      <c r="R133" s="92"/>
      <c r="S133" s="92"/>
    </row>
    <row r="134" spans="17:19" ht="15.75" customHeight="1" x14ac:dyDescent="0.2">
      <c r="Q134" s="92"/>
      <c r="R134" s="92"/>
      <c r="S134" s="92"/>
    </row>
    <row r="135" spans="17:19" ht="15.75" customHeight="1" x14ac:dyDescent="0.2">
      <c r="Q135" s="92"/>
      <c r="R135" s="92"/>
      <c r="S135" s="92"/>
    </row>
    <row r="136" spans="17:19" ht="15.75" customHeight="1" x14ac:dyDescent="0.2">
      <c r="Q136" s="92"/>
      <c r="R136" s="92"/>
      <c r="S136" s="92"/>
    </row>
    <row r="137" spans="17:19" ht="15.75" customHeight="1" x14ac:dyDescent="0.2">
      <c r="Q137" s="92"/>
      <c r="R137" s="92"/>
      <c r="S137" s="92"/>
    </row>
    <row r="138" spans="17:19" ht="15.75" customHeight="1" x14ac:dyDescent="0.2">
      <c r="Q138" s="92"/>
      <c r="R138" s="92"/>
      <c r="S138" s="92"/>
    </row>
    <row r="139" spans="17:19" ht="15.75" customHeight="1" x14ac:dyDescent="0.2">
      <c r="Q139" s="92"/>
      <c r="R139" s="92"/>
      <c r="S139" s="92"/>
    </row>
    <row r="140" spans="17:19" ht="15.75" customHeight="1" x14ac:dyDescent="0.2">
      <c r="Q140" s="92"/>
      <c r="R140" s="92"/>
      <c r="S140" s="92"/>
    </row>
    <row r="141" spans="17:19" ht="15.75" customHeight="1" x14ac:dyDescent="0.2">
      <c r="Q141" s="92"/>
      <c r="R141" s="92"/>
      <c r="S141" s="92"/>
    </row>
    <row r="142" spans="17:19" ht="15.75" customHeight="1" x14ac:dyDescent="0.2">
      <c r="Q142" s="92"/>
      <c r="R142" s="92"/>
      <c r="S142" s="92"/>
    </row>
    <row r="143" spans="17:19" ht="15.75" customHeight="1" x14ac:dyDescent="0.2">
      <c r="Q143" s="92"/>
      <c r="R143" s="92"/>
      <c r="S143" s="92"/>
    </row>
    <row r="144" spans="17:19" ht="15.75" customHeight="1" x14ac:dyDescent="0.2">
      <c r="Q144" s="92"/>
      <c r="R144" s="92"/>
      <c r="S144" s="92"/>
    </row>
    <row r="145" spans="17:19" ht="15.75" customHeight="1" x14ac:dyDescent="0.2">
      <c r="Q145" s="92"/>
      <c r="R145" s="92"/>
      <c r="S145" s="92"/>
    </row>
    <row r="146" spans="17:19" ht="15.75" customHeight="1" x14ac:dyDescent="0.2">
      <c r="Q146" s="92"/>
      <c r="R146" s="92"/>
      <c r="S146" s="92"/>
    </row>
    <row r="147" spans="17:19" ht="15.75" customHeight="1" x14ac:dyDescent="0.2">
      <c r="Q147" s="92"/>
      <c r="R147" s="92"/>
      <c r="S147" s="92"/>
    </row>
    <row r="148" spans="17:19" ht="15.75" customHeight="1" x14ac:dyDescent="0.2">
      <c r="Q148" s="92"/>
      <c r="R148" s="92"/>
      <c r="S148" s="92"/>
    </row>
    <row r="149" spans="17:19" ht="15.75" customHeight="1" x14ac:dyDescent="0.2">
      <c r="Q149" s="92"/>
      <c r="R149" s="92"/>
      <c r="S149" s="92"/>
    </row>
    <row r="150" spans="17:19" ht="15.75" customHeight="1" x14ac:dyDescent="0.2">
      <c r="Q150" s="92"/>
      <c r="R150" s="92"/>
      <c r="S150" s="92"/>
    </row>
    <row r="151" spans="17:19" ht="15.75" customHeight="1" x14ac:dyDescent="0.2">
      <c r="Q151" s="92"/>
      <c r="R151" s="92"/>
      <c r="S151" s="92"/>
    </row>
    <row r="152" spans="17:19" ht="15.75" customHeight="1" x14ac:dyDescent="0.2">
      <c r="Q152" s="92"/>
      <c r="R152" s="92"/>
      <c r="S152" s="92"/>
    </row>
    <row r="153" spans="17:19" ht="15.75" customHeight="1" x14ac:dyDescent="0.2">
      <c r="Q153" s="92"/>
      <c r="R153" s="92"/>
      <c r="S153" s="92"/>
    </row>
    <row r="154" spans="17:19" ht="15.75" customHeight="1" x14ac:dyDescent="0.2">
      <c r="Q154" s="92"/>
      <c r="R154" s="92"/>
      <c r="S154" s="92"/>
    </row>
    <row r="155" spans="17:19" ht="15.75" customHeight="1" x14ac:dyDescent="0.2">
      <c r="Q155" s="92"/>
      <c r="R155" s="92"/>
      <c r="S155" s="92"/>
    </row>
    <row r="156" spans="17:19" ht="15.75" customHeight="1" x14ac:dyDescent="0.2">
      <c r="Q156" s="92"/>
      <c r="R156" s="92"/>
      <c r="S156" s="92"/>
    </row>
    <row r="157" spans="17:19" ht="15.75" customHeight="1" x14ac:dyDescent="0.2">
      <c r="Q157" s="92"/>
      <c r="R157" s="92"/>
      <c r="S157" s="92"/>
    </row>
    <row r="158" spans="17:19" ht="15.75" customHeight="1" x14ac:dyDescent="0.2">
      <c r="Q158" s="92"/>
      <c r="R158" s="92"/>
      <c r="S158" s="92"/>
    </row>
    <row r="159" spans="17:19" ht="15.75" customHeight="1" x14ac:dyDescent="0.2">
      <c r="Q159" s="92"/>
      <c r="R159" s="92"/>
      <c r="S159" s="92"/>
    </row>
    <row r="160" spans="17:19" ht="15.75" customHeight="1" x14ac:dyDescent="0.2">
      <c r="Q160" s="92"/>
      <c r="R160" s="92"/>
      <c r="S160" s="92"/>
    </row>
    <row r="161" spans="17:19" ht="15.75" customHeight="1" x14ac:dyDescent="0.2">
      <c r="Q161" s="92"/>
      <c r="R161" s="92"/>
      <c r="S161" s="92"/>
    </row>
    <row r="162" spans="17:19" ht="15.75" customHeight="1" x14ac:dyDescent="0.2">
      <c r="Q162" s="92"/>
      <c r="R162" s="92"/>
      <c r="S162" s="92"/>
    </row>
    <row r="163" spans="17:19" ht="15.75" customHeight="1" x14ac:dyDescent="0.2">
      <c r="Q163" s="92"/>
      <c r="R163" s="92"/>
      <c r="S163" s="92"/>
    </row>
    <row r="164" spans="17:19" ht="15.75" customHeight="1" x14ac:dyDescent="0.2">
      <c r="Q164" s="92"/>
      <c r="R164" s="92"/>
      <c r="S164" s="92"/>
    </row>
    <row r="165" spans="17:19" ht="15.75" customHeight="1" x14ac:dyDescent="0.2">
      <c r="Q165" s="92"/>
      <c r="R165" s="92"/>
      <c r="S165" s="92"/>
    </row>
    <row r="166" spans="17:19" ht="15.75" customHeight="1" x14ac:dyDescent="0.2">
      <c r="Q166" s="92"/>
      <c r="R166" s="92"/>
      <c r="S166" s="92"/>
    </row>
    <row r="167" spans="17:19" ht="15.75" customHeight="1" x14ac:dyDescent="0.2">
      <c r="Q167" s="92"/>
      <c r="R167" s="92"/>
      <c r="S167" s="92"/>
    </row>
    <row r="168" spans="17:19" ht="15.75" customHeight="1" x14ac:dyDescent="0.2">
      <c r="Q168" s="92"/>
      <c r="R168" s="92"/>
      <c r="S168" s="92"/>
    </row>
    <row r="169" spans="17:19" ht="15.75" customHeight="1" x14ac:dyDescent="0.2">
      <c r="Q169" s="92"/>
      <c r="R169" s="92"/>
      <c r="S169" s="92"/>
    </row>
    <row r="170" spans="17:19" ht="15.75" customHeight="1" x14ac:dyDescent="0.2">
      <c r="Q170" s="92"/>
      <c r="R170" s="92"/>
      <c r="S170" s="92"/>
    </row>
    <row r="171" spans="17:19" ht="15.75" customHeight="1" x14ac:dyDescent="0.2">
      <c r="Q171" s="92"/>
      <c r="R171" s="92"/>
      <c r="S171" s="92"/>
    </row>
    <row r="172" spans="17:19" ht="15.75" customHeight="1" x14ac:dyDescent="0.2">
      <c r="Q172" s="92"/>
      <c r="R172" s="92"/>
      <c r="S172" s="92"/>
    </row>
    <row r="173" spans="17:19" ht="15.75" customHeight="1" x14ac:dyDescent="0.2">
      <c r="Q173" s="92"/>
      <c r="R173" s="92"/>
      <c r="S173" s="92"/>
    </row>
    <row r="174" spans="17:19" ht="15.75" customHeight="1" x14ac:dyDescent="0.2">
      <c r="Q174" s="92"/>
      <c r="R174" s="92"/>
      <c r="S174" s="92"/>
    </row>
    <row r="175" spans="17:19" ht="15.75" customHeight="1" x14ac:dyDescent="0.2">
      <c r="Q175" s="92"/>
      <c r="R175" s="92"/>
      <c r="S175" s="92"/>
    </row>
    <row r="176" spans="17:19" ht="15.75" customHeight="1" x14ac:dyDescent="0.2">
      <c r="Q176" s="92"/>
      <c r="R176" s="92"/>
      <c r="S176" s="92"/>
    </row>
    <row r="177" spans="17:19" ht="15.75" customHeight="1" x14ac:dyDescent="0.2">
      <c r="Q177" s="92"/>
      <c r="R177" s="92"/>
      <c r="S177" s="92"/>
    </row>
    <row r="178" spans="17:19" ht="15.75" customHeight="1" x14ac:dyDescent="0.2">
      <c r="Q178" s="92"/>
      <c r="R178" s="92"/>
      <c r="S178" s="92"/>
    </row>
    <row r="179" spans="17:19" ht="15.75" customHeight="1" x14ac:dyDescent="0.2">
      <c r="Q179" s="92"/>
      <c r="R179" s="92"/>
      <c r="S179" s="92"/>
    </row>
    <row r="180" spans="17:19" ht="15.75" customHeight="1" x14ac:dyDescent="0.2">
      <c r="Q180" s="92"/>
      <c r="R180" s="92"/>
      <c r="S180" s="92"/>
    </row>
    <row r="181" spans="17:19" ht="15.75" customHeight="1" x14ac:dyDescent="0.2">
      <c r="Q181" s="92"/>
      <c r="R181" s="92"/>
      <c r="S181" s="92"/>
    </row>
    <row r="182" spans="17:19" ht="15.75" customHeight="1" x14ac:dyDescent="0.2">
      <c r="Q182" s="92"/>
      <c r="R182" s="92"/>
      <c r="S182" s="92"/>
    </row>
    <row r="183" spans="17:19" ht="15.75" customHeight="1" x14ac:dyDescent="0.2">
      <c r="Q183" s="92"/>
      <c r="R183" s="92"/>
      <c r="S183" s="92"/>
    </row>
    <row r="184" spans="17:19" ht="15.75" customHeight="1" x14ac:dyDescent="0.2">
      <c r="Q184" s="92"/>
      <c r="R184" s="92"/>
      <c r="S184" s="92"/>
    </row>
    <row r="185" spans="17:19" ht="15.75" customHeight="1" x14ac:dyDescent="0.2">
      <c r="Q185" s="92"/>
      <c r="R185" s="92"/>
      <c r="S185" s="92"/>
    </row>
    <row r="186" spans="17:19" ht="15.75" customHeight="1" x14ac:dyDescent="0.2">
      <c r="Q186" s="92"/>
      <c r="R186" s="92"/>
      <c r="S186" s="92"/>
    </row>
    <row r="187" spans="17:19" ht="15.75" customHeight="1" x14ac:dyDescent="0.2">
      <c r="Q187" s="92"/>
      <c r="R187" s="92"/>
      <c r="S187" s="92"/>
    </row>
    <row r="188" spans="17:19" ht="15.75" customHeight="1" x14ac:dyDescent="0.2">
      <c r="Q188" s="92"/>
      <c r="R188" s="92"/>
      <c r="S188" s="92"/>
    </row>
    <row r="189" spans="17:19" ht="15.75" customHeight="1" x14ac:dyDescent="0.2">
      <c r="Q189" s="92"/>
      <c r="R189" s="92"/>
      <c r="S189" s="92"/>
    </row>
    <row r="190" spans="17:19" ht="15.75" customHeight="1" x14ac:dyDescent="0.2">
      <c r="Q190" s="92"/>
      <c r="R190" s="92"/>
      <c r="S190" s="92"/>
    </row>
    <row r="191" spans="17:19" ht="15.75" customHeight="1" x14ac:dyDescent="0.2">
      <c r="Q191" s="92"/>
      <c r="R191" s="92"/>
      <c r="S191" s="92"/>
    </row>
    <row r="192" spans="17:19" ht="15.75" customHeight="1" x14ac:dyDescent="0.2">
      <c r="Q192" s="92"/>
      <c r="R192" s="92"/>
      <c r="S192" s="92"/>
    </row>
    <row r="193" spans="17:19" ht="15.75" customHeight="1" x14ac:dyDescent="0.2">
      <c r="Q193" s="92"/>
      <c r="R193" s="92"/>
      <c r="S193" s="92"/>
    </row>
    <row r="194" spans="17:19" ht="15.75" customHeight="1" x14ac:dyDescent="0.2">
      <c r="Q194" s="92"/>
      <c r="R194" s="92"/>
      <c r="S194" s="92"/>
    </row>
    <row r="195" spans="17:19" ht="15.75" customHeight="1" x14ac:dyDescent="0.2">
      <c r="Q195" s="92"/>
      <c r="R195" s="92"/>
      <c r="S195" s="92"/>
    </row>
    <row r="196" spans="17:19" ht="15.75" customHeight="1" x14ac:dyDescent="0.2">
      <c r="Q196" s="92"/>
      <c r="R196" s="92"/>
      <c r="S196" s="92"/>
    </row>
    <row r="197" spans="17:19" ht="15.75" customHeight="1" x14ac:dyDescent="0.2">
      <c r="Q197" s="92"/>
      <c r="R197" s="92"/>
      <c r="S197" s="92"/>
    </row>
    <row r="198" spans="17:19" ht="15.75" customHeight="1" x14ac:dyDescent="0.2">
      <c r="Q198" s="92"/>
      <c r="R198" s="92"/>
      <c r="S198" s="92"/>
    </row>
    <row r="199" spans="17:19" ht="15.75" customHeight="1" x14ac:dyDescent="0.2">
      <c r="Q199" s="92"/>
      <c r="R199" s="92"/>
      <c r="S199" s="92"/>
    </row>
    <row r="200" spans="17:19" ht="15.75" customHeight="1" x14ac:dyDescent="0.2">
      <c r="Q200" s="92"/>
      <c r="R200" s="92"/>
      <c r="S200" s="92"/>
    </row>
    <row r="201" spans="17:19" ht="15.75" customHeight="1" x14ac:dyDescent="0.2">
      <c r="Q201" s="92"/>
      <c r="R201" s="92"/>
      <c r="S201" s="92"/>
    </row>
    <row r="202" spans="17:19" ht="15.75" customHeight="1" x14ac:dyDescent="0.2">
      <c r="Q202" s="92"/>
      <c r="R202" s="92"/>
      <c r="S202" s="92"/>
    </row>
    <row r="203" spans="17:19" ht="15.75" customHeight="1" x14ac:dyDescent="0.2">
      <c r="Q203" s="92"/>
      <c r="R203" s="92"/>
      <c r="S203" s="92"/>
    </row>
    <row r="204" spans="17:19" ht="15.75" customHeight="1" x14ac:dyDescent="0.2">
      <c r="Q204" s="92"/>
      <c r="R204" s="92"/>
      <c r="S204" s="92"/>
    </row>
    <row r="205" spans="17:19" ht="15.75" customHeight="1" x14ac:dyDescent="0.2">
      <c r="Q205" s="92"/>
      <c r="R205" s="92"/>
      <c r="S205" s="92"/>
    </row>
    <row r="206" spans="17:19" ht="15.75" customHeight="1" x14ac:dyDescent="0.2">
      <c r="Q206" s="92"/>
      <c r="R206" s="92"/>
      <c r="S206" s="92"/>
    </row>
    <row r="207" spans="17:19" ht="15.75" customHeight="1" x14ac:dyDescent="0.2">
      <c r="Q207" s="92"/>
      <c r="R207" s="92"/>
      <c r="S207" s="92"/>
    </row>
    <row r="208" spans="17:19" ht="15.75" customHeight="1" x14ac:dyDescent="0.2">
      <c r="Q208" s="92"/>
      <c r="R208" s="92"/>
      <c r="S208" s="92"/>
    </row>
    <row r="209" spans="17:19" ht="15.75" customHeight="1" x14ac:dyDescent="0.2">
      <c r="Q209" s="92"/>
      <c r="R209" s="92"/>
      <c r="S209" s="92"/>
    </row>
    <row r="210" spans="17:19" ht="15.75" customHeight="1" x14ac:dyDescent="0.2">
      <c r="Q210" s="92"/>
      <c r="R210" s="92"/>
      <c r="S210" s="92"/>
    </row>
    <row r="211" spans="17:19" ht="15.75" customHeight="1" x14ac:dyDescent="0.2">
      <c r="Q211" s="92"/>
      <c r="R211" s="92"/>
      <c r="S211" s="92"/>
    </row>
    <row r="212" spans="17:19" ht="15.75" customHeight="1" x14ac:dyDescent="0.2">
      <c r="Q212" s="92"/>
      <c r="R212" s="92"/>
      <c r="S212" s="92"/>
    </row>
    <row r="213" spans="17:19" ht="15.75" customHeight="1" x14ac:dyDescent="0.2">
      <c r="Q213" s="92"/>
      <c r="R213" s="92"/>
      <c r="S213" s="92"/>
    </row>
    <row r="214" spans="17:19" ht="15.75" customHeight="1" x14ac:dyDescent="0.2">
      <c r="Q214" s="92"/>
      <c r="R214" s="92"/>
      <c r="S214" s="92"/>
    </row>
    <row r="215" spans="17:19" ht="15.75" customHeight="1" x14ac:dyDescent="0.2">
      <c r="Q215" s="92"/>
      <c r="R215" s="92"/>
      <c r="S215" s="92"/>
    </row>
    <row r="216" spans="17:19" ht="15.75" customHeight="1" x14ac:dyDescent="0.2">
      <c r="Q216" s="92"/>
      <c r="R216" s="92"/>
      <c r="S216" s="92"/>
    </row>
    <row r="217" spans="17:19" ht="15.75" customHeight="1" x14ac:dyDescent="0.2">
      <c r="Q217" s="92"/>
      <c r="R217" s="92"/>
      <c r="S217" s="92"/>
    </row>
    <row r="218" spans="17:19" ht="15.75" customHeight="1" x14ac:dyDescent="0.2">
      <c r="Q218" s="92"/>
      <c r="R218" s="92"/>
      <c r="S218" s="92"/>
    </row>
    <row r="219" spans="17:19" ht="15.75" customHeight="1" x14ac:dyDescent="0.2">
      <c r="Q219" s="92"/>
      <c r="R219" s="92"/>
      <c r="S219" s="92"/>
    </row>
    <row r="220" spans="17:19" ht="15.75" customHeight="1" x14ac:dyDescent="0.2">
      <c r="Q220" s="92"/>
      <c r="R220" s="92"/>
      <c r="S220" s="92"/>
    </row>
    <row r="221" spans="17:19" ht="15.75" customHeight="1" x14ac:dyDescent="0.2">
      <c r="Q221" s="92"/>
      <c r="R221" s="92"/>
      <c r="S221" s="92"/>
    </row>
    <row r="222" spans="17:19" ht="15.75" customHeight="1" x14ac:dyDescent="0.2">
      <c r="Q222" s="92"/>
      <c r="R222" s="92"/>
      <c r="S222" s="92"/>
    </row>
    <row r="223" spans="17:19" ht="15.75" customHeight="1" x14ac:dyDescent="0.2">
      <c r="Q223" s="92"/>
      <c r="R223" s="92"/>
      <c r="S223" s="92"/>
    </row>
    <row r="224" spans="17:19" ht="15.75" customHeight="1" x14ac:dyDescent="0.2">
      <c r="Q224" s="92"/>
      <c r="R224" s="92"/>
      <c r="S224" s="92"/>
    </row>
    <row r="225" spans="17:19" ht="15.75" customHeight="1" x14ac:dyDescent="0.2">
      <c r="Q225" s="92"/>
      <c r="R225" s="92"/>
      <c r="S225" s="92"/>
    </row>
    <row r="226" spans="17:19" ht="15.75" customHeight="1" x14ac:dyDescent="0.2">
      <c r="Q226" s="92"/>
      <c r="R226" s="92"/>
      <c r="S226" s="92"/>
    </row>
    <row r="227" spans="17:19" ht="15.75" customHeight="1" x14ac:dyDescent="0.2">
      <c r="Q227" s="92"/>
      <c r="R227" s="92"/>
      <c r="S227" s="92"/>
    </row>
    <row r="228" spans="17:19" ht="15.75" customHeight="1" x14ac:dyDescent="0.2">
      <c r="Q228" s="92"/>
      <c r="R228" s="92"/>
      <c r="S228" s="92"/>
    </row>
    <row r="229" spans="17:19" ht="15.75" customHeight="1" x14ac:dyDescent="0.2">
      <c r="Q229" s="92"/>
      <c r="R229" s="92"/>
      <c r="S229" s="92"/>
    </row>
    <row r="230" spans="17:19" ht="15.75" customHeight="1" x14ac:dyDescent="0.2">
      <c r="Q230" s="92"/>
      <c r="R230" s="92"/>
      <c r="S230" s="92"/>
    </row>
    <row r="231" spans="17:19" ht="15.75" customHeight="1" x14ac:dyDescent="0.2">
      <c r="Q231" s="92"/>
      <c r="R231" s="92"/>
      <c r="S231" s="92"/>
    </row>
    <row r="232" spans="17:19" ht="15.75" customHeight="1" x14ac:dyDescent="0.2">
      <c r="Q232" s="92"/>
      <c r="R232" s="92"/>
      <c r="S232" s="92"/>
    </row>
    <row r="233" spans="17:19" ht="15.75" customHeight="1" x14ac:dyDescent="0.2">
      <c r="Q233" s="92"/>
      <c r="R233" s="92"/>
      <c r="S233" s="92"/>
    </row>
    <row r="234" spans="17:19" ht="15.75" customHeight="1" x14ac:dyDescent="0.2">
      <c r="Q234" s="92"/>
      <c r="R234" s="92"/>
      <c r="S234" s="92"/>
    </row>
    <row r="235" spans="17:19" ht="15.75" customHeight="1" x14ac:dyDescent="0.2">
      <c r="Q235" s="92"/>
      <c r="R235" s="92"/>
      <c r="S235" s="92"/>
    </row>
    <row r="236" spans="17:19" ht="15.75" customHeight="1" x14ac:dyDescent="0.2">
      <c r="Q236" s="92"/>
      <c r="R236" s="92"/>
      <c r="S236" s="92"/>
    </row>
    <row r="237" spans="17:19" ht="15.75" customHeight="1" x14ac:dyDescent="0.2">
      <c r="Q237" s="92"/>
      <c r="R237" s="92"/>
      <c r="S237" s="92"/>
    </row>
    <row r="238" spans="17:19" ht="15.75" customHeight="1" x14ac:dyDescent="0.2">
      <c r="Q238" s="92"/>
      <c r="R238" s="92"/>
      <c r="S238" s="92"/>
    </row>
    <row r="239" spans="17:19" ht="15.75" customHeight="1" x14ac:dyDescent="0.2">
      <c r="Q239" s="92"/>
      <c r="R239" s="92"/>
      <c r="S239" s="92"/>
    </row>
    <row r="240" spans="17:19" ht="15.75" customHeight="1" x14ac:dyDescent="0.2">
      <c r="Q240" s="92"/>
      <c r="R240" s="92"/>
      <c r="S240" s="92"/>
    </row>
    <row r="241" spans="17:19" ht="15.75" customHeight="1" x14ac:dyDescent="0.2">
      <c r="Q241" s="92"/>
      <c r="R241" s="92"/>
      <c r="S241" s="92"/>
    </row>
    <row r="242" spans="17:19" ht="15.75" customHeight="1" x14ac:dyDescent="0.2">
      <c r="Q242" s="92"/>
      <c r="R242" s="92"/>
      <c r="S242" s="92"/>
    </row>
    <row r="243" spans="17:19" ht="15.75" customHeight="1" x14ac:dyDescent="0.2">
      <c r="Q243" s="92"/>
      <c r="R243" s="92"/>
      <c r="S243" s="92"/>
    </row>
    <row r="244" spans="17:19" ht="15.75" customHeight="1" x14ac:dyDescent="0.2">
      <c r="Q244" s="92"/>
      <c r="R244" s="92"/>
      <c r="S244" s="92"/>
    </row>
    <row r="245" spans="17:19" ht="15.75" customHeight="1" x14ac:dyDescent="0.2">
      <c r="Q245" s="92"/>
      <c r="R245" s="92"/>
      <c r="S245" s="92"/>
    </row>
    <row r="246" spans="17:19" ht="15.75" customHeight="1" x14ac:dyDescent="0.2">
      <c r="Q246" s="92"/>
      <c r="R246" s="92"/>
      <c r="S246" s="92"/>
    </row>
    <row r="247" spans="17:19" ht="15.75" customHeight="1" x14ac:dyDescent="0.2">
      <c r="Q247" s="92"/>
      <c r="R247" s="92"/>
      <c r="S247" s="92"/>
    </row>
    <row r="248" spans="17:19" ht="15.75" customHeight="1" x14ac:dyDescent="0.2">
      <c r="Q248" s="92"/>
      <c r="R248" s="92"/>
      <c r="S248" s="92"/>
    </row>
    <row r="249" spans="17:19" ht="15.75" customHeight="1" x14ac:dyDescent="0.2">
      <c r="Q249" s="92"/>
      <c r="R249" s="92"/>
      <c r="S249" s="92"/>
    </row>
    <row r="250" spans="17:19" ht="15.75" customHeight="1" x14ac:dyDescent="0.2">
      <c r="Q250" s="92"/>
      <c r="R250" s="92"/>
      <c r="S250" s="92"/>
    </row>
    <row r="251" spans="17:19" ht="15.75" customHeight="1" x14ac:dyDescent="0.2">
      <c r="Q251" s="92"/>
      <c r="R251" s="92"/>
      <c r="S251" s="92"/>
    </row>
    <row r="252" spans="17:19" ht="15.75" customHeight="1" x14ac:dyDescent="0.2">
      <c r="Q252" s="92"/>
      <c r="R252" s="92"/>
      <c r="S252" s="92"/>
    </row>
    <row r="253" spans="17:19" ht="15.75" customHeight="1" x14ac:dyDescent="0.2">
      <c r="Q253" s="92"/>
      <c r="R253" s="92"/>
      <c r="S253" s="92"/>
    </row>
    <row r="254" spans="17:19" ht="15.75" customHeight="1" x14ac:dyDescent="0.2">
      <c r="Q254" s="92"/>
      <c r="R254" s="92"/>
      <c r="S254" s="92"/>
    </row>
    <row r="255" spans="17:19" ht="15.75" customHeight="1" x14ac:dyDescent="0.2">
      <c r="Q255" s="92"/>
      <c r="R255" s="92"/>
      <c r="S255" s="92"/>
    </row>
    <row r="256" spans="17:19" ht="15.75" customHeight="1" x14ac:dyDescent="0.2">
      <c r="Q256" s="92"/>
      <c r="R256" s="92"/>
      <c r="S256" s="92"/>
    </row>
    <row r="257" spans="17:19" ht="15.75" customHeight="1" x14ac:dyDescent="0.2">
      <c r="Q257" s="92"/>
      <c r="R257" s="92"/>
      <c r="S257" s="92"/>
    </row>
    <row r="258" spans="17:19" ht="15.75" customHeight="1" x14ac:dyDescent="0.2">
      <c r="Q258" s="92"/>
      <c r="R258" s="92"/>
      <c r="S258" s="92"/>
    </row>
    <row r="259" spans="17:19" ht="15.75" customHeight="1" x14ac:dyDescent="0.2">
      <c r="Q259" s="92"/>
      <c r="R259" s="92"/>
      <c r="S259" s="92"/>
    </row>
    <row r="260" spans="17:19" ht="15.75" customHeight="1" x14ac:dyDescent="0.2">
      <c r="Q260" s="92"/>
      <c r="R260" s="92"/>
      <c r="S260" s="92"/>
    </row>
    <row r="261" spans="17:19" ht="15.75" customHeight="1" x14ac:dyDescent="0.2">
      <c r="Q261" s="92"/>
      <c r="R261" s="92"/>
      <c r="S261" s="92"/>
    </row>
    <row r="262" spans="17:19" ht="15.75" customHeight="1" x14ac:dyDescent="0.2">
      <c r="Q262" s="92"/>
      <c r="R262" s="92"/>
      <c r="S262" s="92"/>
    </row>
    <row r="263" spans="17:19" ht="15.75" customHeight="1" x14ac:dyDescent="0.2">
      <c r="Q263" s="92"/>
      <c r="R263" s="92"/>
      <c r="S263" s="92"/>
    </row>
    <row r="264" spans="17:19" ht="15.75" customHeight="1" x14ac:dyDescent="0.2">
      <c r="Q264" s="92"/>
      <c r="R264" s="92"/>
      <c r="S264" s="92"/>
    </row>
    <row r="265" spans="17:19" ht="15.75" customHeight="1" x14ac:dyDescent="0.2">
      <c r="Q265" s="92"/>
      <c r="R265" s="92"/>
      <c r="S265" s="92"/>
    </row>
    <row r="266" spans="17:19" ht="15.75" customHeight="1" x14ac:dyDescent="0.2">
      <c r="Q266" s="92"/>
      <c r="R266" s="92"/>
      <c r="S266" s="92"/>
    </row>
    <row r="267" spans="17:19" ht="15.75" customHeight="1" x14ac:dyDescent="0.2">
      <c r="Q267" s="92"/>
      <c r="R267" s="92"/>
      <c r="S267" s="92"/>
    </row>
    <row r="268" spans="17:19" ht="15.75" customHeight="1" x14ac:dyDescent="0.2">
      <c r="Q268" s="92"/>
      <c r="R268" s="92"/>
      <c r="S268" s="92"/>
    </row>
    <row r="269" spans="17:19" ht="15.75" customHeight="1" x14ac:dyDescent="0.2">
      <c r="Q269" s="92"/>
      <c r="R269" s="92"/>
      <c r="S269" s="92"/>
    </row>
    <row r="270" spans="17:19" ht="15.75" customHeight="1" x14ac:dyDescent="0.2">
      <c r="Q270" s="92"/>
      <c r="R270" s="92"/>
      <c r="S270" s="92"/>
    </row>
    <row r="271" spans="17:19" ht="15.75" customHeight="1" x14ac:dyDescent="0.2">
      <c r="Q271" s="92"/>
      <c r="R271" s="92"/>
      <c r="S271" s="92"/>
    </row>
    <row r="272" spans="17:19" ht="15.75" customHeight="1" x14ac:dyDescent="0.2">
      <c r="Q272" s="92"/>
      <c r="R272" s="92"/>
      <c r="S272" s="92"/>
    </row>
    <row r="273" spans="17:19" ht="15.75" customHeight="1" x14ac:dyDescent="0.2">
      <c r="Q273" s="92"/>
      <c r="R273" s="92"/>
      <c r="S273" s="92"/>
    </row>
    <row r="274" spans="17:19" ht="15.75" customHeight="1" x14ac:dyDescent="0.2">
      <c r="Q274" s="92"/>
      <c r="R274" s="92"/>
      <c r="S274" s="92"/>
    </row>
    <row r="275" spans="17:19" ht="15.75" customHeight="1" x14ac:dyDescent="0.2">
      <c r="Q275" s="92"/>
      <c r="R275" s="92"/>
      <c r="S275" s="92"/>
    </row>
    <row r="276" spans="17:19" ht="15.75" customHeight="1" x14ac:dyDescent="0.2">
      <c r="Q276" s="92"/>
      <c r="R276" s="92"/>
      <c r="S276" s="92"/>
    </row>
    <row r="277" spans="17:19" ht="15.75" customHeight="1" x14ac:dyDescent="0.2">
      <c r="Q277" s="92"/>
      <c r="R277" s="92"/>
      <c r="S277" s="92"/>
    </row>
    <row r="278" spans="17:19" ht="15.75" customHeight="1" x14ac:dyDescent="0.2">
      <c r="Q278" s="92"/>
      <c r="R278" s="92"/>
      <c r="S278" s="92"/>
    </row>
    <row r="279" spans="17:19" ht="15.75" customHeight="1" x14ac:dyDescent="0.2">
      <c r="Q279" s="92"/>
      <c r="R279" s="92"/>
      <c r="S279" s="92"/>
    </row>
    <row r="280" spans="17:19" ht="15.75" customHeight="1" x14ac:dyDescent="0.2">
      <c r="Q280" s="92"/>
      <c r="R280" s="92"/>
      <c r="S280" s="92"/>
    </row>
    <row r="281" spans="17:19" ht="15.75" customHeight="1" x14ac:dyDescent="0.2">
      <c r="Q281" s="92"/>
      <c r="R281" s="92"/>
      <c r="S281" s="92"/>
    </row>
    <row r="282" spans="17:19" ht="15.75" customHeight="1" x14ac:dyDescent="0.2">
      <c r="Q282" s="92"/>
      <c r="R282" s="92"/>
      <c r="S282" s="92"/>
    </row>
    <row r="283" spans="17:19" ht="15.75" customHeight="1" x14ac:dyDescent="0.2">
      <c r="Q283" s="92"/>
      <c r="R283" s="92"/>
      <c r="S283" s="92"/>
    </row>
    <row r="284" spans="17:19" ht="15.75" customHeight="1" x14ac:dyDescent="0.2">
      <c r="Q284" s="92"/>
      <c r="R284" s="92"/>
      <c r="S284" s="92"/>
    </row>
    <row r="285" spans="17:19" ht="15.75" customHeight="1" x14ac:dyDescent="0.2">
      <c r="Q285" s="92"/>
      <c r="R285" s="92"/>
      <c r="S285" s="92"/>
    </row>
    <row r="286" spans="17:19" ht="15.75" customHeight="1" x14ac:dyDescent="0.2">
      <c r="Q286" s="92"/>
      <c r="R286" s="92"/>
      <c r="S286" s="92"/>
    </row>
    <row r="287" spans="17:19" ht="15.75" customHeight="1" x14ac:dyDescent="0.2">
      <c r="Q287" s="92"/>
      <c r="R287" s="92"/>
      <c r="S287" s="92"/>
    </row>
    <row r="288" spans="17:19" ht="15.75" customHeight="1" x14ac:dyDescent="0.2">
      <c r="Q288" s="92"/>
      <c r="R288" s="92"/>
      <c r="S288" s="92"/>
    </row>
    <row r="289" spans="17:19" ht="15.75" customHeight="1" x14ac:dyDescent="0.2">
      <c r="Q289" s="92"/>
      <c r="R289" s="92"/>
      <c r="S289" s="92"/>
    </row>
    <row r="290" spans="17:19" ht="15.75" customHeight="1" x14ac:dyDescent="0.2">
      <c r="Q290" s="92"/>
      <c r="R290" s="92"/>
      <c r="S290" s="92"/>
    </row>
    <row r="291" spans="17:19" ht="15.75" customHeight="1" x14ac:dyDescent="0.2">
      <c r="Q291" s="92"/>
      <c r="R291" s="92"/>
      <c r="S291" s="92"/>
    </row>
    <row r="292" spans="17:19" ht="15.75" customHeight="1" x14ac:dyDescent="0.2">
      <c r="Q292" s="92"/>
      <c r="R292" s="92"/>
      <c r="S292" s="92"/>
    </row>
    <row r="293" spans="17:19" ht="15.75" customHeight="1" x14ac:dyDescent="0.2">
      <c r="Q293" s="92"/>
      <c r="R293" s="92"/>
      <c r="S293" s="92"/>
    </row>
    <row r="294" spans="17:19" ht="15.75" customHeight="1" x14ac:dyDescent="0.2">
      <c r="Q294" s="92"/>
      <c r="R294" s="92"/>
      <c r="S294" s="92"/>
    </row>
    <row r="295" spans="17:19" ht="15.75" customHeight="1" x14ac:dyDescent="0.2">
      <c r="Q295" s="92"/>
      <c r="R295" s="92"/>
      <c r="S295" s="92"/>
    </row>
    <row r="296" spans="17:19" ht="15.75" customHeight="1" x14ac:dyDescent="0.2">
      <c r="Q296" s="92"/>
      <c r="R296" s="92"/>
      <c r="S296" s="92"/>
    </row>
    <row r="297" spans="17:19" ht="15.75" customHeight="1" x14ac:dyDescent="0.2">
      <c r="Q297" s="92"/>
      <c r="R297" s="92"/>
      <c r="S297" s="92"/>
    </row>
    <row r="298" spans="17:19" ht="15.75" customHeight="1" x14ac:dyDescent="0.2">
      <c r="Q298" s="92"/>
      <c r="R298" s="92"/>
      <c r="S298" s="92"/>
    </row>
    <row r="299" spans="17:19" ht="15.75" customHeight="1" x14ac:dyDescent="0.2">
      <c r="Q299" s="92"/>
      <c r="R299" s="92"/>
      <c r="S299" s="92"/>
    </row>
    <row r="300" spans="17:19" ht="15.75" customHeight="1" x14ac:dyDescent="0.2">
      <c r="Q300" s="92"/>
      <c r="R300" s="92"/>
      <c r="S300" s="92"/>
    </row>
    <row r="301" spans="17:19" ht="15.75" customHeight="1" x14ac:dyDescent="0.2">
      <c r="Q301" s="92"/>
      <c r="R301" s="92"/>
      <c r="S301" s="92"/>
    </row>
    <row r="302" spans="17:19" ht="15.75" customHeight="1" x14ac:dyDescent="0.2">
      <c r="Q302" s="92"/>
      <c r="R302" s="92"/>
      <c r="S302" s="92"/>
    </row>
    <row r="303" spans="17:19" ht="15.75" customHeight="1" x14ac:dyDescent="0.2">
      <c r="Q303" s="92"/>
      <c r="R303" s="92"/>
      <c r="S303" s="92"/>
    </row>
    <row r="304" spans="17:19" ht="15.75" customHeight="1" x14ac:dyDescent="0.2">
      <c r="Q304" s="92"/>
      <c r="R304" s="92"/>
      <c r="S304" s="92"/>
    </row>
    <row r="305" spans="17:19" ht="15.75" customHeight="1" x14ac:dyDescent="0.2">
      <c r="Q305" s="92"/>
      <c r="R305" s="92"/>
      <c r="S305" s="92"/>
    </row>
    <row r="306" spans="17:19" ht="15.75" customHeight="1" x14ac:dyDescent="0.2">
      <c r="Q306" s="92"/>
      <c r="R306" s="92"/>
      <c r="S306" s="92"/>
    </row>
    <row r="307" spans="17:19" ht="15.75" customHeight="1" x14ac:dyDescent="0.2">
      <c r="Q307" s="92"/>
      <c r="R307" s="92"/>
      <c r="S307" s="92"/>
    </row>
    <row r="308" spans="17:19" ht="15.75" customHeight="1" x14ac:dyDescent="0.2">
      <c r="Q308" s="92"/>
      <c r="R308" s="92"/>
      <c r="S308" s="92"/>
    </row>
    <row r="309" spans="17:19" ht="15.75" customHeight="1" x14ac:dyDescent="0.2">
      <c r="Q309" s="92"/>
      <c r="R309" s="92"/>
      <c r="S309" s="92"/>
    </row>
    <row r="310" spans="17:19" ht="15.75" customHeight="1" x14ac:dyDescent="0.2">
      <c r="Q310" s="92"/>
      <c r="R310" s="92"/>
      <c r="S310" s="92"/>
    </row>
    <row r="311" spans="17:19" ht="15.75" customHeight="1" x14ac:dyDescent="0.2">
      <c r="Q311" s="92"/>
      <c r="R311" s="92"/>
      <c r="S311" s="92"/>
    </row>
    <row r="312" spans="17:19" ht="15.75" customHeight="1" x14ac:dyDescent="0.2">
      <c r="Q312" s="92"/>
      <c r="R312" s="92"/>
      <c r="S312" s="92"/>
    </row>
    <row r="313" spans="17:19" ht="15.75" customHeight="1" x14ac:dyDescent="0.2">
      <c r="Q313" s="92"/>
      <c r="R313" s="92"/>
      <c r="S313" s="92"/>
    </row>
    <row r="314" spans="17:19" ht="15.75" customHeight="1" x14ac:dyDescent="0.2">
      <c r="Q314" s="92"/>
      <c r="R314" s="92"/>
      <c r="S314" s="92"/>
    </row>
    <row r="315" spans="17:19" ht="15.75" customHeight="1" x14ac:dyDescent="0.2">
      <c r="Q315" s="92"/>
      <c r="R315" s="92"/>
      <c r="S315" s="92"/>
    </row>
    <row r="316" spans="17:19" ht="15.75" customHeight="1" x14ac:dyDescent="0.2">
      <c r="Q316" s="92"/>
      <c r="R316" s="92"/>
      <c r="S316" s="92"/>
    </row>
    <row r="317" spans="17:19" ht="15.75" customHeight="1" x14ac:dyDescent="0.2">
      <c r="Q317" s="92"/>
      <c r="R317" s="92"/>
      <c r="S317" s="92"/>
    </row>
    <row r="318" spans="17:19" ht="15.75" customHeight="1" x14ac:dyDescent="0.2">
      <c r="Q318" s="92"/>
      <c r="R318" s="92"/>
      <c r="S318" s="92"/>
    </row>
    <row r="319" spans="17:19" ht="15.75" customHeight="1" x14ac:dyDescent="0.2">
      <c r="Q319" s="92"/>
      <c r="R319" s="92"/>
      <c r="S319" s="92"/>
    </row>
    <row r="320" spans="17:19" ht="15.75" customHeight="1" x14ac:dyDescent="0.2">
      <c r="Q320" s="92"/>
      <c r="R320" s="92"/>
      <c r="S320" s="92"/>
    </row>
    <row r="321" spans="17:19" ht="15.75" customHeight="1" x14ac:dyDescent="0.2">
      <c r="Q321" s="92"/>
      <c r="R321" s="92"/>
      <c r="S321" s="92"/>
    </row>
    <row r="322" spans="17:19" ht="15.75" customHeight="1" x14ac:dyDescent="0.2">
      <c r="Q322" s="92"/>
      <c r="R322" s="92"/>
      <c r="S322" s="92"/>
    </row>
    <row r="323" spans="17:19" ht="15.75" customHeight="1" x14ac:dyDescent="0.2">
      <c r="Q323" s="92"/>
      <c r="R323" s="92"/>
      <c r="S323" s="92"/>
    </row>
    <row r="324" spans="17:19" ht="15.75" customHeight="1" x14ac:dyDescent="0.2">
      <c r="Q324" s="92"/>
      <c r="R324" s="92"/>
      <c r="S324" s="92"/>
    </row>
    <row r="325" spans="17:19" ht="15.75" customHeight="1" x14ac:dyDescent="0.2">
      <c r="Q325" s="92"/>
      <c r="R325" s="92"/>
      <c r="S325" s="92"/>
    </row>
    <row r="326" spans="17:19" ht="15.75" customHeight="1" x14ac:dyDescent="0.2">
      <c r="Q326" s="92"/>
      <c r="R326" s="92"/>
      <c r="S326" s="92"/>
    </row>
    <row r="327" spans="17:19" ht="15.75" customHeight="1" x14ac:dyDescent="0.2">
      <c r="Q327" s="92"/>
      <c r="R327" s="92"/>
      <c r="S327" s="92"/>
    </row>
    <row r="328" spans="17:19" ht="15.75" customHeight="1" x14ac:dyDescent="0.2">
      <c r="Q328" s="92"/>
      <c r="R328" s="92"/>
      <c r="S328" s="92"/>
    </row>
    <row r="329" spans="17:19" ht="15.75" customHeight="1" x14ac:dyDescent="0.2">
      <c r="Q329" s="92"/>
      <c r="R329" s="92"/>
      <c r="S329" s="92"/>
    </row>
    <row r="330" spans="17:19" ht="15.75" customHeight="1" x14ac:dyDescent="0.2">
      <c r="Q330" s="92"/>
      <c r="R330" s="92"/>
      <c r="S330" s="92"/>
    </row>
    <row r="331" spans="17:19" ht="15.75" customHeight="1" x14ac:dyDescent="0.2">
      <c r="Q331" s="92"/>
      <c r="R331" s="92"/>
      <c r="S331" s="92"/>
    </row>
    <row r="332" spans="17:19" ht="15.75" customHeight="1" x14ac:dyDescent="0.2">
      <c r="Q332" s="92"/>
      <c r="R332" s="92"/>
      <c r="S332" s="92"/>
    </row>
    <row r="333" spans="17:19" ht="15.75" customHeight="1" x14ac:dyDescent="0.2">
      <c r="Q333" s="92"/>
      <c r="R333" s="92"/>
      <c r="S333" s="92"/>
    </row>
    <row r="334" spans="17:19" ht="15.75" customHeight="1" x14ac:dyDescent="0.2">
      <c r="Q334" s="92"/>
      <c r="R334" s="92"/>
      <c r="S334" s="92"/>
    </row>
    <row r="335" spans="17:19" ht="15.75" customHeight="1" x14ac:dyDescent="0.2">
      <c r="Q335" s="92"/>
      <c r="R335" s="92"/>
      <c r="S335" s="92"/>
    </row>
    <row r="336" spans="17:19" ht="15.75" customHeight="1" x14ac:dyDescent="0.2">
      <c r="Q336" s="92"/>
      <c r="R336" s="92"/>
      <c r="S336" s="92"/>
    </row>
    <row r="337" spans="17:19" ht="15.75" customHeight="1" x14ac:dyDescent="0.2">
      <c r="Q337" s="92"/>
      <c r="R337" s="92"/>
      <c r="S337" s="92"/>
    </row>
    <row r="338" spans="17:19" ht="15.75" customHeight="1" x14ac:dyDescent="0.2">
      <c r="Q338" s="92"/>
      <c r="R338" s="92"/>
      <c r="S338" s="92"/>
    </row>
    <row r="339" spans="17:19" ht="15.75" customHeight="1" x14ac:dyDescent="0.2">
      <c r="Q339" s="92"/>
      <c r="R339" s="92"/>
      <c r="S339" s="92"/>
    </row>
    <row r="340" spans="17:19" ht="15.75" customHeight="1" x14ac:dyDescent="0.2">
      <c r="Q340" s="92"/>
      <c r="R340" s="92"/>
      <c r="S340" s="92"/>
    </row>
    <row r="341" spans="17:19" ht="15.75" customHeight="1" x14ac:dyDescent="0.2">
      <c r="Q341" s="92"/>
      <c r="R341" s="92"/>
      <c r="S341" s="92"/>
    </row>
    <row r="342" spans="17:19" ht="15.75" customHeight="1" x14ac:dyDescent="0.2">
      <c r="Q342" s="92"/>
      <c r="R342" s="92"/>
      <c r="S342" s="92"/>
    </row>
    <row r="343" spans="17:19" ht="15.75" customHeight="1" x14ac:dyDescent="0.2">
      <c r="Q343" s="92"/>
      <c r="R343" s="92"/>
      <c r="S343" s="92"/>
    </row>
    <row r="344" spans="17:19" ht="15.75" customHeight="1" x14ac:dyDescent="0.2">
      <c r="Q344" s="92"/>
      <c r="R344" s="92"/>
      <c r="S344" s="92"/>
    </row>
    <row r="345" spans="17:19" ht="15.75" customHeight="1" x14ac:dyDescent="0.2">
      <c r="Q345" s="92"/>
      <c r="R345" s="92"/>
      <c r="S345" s="92"/>
    </row>
    <row r="346" spans="17:19" ht="15.75" customHeight="1" x14ac:dyDescent="0.2">
      <c r="Q346" s="92"/>
      <c r="R346" s="92"/>
      <c r="S346" s="92"/>
    </row>
    <row r="347" spans="17:19" ht="15.75" customHeight="1" x14ac:dyDescent="0.2">
      <c r="Q347" s="92"/>
      <c r="R347" s="92"/>
      <c r="S347" s="92"/>
    </row>
    <row r="348" spans="17:19" ht="15.75" customHeight="1" x14ac:dyDescent="0.2">
      <c r="Q348" s="92"/>
      <c r="R348" s="92"/>
      <c r="S348" s="92"/>
    </row>
    <row r="349" spans="17:19" ht="15.75" customHeight="1" x14ac:dyDescent="0.2">
      <c r="Q349" s="92"/>
      <c r="R349" s="92"/>
      <c r="S349" s="92"/>
    </row>
    <row r="350" spans="17:19" ht="15.75" customHeight="1" x14ac:dyDescent="0.2">
      <c r="Q350" s="92"/>
      <c r="R350" s="92"/>
      <c r="S350" s="92"/>
    </row>
    <row r="351" spans="17:19" ht="15.75" customHeight="1" x14ac:dyDescent="0.2">
      <c r="Q351" s="92"/>
      <c r="R351" s="92"/>
      <c r="S351" s="92"/>
    </row>
    <row r="352" spans="17:19" ht="15.75" customHeight="1" x14ac:dyDescent="0.2">
      <c r="Q352" s="92"/>
      <c r="R352" s="92"/>
      <c r="S352" s="92"/>
    </row>
    <row r="353" spans="17:19" ht="15.75" customHeight="1" x14ac:dyDescent="0.2">
      <c r="Q353" s="92"/>
      <c r="R353" s="92"/>
      <c r="S353" s="92"/>
    </row>
    <row r="354" spans="17:19" ht="15.75" customHeight="1" x14ac:dyDescent="0.2">
      <c r="Q354" s="92"/>
      <c r="R354" s="92"/>
      <c r="S354" s="92"/>
    </row>
    <row r="355" spans="17:19" ht="15.75" customHeight="1" x14ac:dyDescent="0.2">
      <c r="Q355" s="92"/>
      <c r="R355" s="92"/>
      <c r="S355" s="92"/>
    </row>
    <row r="356" spans="17:19" ht="15.75" customHeight="1" x14ac:dyDescent="0.2">
      <c r="Q356" s="92"/>
      <c r="R356" s="92"/>
      <c r="S356" s="92"/>
    </row>
    <row r="357" spans="17:19" ht="15.75" customHeight="1" x14ac:dyDescent="0.2">
      <c r="Q357" s="92"/>
      <c r="R357" s="92"/>
      <c r="S357" s="92"/>
    </row>
    <row r="358" spans="17:19" ht="15.75" customHeight="1" x14ac:dyDescent="0.2">
      <c r="Q358" s="92"/>
      <c r="R358" s="92"/>
      <c r="S358" s="92"/>
    </row>
    <row r="359" spans="17:19" ht="15.75" customHeight="1" x14ac:dyDescent="0.2">
      <c r="Q359" s="92"/>
      <c r="R359" s="92"/>
      <c r="S359" s="92"/>
    </row>
    <row r="360" spans="17:19" ht="15.75" customHeight="1" x14ac:dyDescent="0.2">
      <c r="Q360" s="92"/>
      <c r="R360" s="92"/>
      <c r="S360" s="92"/>
    </row>
    <row r="361" spans="17:19" ht="15.75" customHeight="1" x14ac:dyDescent="0.2">
      <c r="Q361" s="92"/>
      <c r="R361" s="92"/>
      <c r="S361" s="92"/>
    </row>
    <row r="362" spans="17:19" ht="15.75" customHeight="1" x14ac:dyDescent="0.2">
      <c r="Q362" s="92"/>
      <c r="R362" s="92"/>
      <c r="S362" s="92"/>
    </row>
    <row r="363" spans="17:19" ht="15.75" customHeight="1" x14ac:dyDescent="0.2">
      <c r="Q363" s="92"/>
      <c r="R363" s="92"/>
      <c r="S363" s="92"/>
    </row>
    <row r="364" spans="17:19" ht="15.75" customHeight="1" x14ac:dyDescent="0.2">
      <c r="Q364" s="92"/>
      <c r="R364" s="92"/>
      <c r="S364" s="92"/>
    </row>
    <row r="365" spans="17:19" ht="15.75" customHeight="1" x14ac:dyDescent="0.2">
      <c r="Q365" s="92"/>
      <c r="R365" s="92"/>
      <c r="S365" s="92"/>
    </row>
    <row r="366" spans="17:19" ht="15.75" customHeight="1" x14ac:dyDescent="0.2">
      <c r="Q366" s="92"/>
      <c r="R366" s="92"/>
      <c r="S366" s="92"/>
    </row>
    <row r="367" spans="17:19" ht="15.75" customHeight="1" x14ac:dyDescent="0.2">
      <c r="Q367" s="92"/>
      <c r="R367" s="92"/>
      <c r="S367" s="92"/>
    </row>
    <row r="368" spans="17:19" ht="15.75" customHeight="1" x14ac:dyDescent="0.2">
      <c r="Q368" s="92"/>
      <c r="R368" s="92"/>
      <c r="S368" s="92"/>
    </row>
    <row r="369" spans="17:19" ht="15.75" customHeight="1" x14ac:dyDescent="0.2">
      <c r="Q369" s="92"/>
      <c r="R369" s="92"/>
      <c r="S369" s="92"/>
    </row>
    <row r="370" spans="17:19" ht="15.75" customHeight="1" x14ac:dyDescent="0.2">
      <c r="Q370" s="92"/>
      <c r="R370" s="92"/>
      <c r="S370" s="92"/>
    </row>
    <row r="371" spans="17:19" ht="15.75" customHeight="1" x14ac:dyDescent="0.2">
      <c r="Q371" s="92"/>
      <c r="R371" s="92"/>
      <c r="S371" s="92"/>
    </row>
    <row r="372" spans="17:19" ht="15.75" customHeight="1" x14ac:dyDescent="0.2">
      <c r="Q372" s="92"/>
      <c r="R372" s="92"/>
      <c r="S372" s="92"/>
    </row>
    <row r="373" spans="17:19" ht="15.75" customHeight="1" x14ac:dyDescent="0.2">
      <c r="Q373" s="92"/>
      <c r="R373" s="92"/>
      <c r="S373" s="92"/>
    </row>
    <row r="374" spans="17:19" ht="15.75" customHeight="1" x14ac:dyDescent="0.2">
      <c r="Q374" s="92"/>
      <c r="R374" s="92"/>
      <c r="S374" s="92"/>
    </row>
    <row r="375" spans="17:19" ht="15.75" customHeight="1" x14ac:dyDescent="0.2">
      <c r="Q375" s="92"/>
      <c r="R375" s="92"/>
      <c r="S375" s="92"/>
    </row>
    <row r="376" spans="17:19" ht="15.75" customHeight="1" x14ac:dyDescent="0.2">
      <c r="Q376" s="92"/>
      <c r="R376" s="92"/>
      <c r="S376" s="92"/>
    </row>
    <row r="377" spans="17:19" ht="15.75" customHeight="1" x14ac:dyDescent="0.2">
      <c r="Q377" s="92"/>
      <c r="R377" s="92"/>
      <c r="S377" s="92"/>
    </row>
    <row r="378" spans="17:19" ht="15.75" customHeight="1" x14ac:dyDescent="0.2">
      <c r="Q378" s="92"/>
      <c r="R378" s="92"/>
      <c r="S378" s="92"/>
    </row>
    <row r="379" spans="17:19" ht="15.75" customHeight="1" x14ac:dyDescent="0.2">
      <c r="Q379" s="92"/>
      <c r="R379" s="92"/>
      <c r="S379" s="92"/>
    </row>
    <row r="380" spans="17:19" ht="15.75" customHeight="1" x14ac:dyDescent="0.2">
      <c r="Q380" s="92"/>
      <c r="R380" s="92"/>
      <c r="S380" s="92"/>
    </row>
    <row r="381" spans="17:19" ht="15.75" customHeight="1" x14ac:dyDescent="0.2">
      <c r="Q381" s="92"/>
      <c r="R381" s="92"/>
      <c r="S381" s="92"/>
    </row>
    <row r="382" spans="17:19" ht="15.75" customHeight="1" x14ac:dyDescent="0.2">
      <c r="Q382" s="92"/>
      <c r="R382" s="92"/>
      <c r="S382" s="92"/>
    </row>
    <row r="383" spans="17:19" ht="15.75" customHeight="1" x14ac:dyDescent="0.2">
      <c r="Q383" s="92"/>
      <c r="R383" s="92"/>
      <c r="S383" s="92"/>
    </row>
    <row r="384" spans="17:19" ht="15.75" customHeight="1" x14ac:dyDescent="0.2">
      <c r="Q384" s="92"/>
      <c r="R384" s="92"/>
      <c r="S384" s="92"/>
    </row>
    <row r="385" spans="17:19" ht="15.75" customHeight="1" x14ac:dyDescent="0.2">
      <c r="Q385" s="92"/>
      <c r="R385" s="92"/>
      <c r="S385" s="92"/>
    </row>
    <row r="386" spans="17:19" ht="15.75" customHeight="1" x14ac:dyDescent="0.2">
      <c r="Q386" s="92"/>
      <c r="R386" s="92"/>
      <c r="S386" s="92"/>
    </row>
    <row r="387" spans="17:19" ht="15.75" customHeight="1" x14ac:dyDescent="0.2">
      <c r="Q387" s="92"/>
      <c r="R387" s="92"/>
      <c r="S387" s="92"/>
    </row>
    <row r="388" spans="17:19" ht="15.75" customHeight="1" x14ac:dyDescent="0.2">
      <c r="Q388" s="92"/>
      <c r="R388" s="92"/>
      <c r="S388" s="92"/>
    </row>
    <row r="389" spans="17:19" ht="15.75" customHeight="1" x14ac:dyDescent="0.2">
      <c r="Q389" s="92"/>
      <c r="R389" s="92"/>
      <c r="S389" s="92"/>
    </row>
    <row r="390" spans="17:19" ht="15.75" customHeight="1" x14ac:dyDescent="0.2">
      <c r="Q390" s="92"/>
      <c r="R390" s="92"/>
      <c r="S390" s="92"/>
    </row>
    <row r="391" spans="17:19" ht="15.75" customHeight="1" x14ac:dyDescent="0.2">
      <c r="Q391" s="92"/>
      <c r="R391" s="92"/>
      <c r="S391" s="92"/>
    </row>
    <row r="392" spans="17:19" ht="15.75" customHeight="1" x14ac:dyDescent="0.2">
      <c r="Q392" s="92"/>
      <c r="R392" s="92"/>
      <c r="S392" s="92"/>
    </row>
    <row r="393" spans="17:19" ht="15.75" customHeight="1" x14ac:dyDescent="0.2">
      <c r="Q393" s="92"/>
      <c r="R393" s="92"/>
      <c r="S393" s="92"/>
    </row>
    <row r="394" spans="17:19" ht="15.75" customHeight="1" x14ac:dyDescent="0.2">
      <c r="Q394" s="92"/>
      <c r="R394" s="92"/>
      <c r="S394" s="92"/>
    </row>
    <row r="395" spans="17:19" ht="15.75" customHeight="1" x14ac:dyDescent="0.2">
      <c r="Q395" s="92"/>
      <c r="R395" s="92"/>
      <c r="S395" s="92"/>
    </row>
    <row r="396" spans="17:19" ht="15.75" customHeight="1" x14ac:dyDescent="0.2">
      <c r="Q396" s="92"/>
      <c r="R396" s="92"/>
      <c r="S396" s="92"/>
    </row>
    <row r="397" spans="17:19" ht="15.75" customHeight="1" x14ac:dyDescent="0.2">
      <c r="Q397" s="92"/>
      <c r="R397" s="92"/>
      <c r="S397" s="92"/>
    </row>
    <row r="398" spans="17:19" ht="15.75" customHeight="1" x14ac:dyDescent="0.2">
      <c r="Q398" s="92"/>
      <c r="R398" s="92"/>
      <c r="S398" s="92"/>
    </row>
    <row r="399" spans="17:19" ht="15.75" customHeight="1" x14ac:dyDescent="0.2">
      <c r="Q399" s="92"/>
      <c r="R399" s="92"/>
      <c r="S399" s="92"/>
    </row>
    <row r="400" spans="17:19" ht="15.75" customHeight="1" x14ac:dyDescent="0.2">
      <c r="Q400" s="92"/>
      <c r="R400" s="92"/>
      <c r="S400" s="92"/>
    </row>
    <row r="401" spans="17:19" ht="15.75" customHeight="1" x14ac:dyDescent="0.2">
      <c r="Q401" s="92"/>
      <c r="R401" s="92"/>
      <c r="S401" s="92"/>
    </row>
    <row r="402" spans="17:19" ht="15.75" customHeight="1" x14ac:dyDescent="0.2">
      <c r="Q402" s="92"/>
      <c r="R402" s="92"/>
      <c r="S402" s="92"/>
    </row>
    <row r="403" spans="17:19" ht="15.75" customHeight="1" x14ac:dyDescent="0.2">
      <c r="Q403" s="92"/>
      <c r="R403" s="92"/>
      <c r="S403" s="92"/>
    </row>
    <row r="404" spans="17:19" ht="15.75" customHeight="1" x14ac:dyDescent="0.2">
      <c r="Q404" s="92"/>
      <c r="R404" s="92"/>
      <c r="S404" s="92"/>
    </row>
    <row r="405" spans="17:19" ht="15.75" customHeight="1" x14ac:dyDescent="0.2">
      <c r="Q405" s="92"/>
      <c r="R405" s="92"/>
      <c r="S405" s="92"/>
    </row>
    <row r="406" spans="17:19" ht="15.75" customHeight="1" x14ac:dyDescent="0.2">
      <c r="Q406" s="92"/>
      <c r="R406" s="92"/>
      <c r="S406" s="92"/>
    </row>
    <row r="407" spans="17:19" ht="15.75" customHeight="1" x14ac:dyDescent="0.2">
      <c r="Q407" s="92"/>
      <c r="R407" s="92"/>
      <c r="S407" s="92"/>
    </row>
    <row r="408" spans="17:19" ht="15.75" customHeight="1" x14ac:dyDescent="0.2">
      <c r="Q408" s="92"/>
      <c r="R408" s="92"/>
      <c r="S408" s="92"/>
    </row>
    <row r="409" spans="17:19" ht="15.75" customHeight="1" x14ac:dyDescent="0.2">
      <c r="Q409" s="92"/>
      <c r="R409" s="92"/>
      <c r="S409" s="92"/>
    </row>
    <row r="410" spans="17:19" ht="15.75" customHeight="1" x14ac:dyDescent="0.2">
      <c r="Q410" s="92"/>
      <c r="R410" s="92"/>
      <c r="S410" s="92"/>
    </row>
    <row r="411" spans="17:19" ht="15.75" customHeight="1" x14ac:dyDescent="0.2">
      <c r="Q411" s="92"/>
      <c r="R411" s="92"/>
      <c r="S411" s="92"/>
    </row>
    <row r="412" spans="17:19" ht="15.75" customHeight="1" x14ac:dyDescent="0.2">
      <c r="Q412" s="92"/>
      <c r="R412" s="92"/>
      <c r="S412" s="92"/>
    </row>
    <row r="413" spans="17:19" ht="15.75" customHeight="1" x14ac:dyDescent="0.2">
      <c r="Q413" s="92"/>
      <c r="R413" s="92"/>
      <c r="S413" s="92"/>
    </row>
    <row r="414" spans="17:19" ht="15.75" customHeight="1" x14ac:dyDescent="0.2">
      <c r="Q414" s="92"/>
      <c r="R414" s="92"/>
      <c r="S414" s="92"/>
    </row>
    <row r="415" spans="17:19" ht="15.75" customHeight="1" x14ac:dyDescent="0.2">
      <c r="Q415" s="92"/>
      <c r="R415" s="92"/>
      <c r="S415" s="92"/>
    </row>
    <row r="416" spans="17:19" ht="15.75" customHeight="1" x14ac:dyDescent="0.2">
      <c r="Q416" s="92"/>
      <c r="R416" s="92"/>
      <c r="S416" s="92"/>
    </row>
    <row r="417" spans="17:19" ht="15.75" customHeight="1" x14ac:dyDescent="0.2">
      <c r="Q417" s="92"/>
      <c r="R417" s="92"/>
      <c r="S417" s="92"/>
    </row>
    <row r="418" spans="17:19" ht="15.75" customHeight="1" x14ac:dyDescent="0.2">
      <c r="Q418" s="92"/>
      <c r="R418" s="92"/>
      <c r="S418" s="92"/>
    </row>
    <row r="419" spans="17:19" ht="15.75" customHeight="1" x14ac:dyDescent="0.2">
      <c r="Q419" s="92"/>
      <c r="R419" s="92"/>
      <c r="S419" s="92"/>
    </row>
    <row r="420" spans="17:19" ht="15.75" customHeight="1" x14ac:dyDescent="0.2">
      <c r="Q420" s="92"/>
      <c r="R420" s="92"/>
      <c r="S420" s="92"/>
    </row>
    <row r="421" spans="17:19" ht="15.75" customHeight="1" x14ac:dyDescent="0.2">
      <c r="Q421" s="92"/>
      <c r="R421" s="92"/>
      <c r="S421" s="92"/>
    </row>
    <row r="422" spans="17:19" ht="15.75" customHeight="1" x14ac:dyDescent="0.2">
      <c r="Q422" s="92"/>
      <c r="R422" s="92"/>
      <c r="S422" s="92"/>
    </row>
    <row r="423" spans="17:19" ht="15.75" customHeight="1" x14ac:dyDescent="0.2">
      <c r="Q423" s="92"/>
      <c r="R423" s="92"/>
      <c r="S423" s="92"/>
    </row>
    <row r="424" spans="17:19" ht="15.75" customHeight="1" x14ac:dyDescent="0.2">
      <c r="Q424" s="92"/>
      <c r="R424" s="92"/>
      <c r="S424" s="92"/>
    </row>
    <row r="425" spans="17:19" ht="15.75" customHeight="1" x14ac:dyDescent="0.2">
      <c r="Q425" s="92"/>
      <c r="R425" s="92"/>
      <c r="S425" s="92"/>
    </row>
    <row r="426" spans="17:19" ht="15.75" customHeight="1" x14ac:dyDescent="0.2">
      <c r="Q426" s="92"/>
      <c r="R426" s="92"/>
      <c r="S426" s="92"/>
    </row>
    <row r="427" spans="17:19" ht="15.75" customHeight="1" x14ac:dyDescent="0.2">
      <c r="Q427" s="92"/>
      <c r="R427" s="92"/>
      <c r="S427" s="92"/>
    </row>
    <row r="428" spans="17:19" ht="15.75" customHeight="1" x14ac:dyDescent="0.2">
      <c r="Q428" s="92"/>
      <c r="R428" s="92"/>
      <c r="S428" s="92"/>
    </row>
    <row r="429" spans="17:19" ht="15.75" customHeight="1" x14ac:dyDescent="0.2">
      <c r="Q429" s="92"/>
      <c r="R429" s="92"/>
      <c r="S429" s="92"/>
    </row>
    <row r="430" spans="17:19" ht="15.75" customHeight="1" x14ac:dyDescent="0.2">
      <c r="Q430" s="92"/>
      <c r="R430" s="92"/>
      <c r="S430" s="92"/>
    </row>
    <row r="431" spans="17:19" ht="15.75" customHeight="1" x14ac:dyDescent="0.2">
      <c r="Q431" s="92"/>
      <c r="R431" s="92"/>
      <c r="S431" s="92"/>
    </row>
    <row r="432" spans="17:19" ht="15.75" customHeight="1" x14ac:dyDescent="0.2">
      <c r="Q432" s="92"/>
      <c r="R432" s="92"/>
      <c r="S432" s="92"/>
    </row>
    <row r="433" spans="17:19" ht="15.75" customHeight="1" x14ac:dyDescent="0.2">
      <c r="Q433" s="92"/>
      <c r="R433" s="92"/>
      <c r="S433" s="92"/>
    </row>
    <row r="434" spans="17:19" ht="15.75" customHeight="1" x14ac:dyDescent="0.2">
      <c r="Q434" s="92"/>
      <c r="R434" s="92"/>
      <c r="S434" s="92"/>
    </row>
    <row r="435" spans="17:19" ht="15.75" customHeight="1" x14ac:dyDescent="0.2">
      <c r="Q435" s="92"/>
      <c r="R435" s="92"/>
      <c r="S435" s="92"/>
    </row>
    <row r="436" spans="17:19" ht="15.75" customHeight="1" x14ac:dyDescent="0.2">
      <c r="Q436" s="92"/>
      <c r="R436" s="92"/>
      <c r="S436" s="92"/>
    </row>
    <row r="437" spans="17:19" ht="15.75" customHeight="1" x14ac:dyDescent="0.2">
      <c r="Q437" s="92"/>
      <c r="R437" s="92"/>
      <c r="S437" s="92"/>
    </row>
    <row r="438" spans="17:19" ht="15.75" customHeight="1" x14ac:dyDescent="0.2">
      <c r="Q438" s="92"/>
      <c r="R438" s="92"/>
      <c r="S438" s="92"/>
    </row>
    <row r="439" spans="17:19" ht="15.75" customHeight="1" x14ac:dyDescent="0.2">
      <c r="Q439" s="92"/>
      <c r="R439" s="92"/>
      <c r="S439" s="92"/>
    </row>
    <row r="440" spans="17:19" ht="15.75" customHeight="1" x14ac:dyDescent="0.2">
      <c r="Q440" s="92"/>
      <c r="R440" s="92"/>
      <c r="S440" s="92"/>
    </row>
    <row r="441" spans="17:19" ht="15.75" customHeight="1" x14ac:dyDescent="0.2">
      <c r="Q441" s="92"/>
      <c r="R441" s="92"/>
      <c r="S441" s="92"/>
    </row>
    <row r="442" spans="17:19" ht="15.75" customHeight="1" x14ac:dyDescent="0.2">
      <c r="Q442" s="92"/>
      <c r="R442" s="92"/>
      <c r="S442" s="92"/>
    </row>
    <row r="443" spans="17:19" ht="15.75" customHeight="1" x14ac:dyDescent="0.2">
      <c r="Q443" s="92"/>
      <c r="R443" s="92"/>
      <c r="S443" s="92"/>
    </row>
    <row r="444" spans="17:19" ht="15.75" customHeight="1" x14ac:dyDescent="0.2">
      <c r="Q444" s="92"/>
      <c r="R444" s="92"/>
      <c r="S444" s="92"/>
    </row>
    <row r="445" spans="17:19" ht="15.75" customHeight="1" x14ac:dyDescent="0.2">
      <c r="Q445" s="92"/>
      <c r="R445" s="92"/>
      <c r="S445" s="92"/>
    </row>
    <row r="446" spans="17:19" ht="15.75" customHeight="1" x14ac:dyDescent="0.2">
      <c r="Q446" s="92"/>
      <c r="R446" s="92"/>
      <c r="S446" s="92"/>
    </row>
    <row r="447" spans="17:19" ht="15.75" customHeight="1" x14ac:dyDescent="0.2">
      <c r="Q447" s="92"/>
      <c r="R447" s="92"/>
      <c r="S447" s="92"/>
    </row>
    <row r="448" spans="17:19" ht="15.75" customHeight="1" x14ac:dyDescent="0.2">
      <c r="Q448" s="92"/>
      <c r="R448" s="92"/>
      <c r="S448" s="92"/>
    </row>
    <row r="449" spans="17:19" ht="15.75" customHeight="1" x14ac:dyDescent="0.2">
      <c r="Q449" s="92"/>
      <c r="R449" s="92"/>
      <c r="S449" s="92"/>
    </row>
    <row r="450" spans="17:19" ht="15.75" customHeight="1" x14ac:dyDescent="0.2">
      <c r="Q450" s="92"/>
      <c r="R450" s="92"/>
      <c r="S450" s="92"/>
    </row>
    <row r="451" spans="17:19" ht="15.75" customHeight="1" x14ac:dyDescent="0.2">
      <c r="Q451" s="92"/>
      <c r="R451" s="92"/>
      <c r="S451" s="92"/>
    </row>
    <row r="452" spans="17:19" ht="15.75" customHeight="1" x14ac:dyDescent="0.2">
      <c r="Q452" s="92"/>
      <c r="R452" s="92"/>
      <c r="S452" s="92"/>
    </row>
    <row r="453" spans="17:19" ht="15.75" customHeight="1" x14ac:dyDescent="0.2">
      <c r="Q453" s="92"/>
      <c r="R453" s="92"/>
      <c r="S453" s="92"/>
    </row>
    <row r="454" spans="17:19" ht="15.75" customHeight="1" x14ac:dyDescent="0.2">
      <c r="Q454" s="92"/>
      <c r="R454" s="92"/>
      <c r="S454" s="92"/>
    </row>
    <row r="455" spans="17:19" ht="15.75" customHeight="1" x14ac:dyDescent="0.2">
      <c r="Q455" s="92"/>
      <c r="R455" s="92"/>
      <c r="S455" s="92"/>
    </row>
    <row r="456" spans="17:19" ht="15.75" customHeight="1" x14ac:dyDescent="0.2">
      <c r="Q456" s="92"/>
      <c r="R456" s="92"/>
      <c r="S456" s="92"/>
    </row>
    <row r="457" spans="17:19" ht="15.75" customHeight="1" x14ac:dyDescent="0.2">
      <c r="Q457" s="92"/>
      <c r="R457" s="92"/>
      <c r="S457" s="92"/>
    </row>
    <row r="458" spans="17:19" ht="15.75" customHeight="1" x14ac:dyDescent="0.2">
      <c r="Q458" s="92"/>
      <c r="R458" s="92"/>
      <c r="S458" s="92"/>
    </row>
    <row r="459" spans="17:19" ht="15.75" customHeight="1" x14ac:dyDescent="0.2">
      <c r="Q459" s="92"/>
      <c r="R459" s="92"/>
      <c r="S459" s="92"/>
    </row>
    <row r="460" spans="17:19" ht="15.75" customHeight="1" x14ac:dyDescent="0.2">
      <c r="Q460" s="92"/>
      <c r="R460" s="92"/>
      <c r="S460" s="92"/>
    </row>
    <row r="461" spans="17:19" ht="15.75" customHeight="1" x14ac:dyDescent="0.2">
      <c r="Q461" s="92"/>
      <c r="R461" s="92"/>
      <c r="S461" s="92"/>
    </row>
    <row r="462" spans="17:19" ht="15.75" customHeight="1" x14ac:dyDescent="0.2">
      <c r="Q462" s="92"/>
      <c r="R462" s="92"/>
      <c r="S462" s="92"/>
    </row>
    <row r="463" spans="17:19" ht="15.75" customHeight="1" x14ac:dyDescent="0.2">
      <c r="Q463" s="92"/>
      <c r="R463" s="92"/>
      <c r="S463" s="92"/>
    </row>
    <row r="464" spans="17:19" ht="15.75" customHeight="1" x14ac:dyDescent="0.2">
      <c r="Q464" s="92"/>
      <c r="R464" s="92"/>
      <c r="S464" s="92"/>
    </row>
    <row r="465" spans="17:19" ht="15.75" customHeight="1" x14ac:dyDescent="0.2">
      <c r="Q465" s="92"/>
      <c r="R465" s="92"/>
      <c r="S465" s="92"/>
    </row>
    <row r="466" spans="17:19" ht="15.75" customHeight="1" x14ac:dyDescent="0.2">
      <c r="Q466" s="92"/>
      <c r="R466" s="92"/>
      <c r="S466" s="92"/>
    </row>
    <row r="467" spans="17:19" ht="15.75" customHeight="1" x14ac:dyDescent="0.2">
      <c r="Q467" s="92"/>
      <c r="R467" s="92"/>
      <c r="S467" s="92"/>
    </row>
    <row r="468" spans="17:19" ht="15.75" customHeight="1" x14ac:dyDescent="0.2">
      <c r="Q468" s="92"/>
      <c r="R468" s="92"/>
      <c r="S468" s="92"/>
    </row>
    <row r="469" spans="17:19" ht="15.75" customHeight="1" x14ac:dyDescent="0.2">
      <c r="Q469" s="92"/>
      <c r="R469" s="92"/>
      <c r="S469" s="92"/>
    </row>
    <row r="470" spans="17:19" ht="15.75" customHeight="1" x14ac:dyDescent="0.2">
      <c r="Q470" s="92"/>
      <c r="R470" s="92"/>
      <c r="S470" s="92"/>
    </row>
    <row r="471" spans="17:19" ht="15.75" customHeight="1" x14ac:dyDescent="0.2">
      <c r="Q471" s="92"/>
      <c r="R471" s="92"/>
      <c r="S471" s="92"/>
    </row>
    <row r="472" spans="17:19" ht="15.75" customHeight="1" x14ac:dyDescent="0.2">
      <c r="Q472" s="92"/>
      <c r="R472" s="92"/>
      <c r="S472" s="92"/>
    </row>
    <row r="473" spans="17:19" ht="15.75" customHeight="1" x14ac:dyDescent="0.2">
      <c r="Q473" s="92"/>
      <c r="R473" s="92"/>
      <c r="S473" s="92"/>
    </row>
    <row r="474" spans="17:19" ht="15.75" customHeight="1" x14ac:dyDescent="0.2">
      <c r="Q474" s="92"/>
      <c r="R474" s="92"/>
      <c r="S474" s="92"/>
    </row>
    <row r="475" spans="17:19" ht="15.75" customHeight="1" x14ac:dyDescent="0.2">
      <c r="Q475" s="92"/>
      <c r="R475" s="92"/>
      <c r="S475" s="92"/>
    </row>
    <row r="476" spans="17:19" ht="15.75" customHeight="1" x14ac:dyDescent="0.2">
      <c r="Q476" s="92"/>
      <c r="R476" s="92"/>
      <c r="S476" s="92"/>
    </row>
    <row r="477" spans="17:19" ht="15.75" customHeight="1" x14ac:dyDescent="0.2">
      <c r="Q477" s="92"/>
      <c r="R477" s="92"/>
      <c r="S477" s="92"/>
    </row>
    <row r="478" spans="17:19" ht="15.75" customHeight="1" x14ac:dyDescent="0.2">
      <c r="Q478" s="92"/>
      <c r="R478" s="92"/>
      <c r="S478" s="92"/>
    </row>
    <row r="479" spans="17:19" ht="15.75" customHeight="1" x14ac:dyDescent="0.2">
      <c r="Q479" s="92"/>
      <c r="R479" s="92"/>
      <c r="S479" s="92"/>
    </row>
    <row r="480" spans="17:19" ht="15.75" customHeight="1" x14ac:dyDescent="0.2">
      <c r="Q480" s="92"/>
      <c r="R480" s="92"/>
      <c r="S480" s="92"/>
    </row>
    <row r="481" spans="17:19" ht="15.75" customHeight="1" x14ac:dyDescent="0.2">
      <c r="Q481" s="92"/>
      <c r="R481" s="92"/>
      <c r="S481" s="92"/>
    </row>
    <row r="482" spans="17:19" ht="15.75" customHeight="1" x14ac:dyDescent="0.2">
      <c r="Q482" s="92"/>
      <c r="R482" s="92"/>
      <c r="S482" s="92"/>
    </row>
    <row r="483" spans="17:19" ht="15.75" customHeight="1" x14ac:dyDescent="0.2">
      <c r="Q483" s="92"/>
      <c r="R483" s="92"/>
      <c r="S483" s="92"/>
    </row>
    <row r="484" spans="17:19" ht="15.75" customHeight="1" x14ac:dyDescent="0.2">
      <c r="Q484" s="92"/>
      <c r="R484" s="92"/>
      <c r="S484" s="92"/>
    </row>
    <row r="485" spans="17:19" ht="15.75" customHeight="1" x14ac:dyDescent="0.2">
      <c r="Q485" s="92"/>
      <c r="R485" s="92"/>
      <c r="S485" s="92"/>
    </row>
    <row r="486" spans="17:19" ht="15.75" customHeight="1" x14ac:dyDescent="0.2">
      <c r="Q486" s="92"/>
      <c r="R486" s="92"/>
      <c r="S486" s="92"/>
    </row>
    <row r="487" spans="17:19" ht="15.75" customHeight="1" x14ac:dyDescent="0.2">
      <c r="Q487" s="92"/>
      <c r="R487" s="92"/>
      <c r="S487" s="92"/>
    </row>
    <row r="488" spans="17:19" ht="15.75" customHeight="1" x14ac:dyDescent="0.2">
      <c r="Q488" s="92"/>
      <c r="R488" s="92"/>
      <c r="S488" s="92"/>
    </row>
    <row r="489" spans="17:19" ht="15.75" customHeight="1" x14ac:dyDescent="0.2">
      <c r="Q489" s="92"/>
      <c r="R489" s="92"/>
      <c r="S489" s="92"/>
    </row>
    <row r="490" spans="17:19" ht="15.75" customHeight="1" x14ac:dyDescent="0.2">
      <c r="Q490" s="92"/>
      <c r="R490" s="92"/>
      <c r="S490" s="92"/>
    </row>
    <row r="491" spans="17:19" ht="15.75" customHeight="1" x14ac:dyDescent="0.2">
      <c r="Q491" s="92"/>
      <c r="R491" s="92"/>
      <c r="S491" s="92"/>
    </row>
    <row r="492" spans="17:19" ht="15.75" customHeight="1" x14ac:dyDescent="0.2">
      <c r="Q492" s="92"/>
      <c r="R492" s="92"/>
      <c r="S492" s="92"/>
    </row>
    <row r="493" spans="17:19" ht="15.75" customHeight="1" x14ac:dyDescent="0.2">
      <c r="Q493" s="92"/>
      <c r="R493" s="92"/>
      <c r="S493" s="92"/>
    </row>
    <row r="494" spans="17:19" ht="15.75" customHeight="1" x14ac:dyDescent="0.2">
      <c r="Q494" s="92"/>
      <c r="R494" s="92"/>
      <c r="S494" s="92"/>
    </row>
    <row r="495" spans="17:19" ht="15.75" customHeight="1" x14ac:dyDescent="0.2">
      <c r="Q495" s="92"/>
      <c r="R495" s="92"/>
      <c r="S495" s="92"/>
    </row>
    <row r="496" spans="17:19" ht="15.75" customHeight="1" x14ac:dyDescent="0.2">
      <c r="Q496" s="92"/>
      <c r="R496" s="92"/>
      <c r="S496" s="92"/>
    </row>
    <row r="497" spans="17:19" ht="15.75" customHeight="1" x14ac:dyDescent="0.2">
      <c r="Q497" s="92"/>
      <c r="R497" s="92"/>
      <c r="S497" s="92"/>
    </row>
    <row r="498" spans="17:19" ht="15.75" customHeight="1" x14ac:dyDescent="0.2">
      <c r="Q498" s="92"/>
      <c r="R498" s="92"/>
      <c r="S498" s="92"/>
    </row>
    <row r="499" spans="17:19" ht="15.75" customHeight="1" x14ac:dyDescent="0.2">
      <c r="Q499" s="92"/>
      <c r="R499" s="92"/>
      <c r="S499" s="92"/>
    </row>
    <row r="500" spans="17:19" ht="15.75" customHeight="1" x14ac:dyDescent="0.2">
      <c r="Q500" s="92"/>
      <c r="R500" s="92"/>
      <c r="S500" s="92"/>
    </row>
    <row r="501" spans="17:19" ht="15.75" customHeight="1" x14ac:dyDescent="0.2">
      <c r="Q501" s="92"/>
      <c r="R501" s="92"/>
      <c r="S501" s="92"/>
    </row>
    <row r="502" spans="17:19" ht="15.75" customHeight="1" x14ac:dyDescent="0.2">
      <c r="Q502" s="92"/>
      <c r="R502" s="92"/>
      <c r="S502" s="92"/>
    </row>
    <row r="503" spans="17:19" ht="15.75" customHeight="1" x14ac:dyDescent="0.2">
      <c r="Q503" s="92"/>
      <c r="R503" s="92"/>
      <c r="S503" s="92"/>
    </row>
    <row r="504" spans="17:19" ht="15.75" customHeight="1" x14ac:dyDescent="0.2">
      <c r="Q504" s="92"/>
      <c r="R504" s="92"/>
      <c r="S504" s="92"/>
    </row>
    <row r="505" spans="17:19" ht="15.75" customHeight="1" x14ac:dyDescent="0.2">
      <c r="Q505" s="92"/>
      <c r="R505" s="92"/>
      <c r="S505" s="92"/>
    </row>
    <row r="506" spans="17:19" ht="15.75" customHeight="1" x14ac:dyDescent="0.2">
      <c r="Q506" s="92"/>
      <c r="R506" s="92"/>
      <c r="S506" s="92"/>
    </row>
    <row r="507" spans="17:19" ht="15.75" customHeight="1" x14ac:dyDescent="0.2">
      <c r="Q507" s="92"/>
      <c r="R507" s="92"/>
      <c r="S507" s="92"/>
    </row>
    <row r="508" spans="17:19" ht="15.75" customHeight="1" x14ac:dyDescent="0.2">
      <c r="Q508" s="92"/>
      <c r="R508" s="92"/>
      <c r="S508" s="92"/>
    </row>
    <row r="509" spans="17:19" ht="15.75" customHeight="1" x14ac:dyDescent="0.2">
      <c r="Q509" s="92"/>
      <c r="R509" s="92"/>
      <c r="S509" s="92"/>
    </row>
    <row r="510" spans="17:19" ht="15.75" customHeight="1" x14ac:dyDescent="0.2">
      <c r="Q510" s="92"/>
      <c r="R510" s="92"/>
      <c r="S510" s="92"/>
    </row>
    <row r="511" spans="17:19" ht="15.75" customHeight="1" x14ac:dyDescent="0.2">
      <c r="Q511" s="92"/>
      <c r="R511" s="92"/>
      <c r="S511" s="92"/>
    </row>
    <row r="512" spans="17:19" ht="15.75" customHeight="1" x14ac:dyDescent="0.2">
      <c r="Q512" s="92"/>
      <c r="R512" s="92"/>
      <c r="S512" s="92"/>
    </row>
    <row r="513" spans="17:19" ht="15.75" customHeight="1" x14ac:dyDescent="0.2">
      <c r="Q513" s="92"/>
      <c r="R513" s="92"/>
      <c r="S513" s="92"/>
    </row>
    <row r="514" spans="17:19" ht="15.75" customHeight="1" x14ac:dyDescent="0.2">
      <c r="Q514" s="92"/>
      <c r="R514" s="92"/>
      <c r="S514" s="92"/>
    </row>
    <row r="515" spans="17:19" ht="15.75" customHeight="1" x14ac:dyDescent="0.2">
      <c r="Q515" s="92"/>
      <c r="R515" s="92"/>
      <c r="S515" s="92"/>
    </row>
    <row r="516" spans="17:19" ht="15.75" customHeight="1" x14ac:dyDescent="0.2">
      <c r="Q516" s="92"/>
      <c r="R516" s="92"/>
      <c r="S516" s="92"/>
    </row>
    <row r="517" spans="17:19" ht="15.75" customHeight="1" x14ac:dyDescent="0.2">
      <c r="Q517" s="92"/>
      <c r="R517" s="92"/>
      <c r="S517" s="92"/>
    </row>
    <row r="518" spans="17:19" ht="15.75" customHeight="1" x14ac:dyDescent="0.2">
      <c r="Q518" s="92"/>
      <c r="R518" s="92"/>
      <c r="S518" s="92"/>
    </row>
    <row r="519" spans="17:19" ht="15.75" customHeight="1" x14ac:dyDescent="0.2">
      <c r="Q519" s="92"/>
      <c r="R519" s="92"/>
      <c r="S519" s="92"/>
    </row>
    <row r="520" spans="17:19" ht="15.75" customHeight="1" x14ac:dyDescent="0.2">
      <c r="Q520" s="92"/>
      <c r="R520" s="92"/>
      <c r="S520" s="92"/>
    </row>
    <row r="521" spans="17:19" ht="15.75" customHeight="1" x14ac:dyDescent="0.2">
      <c r="Q521" s="92"/>
      <c r="R521" s="92"/>
      <c r="S521" s="92"/>
    </row>
    <row r="522" spans="17:19" ht="15.75" customHeight="1" x14ac:dyDescent="0.2">
      <c r="Q522" s="92"/>
      <c r="R522" s="92"/>
      <c r="S522" s="92"/>
    </row>
    <row r="523" spans="17:19" ht="15.75" customHeight="1" x14ac:dyDescent="0.2">
      <c r="Q523" s="92"/>
      <c r="R523" s="92"/>
      <c r="S523" s="92"/>
    </row>
    <row r="524" spans="17:19" ht="15.75" customHeight="1" x14ac:dyDescent="0.2">
      <c r="Q524" s="92"/>
      <c r="R524" s="92"/>
      <c r="S524" s="92"/>
    </row>
    <row r="525" spans="17:19" ht="15.75" customHeight="1" x14ac:dyDescent="0.2">
      <c r="Q525" s="92"/>
      <c r="R525" s="92"/>
      <c r="S525" s="92"/>
    </row>
    <row r="526" spans="17:19" ht="15.75" customHeight="1" x14ac:dyDescent="0.2">
      <c r="Q526" s="92"/>
      <c r="R526" s="92"/>
      <c r="S526" s="92"/>
    </row>
    <row r="527" spans="17:19" ht="15.75" customHeight="1" x14ac:dyDescent="0.2">
      <c r="Q527" s="92"/>
      <c r="R527" s="92"/>
      <c r="S527" s="92"/>
    </row>
    <row r="528" spans="17:19" ht="15.75" customHeight="1" x14ac:dyDescent="0.2">
      <c r="Q528" s="92"/>
      <c r="R528" s="92"/>
      <c r="S528" s="92"/>
    </row>
    <row r="529" spans="17:19" ht="15.75" customHeight="1" x14ac:dyDescent="0.2">
      <c r="Q529" s="92"/>
      <c r="R529" s="92"/>
      <c r="S529" s="92"/>
    </row>
    <row r="530" spans="17:19" ht="15.75" customHeight="1" x14ac:dyDescent="0.2">
      <c r="Q530" s="92"/>
      <c r="R530" s="92"/>
      <c r="S530" s="92"/>
    </row>
    <row r="531" spans="17:19" ht="15.75" customHeight="1" x14ac:dyDescent="0.2">
      <c r="Q531" s="92"/>
      <c r="R531" s="92"/>
      <c r="S531" s="92"/>
    </row>
    <row r="532" spans="17:19" ht="15.75" customHeight="1" x14ac:dyDescent="0.2">
      <c r="Q532" s="92"/>
      <c r="R532" s="92"/>
      <c r="S532" s="92"/>
    </row>
    <row r="533" spans="17:19" ht="15.75" customHeight="1" x14ac:dyDescent="0.2">
      <c r="Q533" s="92"/>
      <c r="R533" s="92"/>
      <c r="S533" s="92"/>
    </row>
    <row r="534" spans="17:19" ht="15.75" customHeight="1" x14ac:dyDescent="0.2">
      <c r="Q534" s="92"/>
      <c r="R534" s="92"/>
      <c r="S534" s="92"/>
    </row>
    <row r="535" spans="17:19" ht="15.75" customHeight="1" x14ac:dyDescent="0.2">
      <c r="Q535" s="92"/>
      <c r="R535" s="92"/>
      <c r="S535" s="92"/>
    </row>
    <row r="536" spans="17:19" ht="15.75" customHeight="1" x14ac:dyDescent="0.2">
      <c r="Q536" s="92"/>
      <c r="R536" s="92"/>
      <c r="S536" s="92"/>
    </row>
    <row r="537" spans="17:19" ht="15.75" customHeight="1" x14ac:dyDescent="0.2">
      <c r="Q537" s="92"/>
      <c r="R537" s="92"/>
      <c r="S537" s="92"/>
    </row>
    <row r="538" spans="17:19" ht="15.75" customHeight="1" x14ac:dyDescent="0.2">
      <c r="Q538" s="92"/>
      <c r="R538" s="92"/>
      <c r="S538" s="92"/>
    </row>
    <row r="539" spans="17:19" ht="15.75" customHeight="1" x14ac:dyDescent="0.2">
      <c r="Q539" s="92"/>
      <c r="R539" s="92"/>
      <c r="S539" s="92"/>
    </row>
    <row r="540" spans="17:19" ht="15.75" customHeight="1" x14ac:dyDescent="0.2">
      <c r="Q540" s="92"/>
      <c r="R540" s="92"/>
      <c r="S540" s="92"/>
    </row>
    <row r="541" spans="17:19" ht="15.75" customHeight="1" x14ac:dyDescent="0.2">
      <c r="Q541" s="92"/>
      <c r="R541" s="92"/>
      <c r="S541" s="92"/>
    </row>
    <row r="542" spans="17:19" ht="15.75" customHeight="1" x14ac:dyDescent="0.2">
      <c r="Q542" s="92"/>
      <c r="R542" s="92"/>
      <c r="S542" s="92"/>
    </row>
    <row r="543" spans="17:19" ht="15.75" customHeight="1" x14ac:dyDescent="0.2">
      <c r="Q543" s="92"/>
      <c r="R543" s="92"/>
      <c r="S543" s="92"/>
    </row>
    <row r="544" spans="17:19" ht="15.75" customHeight="1" x14ac:dyDescent="0.2">
      <c r="Q544" s="92"/>
      <c r="R544" s="92"/>
      <c r="S544" s="92"/>
    </row>
    <row r="545" spans="17:19" ht="15.75" customHeight="1" x14ac:dyDescent="0.2">
      <c r="Q545" s="92"/>
      <c r="R545" s="92"/>
      <c r="S545" s="92"/>
    </row>
    <row r="546" spans="17:19" ht="15.75" customHeight="1" x14ac:dyDescent="0.2">
      <c r="Q546" s="92"/>
      <c r="R546" s="92"/>
      <c r="S546" s="92"/>
    </row>
    <row r="547" spans="17:19" ht="15.75" customHeight="1" x14ac:dyDescent="0.2">
      <c r="Q547" s="92"/>
      <c r="R547" s="92"/>
      <c r="S547" s="92"/>
    </row>
    <row r="548" spans="17:19" ht="15.75" customHeight="1" x14ac:dyDescent="0.2">
      <c r="Q548" s="92"/>
      <c r="R548" s="92"/>
      <c r="S548" s="92"/>
    </row>
    <row r="549" spans="17:19" ht="15.75" customHeight="1" x14ac:dyDescent="0.2">
      <c r="Q549" s="92"/>
      <c r="R549" s="92"/>
      <c r="S549" s="92"/>
    </row>
    <row r="550" spans="17:19" ht="15.75" customHeight="1" x14ac:dyDescent="0.2">
      <c r="Q550" s="92"/>
      <c r="R550" s="92"/>
      <c r="S550" s="92"/>
    </row>
    <row r="551" spans="17:19" ht="15.75" customHeight="1" x14ac:dyDescent="0.2">
      <c r="Q551" s="92"/>
      <c r="R551" s="92"/>
      <c r="S551" s="92"/>
    </row>
    <row r="552" spans="17:19" ht="15.75" customHeight="1" x14ac:dyDescent="0.2">
      <c r="Q552" s="92"/>
      <c r="R552" s="92"/>
      <c r="S552" s="92"/>
    </row>
    <row r="553" spans="17:19" ht="15.75" customHeight="1" x14ac:dyDescent="0.2">
      <c r="Q553" s="92"/>
      <c r="R553" s="92"/>
      <c r="S553" s="92"/>
    </row>
    <row r="554" spans="17:19" ht="15.75" customHeight="1" x14ac:dyDescent="0.2">
      <c r="Q554" s="92"/>
      <c r="R554" s="92"/>
      <c r="S554" s="92"/>
    </row>
    <row r="555" spans="17:19" ht="15.75" customHeight="1" x14ac:dyDescent="0.2">
      <c r="Q555" s="92"/>
      <c r="R555" s="92"/>
      <c r="S555" s="92"/>
    </row>
    <row r="556" spans="17:19" ht="15.75" customHeight="1" x14ac:dyDescent="0.2">
      <c r="Q556" s="92"/>
      <c r="R556" s="92"/>
      <c r="S556" s="92"/>
    </row>
    <row r="557" spans="17:19" ht="15.75" customHeight="1" x14ac:dyDescent="0.2">
      <c r="Q557" s="92"/>
      <c r="R557" s="92"/>
      <c r="S557" s="92"/>
    </row>
    <row r="558" spans="17:19" ht="15.75" customHeight="1" x14ac:dyDescent="0.2">
      <c r="Q558" s="92"/>
      <c r="R558" s="92"/>
      <c r="S558" s="92"/>
    </row>
    <row r="559" spans="17:19" ht="15.75" customHeight="1" x14ac:dyDescent="0.2">
      <c r="Q559" s="92"/>
      <c r="R559" s="92"/>
      <c r="S559" s="92"/>
    </row>
    <row r="560" spans="17:19" ht="15.75" customHeight="1" x14ac:dyDescent="0.2">
      <c r="Q560" s="92"/>
      <c r="R560" s="92"/>
      <c r="S560" s="92"/>
    </row>
    <row r="561" spans="17:19" ht="15.75" customHeight="1" x14ac:dyDescent="0.2">
      <c r="Q561" s="92"/>
      <c r="R561" s="92"/>
      <c r="S561" s="92"/>
    </row>
    <row r="562" spans="17:19" ht="15.75" customHeight="1" x14ac:dyDescent="0.2">
      <c r="Q562" s="92"/>
      <c r="R562" s="92"/>
      <c r="S562" s="92"/>
    </row>
    <row r="563" spans="17:19" ht="15.75" customHeight="1" x14ac:dyDescent="0.2">
      <c r="Q563" s="92"/>
      <c r="R563" s="92"/>
      <c r="S563" s="92"/>
    </row>
    <row r="564" spans="17:19" ht="15.75" customHeight="1" x14ac:dyDescent="0.2">
      <c r="Q564" s="92"/>
      <c r="R564" s="92"/>
      <c r="S564" s="92"/>
    </row>
    <row r="565" spans="17:19" ht="15.75" customHeight="1" x14ac:dyDescent="0.2">
      <c r="Q565" s="92"/>
      <c r="R565" s="92"/>
      <c r="S565" s="92"/>
    </row>
    <row r="566" spans="17:19" ht="15.75" customHeight="1" x14ac:dyDescent="0.2">
      <c r="Q566" s="92"/>
      <c r="R566" s="92"/>
      <c r="S566" s="92"/>
    </row>
    <row r="567" spans="17:19" ht="15.75" customHeight="1" x14ac:dyDescent="0.2">
      <c r="Q567" s="92"/>
      <c r="R567" s="92"/>
      <c r="S567" s="92"/>
    </row>
    <row r="568" spans="17:19" ht="15.75" customHeight="1" x14ac:dyDescent="0.2">
      <c r="Q568" s="92"/>
      <c r="R568" s="92"/>
      <c r="S568" s="92"/>
    </row>
    <row r="569" spans="17:19" ht="15.75" customHeight="1" x14ac:dyDescent="0.2">
      <c r="Q569" s="92"/>
      <c r="R569" s="92"/>
      <c r="S569" s="92"/>
    </row>
    <row r="570" spans="17:19" ht="15.75" customHeight="1" x14ac:dyDescent="0.2">
      <c r="Q570" s="92"/>
      <c r="R570" s="92"/>
      <c r="S570" s="92"/>
    </row>
    <row r="571" spans="17:19" ht="15.75" customHeight="1" x14ac:dyDescent="0.2">
      <c r="Q571" s="92"/>
      <c r="R571" s="92"/>
      <c r="S571" s="92"/>
    </row>
    <row r="572" spans="17:19" ht="15.75" customHeight="1" x14ac:dyDescent="0.2">
      <c r="Q572" s="92"/>
      <c r="R572" s="92"/>
      <c r="S572" s="92"/>
    </row>
    <row r="573" spans="17:19" ht="15.75" customHeight="1" x14ac:dyDescent="0.2">
      <c r="Q573" s="92"/>
      <c r="R573" s="92"/>
      <c r="S573" s="92"/>
    </row>
    <row r="574" spans="17:19" ht="15.75" customHeight="1" x14ac:dyDescent="0.2">
      <c r="Q574" s="92"/>
      <c r="R574" s="92"/>
      <c r="S574" s="92"/>
    </row>
    <row r="575" spans="17:19" ht="15.75" customHeight="1" x14ac:dyDescent="0.2">
      <c r="Q575" s="92"/>
      <c r="R575" s="92"/>
      <c r="S575" s="92"/>
    </row>
    <row r="576" spans="17:19" ht="15.75" customHeight="1" x14ac:dyDescent="0.2">
      <c r="Q576" s="92"/>
      <c r="R576" s="92"/>
      <c r="S576" s="92"/>
    </row>
    <row r="577" spans="17:19" ht="15.75" customHeight="1" x14ac:dyDescent="0.2">
      <c r="Q577" s="92"/>
      <c r="R577" s="92"/>
      <c r="S577" s="92"/>
    </row>
    <row r="578" spans="17:19" ht="15.75" customHeight="1" x14ac:dyDescent="0.2">
      <c r="Q578" s="92"/>
      <c r="R578" s="92"/>
      <c r="S578" s="92"/>
    </row>
    <row r="579" spans="17:19" ht="15.75" customHeight="1" x14ac:dyDescent="0.2">
      <c r="Q579" s="92"/>
      <c r="R579" s="92"/>
      <c r="S579" s="92"/>
    </row>
    <row r="580" spans="17:19" ht="15.75" customHeight="1" x14ac:dyDescent="0.2">
      <c r="Q580" s="92"/>
      <c r="R580" s="92"/>
      <c r="S580" s="92"/>
    </row>
    <row r="581" spans="17:19" ht="15.75" customHeight="1" x14ac:dyDescent="0.2">
      <c r="Q581" s="92"/>
      <c r="R581" s="92"/>
      <c r="S581" s="92"/>
    </row>
    <row r="582" spans="17:19" ht="15.75" customHeight="1" x14ac:dyDescent="0.2">
      <c r="Q582" s="92"/>
      <c r="R582" s="92"/>
      <c r="S582" s="92"/>
    </row>
    <row r="583" spans="17:19" ht="15.75" customHeight="1" x14ac:dyDescent="0.2">
      <c r="Q583" s="92"/>
      <c r="R583" s="92"/>
      <c r="S583" s="92"/>
    </row>
    <row r="584" spans="17:19" ht="15.75" customHeight="1" x14ac:dyDescent="0.2">
      <c r="Q584" s="92"/>
      <c r="R584" s="92"/>
      <c r="S584" s="92"/>
    </row>
    <row r="585" spans="17:19" ht="15.75" customHeight="1" x14ac:dyDescent="0.2">
      <c r="Q585" s="92"/>
      <c r="R585" s="92"/>
      <c r="S585" s="92"/>
    </row>
    <row r="586" spans="17:19" ht="15.75" customHeight="1" x14ac:dyDescent="0.2">
      <c r="Q586" s="92"/>
      <c r="R586" s="92"/>
      <c r="S586" s="92"/>
    </row>
    <row r="587" spans="17:19" ht="15.75" customHeight="1" x14ac:dyDescent="0.2">
      <c r="Q587" s="92"/>
      <c r="R587" s="92"/>
      <c r="S587" s="92"/>
    </row>
    <row r="588" spans="17:19" ht="15.75" customHeight="1" x14ac:dyDescent="0.2">
      <c r="Q588" s="92"/>
      <c r="R588" s="92"/>
      <c r="S588" s="92"/>
    </row>
    <row r="589" spans="17:19" ht="15.75" customHeight="1" x14ac:dyDescent="0.2">
      <c r="Q589" s="92"/>
      <c r="R589" s="92"/>
      <c r="S589" s="92"/>
    </row>
    <row r="590" spans="17:19" ht="15.75" customHeight="1" x14ac:dyDescent="0.2">
      <c r="Q590" s="92"/>
      <c r="R590" s="92"/>
      <c r="S590" s="92"/>
    </row>
    <row r="591" spans="17:19" ht="15.75" customHeight="1" x14ac:dyDescent="0.2">
      <c r="Q591" s="92"/>
      <c r="R591" s="92"/>
      <c r="S591" s="92"/>
    </row>
    <row r="592" spans="17:19" ht="15.75" customHeight="1" x14ac:dyDescent="0.2">
      <c r="Q592" s="92"/>
      <c r="R592" s="92"/>
      <c r="S592" s="92"/>
    </row>
    <row r="593" spans="17:19" ht="15.75" customHeight="1" x14ac:dyDescent="0.2">
      <c r="Q593" s="92"/>
      <c r="R593" s="92"/>
      <c r="S593" s="92"/>
    </row>
    <row r="594" spans="17:19" ht="15.75" customHeight="1" x14ac:dyDescent="0.2">
      <c r="Q594" s="92"/>
      <c r="R594" s="92"/>
      <c r="S594" s="92"/>
    </row>
    <row r="595" spans="17:19" ht="15.75" customHeight="1" x14ac:dyDescent="0.2">
      <c r="Q595" s="92"/>
      <c r="R595" s="92"/>
      <c r="S595" s="92"/>
    </row>
    <row r="596" spans="17:19" ht="15.75" customHeight="1" x14ac:dyDescent="0.2">
      <c r="Q596" s="92"/>
      <c r="R596" s="92"/>
      <c r="S596" s="92"/>
    </row>
    <row r="597" spans="17:19" ht="15.75" customHeight="1" x14ac:dyDescent="0.2">
      <c r="Q597" s="92"/>
      <c r="R597" s="92"/>
      <c r="S597" s="92"/>
    </row>
    <row r="598" spans="17:19" ht="15.75" customHeight="1" x14ac:dyDescent="0.2">
      <c r="Q598" s="92"/>
      <c r="R598" s="92"/>
      <c r="S598" s="92"/>
    </row>
    <row r="599" spans="17:19" ht="15.75" customHeight="1" x14ac:dyDescent="0.2">
      <c r="Q599" s="92"/>
      <c r="R599" s="92"/>
      <c r="S599" s="92"/>
    </row>
    <row r="600" spans="17:19" ht="15.75" customHeight="1" x14ac:dyDescent="0.2">
      <c r="Q600" s="92"/>
      <c r="R600" s="92"/>
      <c r="S600" s="92"/>
    </row>
    <row r="601" spans="17:19" ht="15.75" customHeight="1" x14ac:dyDescent="0.2">
      <c r="Q601" s="92"/>
      <c r="R601" s="92"/>
      <c r="S601" s="92"/>
    </row>
    <row r="602" spans="17:19" ht="15.75" customHeight="1" x14ac:dyDescent="0.2">
      <c r="Q602" s="92"/>
      <c r="R602" s="92"/>
      <c r="S602" s="92"/>
    </row>
    <row r="603" spans="17:19" ht="15.75" customHeight="1" x14ac:dyDescent="0.2">
      <c r="Q603" s="92"/>
      <c r="R603" s="92"/>
      <c r="S603" s="92"/>
    </row>
    <row r="604" spans="17:19" ht="15.75" customHeight="1" x14ac:dyDescent="0.2">
      <c r="Q604" s="92"/>
      <c r="R604" s="92"/>
      <c r="S604" s="92"/>
    </row>
    <row r="605" spans="17:19" ht="15.75" customHeight="1" x14ac:dyDescent="0.2">
      <c r="Q605" s="92"/>
      <c r="R605" s="92"/>
      <c r="S605" s="92"/>
    </row>
    <row r="606" spans="17:19" ht="15.75" customHeight="1" x14ac:dyDescent="0.2">
      <c r="Q606" s="92"/>
      <c r="R606" s="92"/>
      <c r="S606" s="92"/>
    </row>
    <row r="607" spans="17:19" ht="15.75" customHeight="1" x14ac:dyDescent="0.2">
      <c r="Q607" s="92"/>
      <c r="R607" s="92"/>
      <c r="S607" s="92"/>
    </row>
    <row r="608" spans="17:19" ht="15.75" customHeight="1" x14ac:dyDescent="0.2">
      <c r="Q608" s="92"/>
      <c r="R608" s="92"/>
      <c r="S608" s="92"/>
    </row>
    <row r="609" spans="17:19" ht="15.75" customHeight="1" x14ac:dyDescent="0.2">
      <c r="Q609" s="92"/>
      <c r="R609" s="92"/>
      <c r="S609" s="92"/>
    </row>
    <row r="610" spans="17:19" ht="15.75" customHeight="1" x14ac:dyDescent="0.2">
      <c r="Q610" s="92"/>
      <c r="R610" s="92"/>
      <c r="S610" s="92"/>
    </row>
    <row r="611" spans="17:19" ht="15.75" customHeight="1" x14ac:dyDescent="0.2">
      <c r="Q611" s="92"/>
      <c r="R611" s="92"/>
      <c r="S611" s="92"/>
    </row>
    <row r="612" spans="17:19" ht="15.75" customHeight="1" x14ac:dyDescent="0.2">
      <c r="Q612" s="92"/>
      <c r="R612" s="92"/>
      <c r="S612" s="92"/>
    </row>
    <row r="613" spans="17:19" ht="15.75" customHeight="1" x14ac:dyDescent="0.2">
      <c r="Q613" s="92"/>
      <c r="R613" s="92"/>
      <c r="S613" s="92"/>
    </row>
    <row r="614" spans="17:19" ht="15.75" customHeight="1" x14ac:dyDescent="0.2">
      <c r="Q614" s="92"/>
      <c r="R614" s="92"/>
      <c r="S614" s="92"/>
    </row>
    <row r="615" spans="17:19" ht="15.75" customHeight="1" x14ac:dyDescent="0.2">
      <c r="Q615" s="92"/>
      <c r="R615" s="92"/>
      <c r="S615" s="92"/>
    </row>
    <row r="616" spans="17:19" ht="15.75" customHeight="1" x14ac:dyDescent="0.2">
      <c r="Q616" s="92"/>
      <c r="R616" s="92"/>
      <c r="S616" s="92"/>
    </row>
    <row r="617" spans="17:19" ht="15.75" customHeight="1" x14ac:dyDescent="0.2">
      <c r="Q617" s="92"/>
      <c r="R617" s="92"/>
      <c r="S617" s="92"/>
    </row>
    <row r="618" spans="17:19" ht="15.75" customHeight="1" x14ac:dyDescent="0.2">
      <c r="Q618" s="92"/>
      <c r="R618" s="92"/>
      <c r="S618" s="92"/>
    </row>
    <row r="619" spans="17:19" ht="15.75" customHeight="1" x14ac:dyDescent="0.2">
      <c r="Q619" s="92"/>
      <c r="R619" s="92"/>
      <c r="S619" s="92"/>
    </row>
    <row r="620" spans="17:19" ht="15.75" customHeight="1" x14ac:dyDescent="0.2">
      <c r="Q620" s="92"/>
      <c r="R620" s="92"/>
      <c r="S620" s="92"/>
    </row>
    <row r="621" spans="17:19" ht="15.75" customHeight="1" x14ac:dyDescent="0.2">
      <c r="Q621" s="92"/>
      <c r="R621" s="92"/>
      <c r="S621" s="92"/>
    </row>
    <row r="622" spans="17:19" ht="15.75" customHeight="1" x14ac:dyDescent="0.2">
      <c r="Q622" s="92"/>
      <c r="R622" s="92"/>
      <c r="S622" s="92"/>
    </row>
    <row r="623" spans="17:19" ht="15.75" customHeight="1" x14ac:dyDescent="0.2">
      <c r="Q623" s="92"/>
      <c r="R623" s="92"/>
      <c r="S623" s="92"/>
    </row>
    <row r="624" spans="17:19" ht="15.75" customHeight="1" x14ac:dyDescent="0.2">
      <c r="Q624" s="92"/>
      <c r="R624" s="92"/>
      <c r="S624" s="92"/>
    </row>
    <row r="625" spans="17:19" ht="15.75" customHeight="1" x14ac:dyDescent="0.2">
      <c r="Q625" s="92"/>
      <c r="R625" s="92"/>
      <c r="S625" s="92"/>
    </row>
    <row r="626" spans="17:19" ht="15.75" customHeight="1" x14ac:dyDescent="0.2">
      <c r="Q626" s="92"/>
      <c r="R626" s="92"/>
      <c r="S626" s="92"/>
    </row>
    <row r="627" spans="17:19" ht="15.75" customHeight="1" x14ac:dyDescent="0.2">
      <c r="Q627" s="92"/>
      <c r="R627" s="92"/>
      <c r="S627" s="92"/>
    </row>
    <row r="628" spans="17:19" ht="15.75" customHeight="1" x14ac:dyDescent="0.2">
      <c r="Q628" s="92"/>
      <c r="R628" s="92"/>
      <c r="S628" s="92"/>
    </row>
    <row r="629" spans="17:19" ht="15.75" customHeight="1" x14ac:dyDescent="0.2">
      <c r="Q629" s="92"/>
      <c r="R629" s="92"/>
      <c r="S629" s="92"/>
    </row>
    <row r="630" spans="17:19" ht="15.75" customHeight="1" x14ac:dyDescent="0.2">
      <c r="Q630" s="92"/>
      <c r="R630" s="92"/>
      <c r="S630" s="92"/>
    </row>
    <row r="631" spans="17:19" ht="15.75" customHeight="1" x14ac:dyDescent="0.2">
      <c r="Q631" s="92"/>
      <c r="R631" s="92"/>
      <c r="S631" s="92"/>
    </row>
    <row r="632" spans="17:19" ht="15.75" customHeight="1" x14ac:dyDescent="0.2">
      <c r="Q632" s="92"/>
      <c r="R632" s="92"/>
      <c r="S632" s="92"/>
    </row>
    <row r="633" spans="17:19" ht="15.75" customHeight="1" x14ac:dyDescent="0.2">
      <c r="Q633" s="92"/>
      <c r="R633" s="92"/>
      <c r="S633" s="92"/>
    </row>
    <row r="634" spans="17:19" ht="15.75" customHeight="1" x14ac:dyDescent="0.2">
      <c r="Q634" s="92"/>
      <c r="R634" s="92"/>
      <c r="S634" s="92"/>
    </row>
    <row r="635" spans="17:19" ht="15.75" customHeight="1" x14ac:dyDescent="0.2">
      <c r="Q635" s="92"/>
      <c r="R635" s="92"/>
      <c r="S635" s="92"/>
    </row>
    <row r="636" spans="17:19" ht="15.75" customHeight="1" x14ac:dyDescent="0.2">
      <c r="Q636" s="92"/>
      <c r="R636" s="92"/>
      <c r="S636" s="92"/>
    </row>
    <row r="637" spans="17:19" ht="15.75" customHeight="1" x14ac:dyDescent="0.2">
      <c r="Q637" s="92"/>
      <c r="R637" s="92"/>
      <c r="S637" s="92"/>
    </row>
    <row r="638" spans="17:19" ht="15.75" customHeight="1" x14ac:dyDescent="0.2">
      <c r="Q638" s="92"/>
      <c r="R638" s="92"/>
      <c r="S638" s="92"/>
    </row>
    <row r="639" spans="17:19" ht="15.75" customHeight="1" x14ac:dyDescent="0.2">
      <c r="Q639" s="92"/>
      <c r="R639" s="92"/>
      <c r="S639" s="92"/>
    </row>
    <row r="640" spans="17:19" ht="15.75" customHeight="1" x14ac:dyDescent="0.2">
      <c r="Q640" s="92"/>
      <c r="R640" s="92"/>
      <c r="S640" s="92"/>
    </row>
    <row r="641" spans="17:19" ht="15.75" customHeight="1" x14ac:dyDescent="0.2">
      <c r="Q641" s="92"/>
      <c r="R641" s="92"/>
      <c r="S641" s="92"/>
    </row>
    <row r="642" spans="17:19" ht="15.75" customHeight="1" x14ac:dyDescent="0.2">
      <c r="Q642" s="92"/>
      <c r="R642" s="92"/>
      <c r="S642" s="92"/>
    </row>
    <row r="643" spans="17:19" ht="15.75" customHeight="1" x14ac:dyDescent="0.2">
      <c r="Q643" s="92"/>
      <c r="R643" s="92"/>
      <c r="S643" s="92"/>
    </row>
    <row r="644" spans="17:19" ht="15.75" customHeight="1" x14ac:dyDescent="0.2">
      <c r="Q644" s="92"/>
      <c r="R644" s="92"/>
      <c r="S644" s="92"/>
    </row>
    <row r="645" spans="17:19" ht="15.75" customHeight="1" x14ac:dyDescent="0.2">
      <c r="Q645" s="92"/>
      <c r="R645" s="92"/>
      <c r="S645" s="92"/>
    </row>
    <row r="646" spans="17:19" ht="15.75" customHeight="1" x14ac:dyDescent="0.2">
      <c r="Q646" s="92"/>
      <c r="R646" s="92"/>
      <c r="S646" s="92"/>
    </row>
    <row r="647" spans="17:19" ht="15.75" customHeight="1" x14ac:dyDescent="0.2">
      <c r="Q647" s="92"/>
      <c r="R647" s="92"/>
      <c r="S647" s="92"/>
    </row>
    <row r="648" spans="17:19" ht="15.75" customHeight="1" x14ac:dyDescent="0.2">
      <c r="Q648" s="92"/>
      <c r="R648" s="92"/>
      <c r="S648" s="92"/>
    </row>
    <row r="649" spans="17:19" ht="15.75" customHeight="1" x14ac:dyDescent="0.2">
      <c r="Q649" s="92"/>
      <c r="R649" s="92"/>
      <c r="S649" s="92"/>
    </row>
    <row r="650" spans="17:19" ht="15.75" customHeight="1" x14ac:dyDescent="0.2">
      <c r="Q650" s="92"/>
      <c r="R650" s="92"/>
      <c r="S650" s="92"/>
    </row>
    <row r="651" spans="17:19" ht="15.75" customHeight="1" x14ac:dyDescent="0.2">
      <c r="Q651" s="92"/>
      <c r="R651" s="92"/>
      <c r="S651" s="92"/>
    </row>
    <row r="652" spans="17:19" ht="15.75" customHeight="1" x14ac:dyDescent="0.2">
      <c r="Q652" s="92"/>
      <c r="R652" s="92"/>
      <c r="S652" s="92"/>
    </row>
    <row r="653" spans="17:19" ht="15.75" customHeight="1" x14ac:dyDescent="0.2">
      <c r="Q653" s="92"/>
      <c r="R653" s="92"/>
      <c r="S653" s="92"/>
    </row>
    <row r="654" spans="17:19" ht="15.75" customHeight="1" x14ac:dyDescent="0.2">
      <c r="Q654" s="92"/>
      <c r="R654" s="92"/>
      <c r="S654" s="92"/>
    </row>
    <row r="655" spans="17:19" ht="15.75" customHeight="1" x14ac:dyDescent="0.2">
      <c r="Q655" s="92"/>
      <c r="R655" s="92"/>
      <c r="S655" s="92"/>
    </row>
    <row r="656" spans="17:19" ht="15.75" customHeight="1" x14ac:dyDescent="0.2">
      <c r="Q656" s="92"/>
      <c r="R656" s="92"/>
      <c r="S656" s="92"/>
    </row>
    <row r="657" spans="17:19" ht="15.75" customHeight="1" x14ac:dyDescent="0.2">
      <c r="Q657" s="92"/>
      <c r="R657" s="92"/>
      <c r="S657" s="92"/>
    </row>
    <row r="658" spans="17:19" ht="15.75" customHeight="1" x14ac:dyDescent="0.2">
      <c r="Q658" s="92"/>
      <c r="R658" s="92"/>
      <c r="S658" s="92"/>
    </row>
    <row r="659" spans="17:19" ht="15.75" customHeight="1" x14ac:dyDescent="0.2">
      <c r="Q659" s="92"/>
      <c r="R659" s="92"/>
      <c r="S659" s="92"/>
    </row>
    <row r="660" spans="17:19" ht="15.75" customHeight="1" x14ac:dyDescent="0.2">
      <c r="Q660" s="92"/>
      <c r="R660" s="92"/>
      <c r="S660" s="92"/>
    </row>
    <row r="661" spans="17:19" ht="15.75" customHeight="1" x14ac:dyDescent="0.2">
      <c r="Q661" s="92"/>
      <c r="R661" s="92"/>
      <c r="S661" s="92"/>
    </row>
    <row r="662" spans="17:19" ht="15.75" customHeight="1" x14ac:dyDescent="0.2">
      <c r="Q662" s="92"/>
      <c r="R662" s="92"/>
      <c r="S662" s="92"/>
    </row>
    <row r="663" spans="17:19" ht="15.75" customHeight="1" x14ac:dyDescent="0.2">
      <c r="Q663" s="92"/>
      <c r="R663" s="92"/>
      <c r="S663" s="92"/>
    </row>
    <row r="664" spans="17:19" ht="15.75" customHeight="1" x14ac:dyDescent="0.2">
      <c r="Q664" s="92"/>
      <c r="R664" s="92"/>
      <c r="S664" s="92"/>
    </row>
    <row r="665" spans="17:19" ht="15.75" customHeight="1" x14ac:dyDescent="0.2">
      <c r="Q665" s="92"/>
      <c r="R665" s="92"/>
      <c r="S665" s="92"/>
    </row>
    <row r="666" spans="17:19" ht="15.75" customHeight="1" x14ac:dyDescent="0.2">
      <c r="Q666" s="92"/>
      <c r="R666" s="92"/>
      <c r="S666" s="92"/>
    </row>
    <row r="667" spans="17:19" ht="15.75" customHeight="1" x14ac:dyDescent="0.2">
      <c r="Q667" s="92"/>
      <c r="R667" s="92"/>
      <c r="S667" s="92"/>
    </row>
    <row r="668" spans="17:19" ht="15.75" customHeight="1" x14ac:dyDescent="0.2">
      <c r="Q668" s="92"/>
      <c r="R668" s="92"/>
      <c r="S668" s="92"/>
    </row>
    <row r="669" spans="17:19" ht="15.75" customHeight="1" x14ac:dyDescent="0.2">
      <c r="Q669" s="92"/>
      <c r="R669" s="92"/>
      <c r="S669" s="92"/>
    </row>
    <row r="670" spans="17:19" ht="15.75" customHeight="1" x14ac:dyDescent="0.2">
      <c r="Q670" s="92"/>
      <c r="R670" s="92"/>
      <c r="S670" s="92"/>
    </row>
    <row r="671" spans="17:19" ht="15.75" customHeight="1" x14ac:dyDescent="0.2">
      <c r="Q671" s="92"/>
      <c r="R671" s="92"/>
      <c r="S671" s="92"/>
    </row>
    <row r="672" spans="17:19" ht="15.75" customHeight="1" x14ac:dyDescent="0.2">
      <c r="Q672" s="92"/>
      <c r="R672" s="92"/>
      <c r="S672" s="92"/>
    </row>
    <row r="673" spans="17:19" ht="15.75" customHeight="1" x14ac:dyDescent="0.2">
      <c r="Q673" s="92"/>
      <c r="R673" s="92"/>
      <c r="S673" s="92"/>
    </row>
    <row r="674" spans="17:19" ht="15.75" customHeight="1" x14ac:dyDescent="0.2">
      <c r="Q674" s="92"/>
      <c r="R674" s="92"/>
      <c r="S674" s="92"/>
    </row>
    <row r="675" spans="17:19" ht="15.75" customHeight="1" x14ac:dyDescent="0.2">
      <c r="Q675" s="92"/>
      <c r="R675" s="92"/>
      <c r="S675" s="92"/>
    </row>
    <row r="676" spans="17:19" ht="15.75" customHeight="1" x14ac:dyDescent="0.2">
      <c r="Q676" s="92"/>
      <c r="R676" s="92"/>
      <c r="S676" s="92"/>
    </row>
    <row r="677" spans="17:19" ht="15.75" customHeight="1" x14ac:dyDescent="0.2">
      <c r="Q677" s="92"/>
      <c r="R677" s="92"/>
      <c r="S677" s="92"/>
    </row>
    <row r="678" spans="17:19" ht="15.75" customHeight="1" x14ac:dyDescent="0.2">
      <c r="Q678" s="92"/>
      <c r="R678" s="92"/>
      <c r="S678" s="92"/>
    </row>
    <row r="679" spans="17:19" ht="15.75" customHeight="1" x14ac:dyDescent="0.2">
      <c r="Q679" s="92"/>
      <c r="R679" s="92"/>
      <c r="S679" s="92"/>
    </row>
    <row r="680" spans="17:19" ht="15.75" customHeight="1" x14ac:dyDescent="0.2">
      <c r="Q680" s="92"/>
      <c r="R680" s="92"/>
      <c r="S680" s="92"/>
    </row>
    <row r="681" spans="17:19" ht="15.75" customHeight="1" x14ac:dyDescent="0.2">
      <c r="Q681" s="92"/>
      <c r="R681" s="92"/>
      <c r="S681" s="92"/>
    </row>
    <row r="682" spans="17:19" ht="15.75" customHeight="1" x14ac:dyDescent="0.2">
      <c r="Q682" s="92"/>
      <c r="R682" s="92"/>
      <c r="S682" s="92"/>
    </row>
    <row r="683" spans="17:19" ht="15.75" customHeight="1" x14ac:dyDescent="0.2">
      <c r="Q683" s="92"/>
      <c r="R683" s="92"/>
      <c r="S683" s="92"/>
    </row>
    <row r="684" spans="17:19" ht="15.75" customHeight="1" x14ac:dyDescent="0.2">
      <c r="Q684" s="92"/>
      <c r="R684" s="92"/>
      <c r="S684" s="92"/>
    </row>
    <row r="685" spans="17:19" ht="15.75" customHeight="1" x14ac:dyDescent="0.2">
      <c r="Q685" s="92"/>
      <c r="R685" s="92"/>
      <c r="S685" s="92"/>
    </row>
    <row r="686" spans="17:19" ht="15.75" customHeight="1" x14ac:dyDescent="0.2">
      <c r="Q686" s="92"/>
      <c r="R686" s="92"/>
      <c r="S686" s="92"/>
    </row>
    <row r="687" spans="17:19" ht="15.75" customHeight="1" x14ac:dyDescent="0.2">
      <c r="Q687" s="92"/>
      <c r="R687" s="92"/>
      <c r="S687" s="92"/>
    </row>
    <row r="688" spans="17:19" ht="15.75" customHeight="1" x14ac:dyDescent="0.2">
      <c r="Q688" s="92"/>
      <c r="R688" s="92"/>
      <c r="S688" s="92"/>
    </row>
    <row r="689" spans="17:19" ht="15.75" customHeight="1" x14ac:dyDescent="0.2">
      <c r="Q689" s="92"/>
      <c r="R689" s="92"/>
      <c r="S689" s="92"/>
    </row>
    <row r="690" spans="17:19" ht="15.75" customHeight="1" x14ac:dyDescent="0.2">
      <c r="Q690" s="92"/>
      <c r="R690" s="92"/>
      <c r="S690" s="92"/>
    </row>
    <row r="691" spans="17:19" ht="15.75" customHeight="1" x14ac:dyDescent="0.2">
      <c r="Q691" s="92"/>
      <c r="R691" s="92"/>
      <c r="S691" s="92"/>
    </row>
    <row r="692" spans="17:19" ht="15.75" customHeight="1" x14ac:dyDescent="0.2">
      <c r="Q692" s="92"/>
      <c r="R692" s="92"/>
      <c r="S692" s="92"/>
    </row>
    <row r="693" spans="17:19" ht="15.75" customHeight="1" x14ac:dyDescent="0.2">
      <c r="Q693" s="92"/>
      <c r="R693" s="92"/>
      <c r="S693" s="92"/>
    </row>
    <row r="694" spans="17:19" ht="15.75" customHeight="1" x14ac:dyDescent="0.2">
      <c r="Q694" s="92"/>
      <c r="R694" s="92"/>
      <c r="S694" s="92"/>
    </row>
    <row r="695" spans="17:19" ht="15.75" customHeight="1" x14ac:dyDescent="0.2">
      <c r="Q695" s="92"/>
      <c r="R695" s="92"/>
      <c r="S695" s="92"/>
    </row>
    <row r="696" spans="17:19" ht="15.75" customHeight="1" x14ac:dyDescent="0.2">
      <c r="Q696" s="92"/>
      <c r="R696" s="92"/>
      <c r="S696" s="92"/>
    </row>
    <row r="697" spans="17:19" ht="15.75" customHeight="1" x14ac:dyDescent="0.2">
      <c r="Q697" s="92"/>
      <c r="R697" s="92"/>
      <c r="S697" s="92"/>
    </row>
    <row r="698" spans="17:19" ht="15.75" customHeight="1" x14ac:dyDescent="0.2">
      <c r="Q698" s="92"/>
      <c r="R698" s="92"/>
      <c r="S698" s="92"/>
    </row>
    <row r="699" spans="17:19" ht="15.75" customHeight="1" x14ac:dyDescent="0.2">
      <c r="Q699" s="92"/>
      <c r="R699" s="92"/>
      <c r="S699" s="92"/>
    </row>
    <row r="700" spans="17:19" ht="15.75" customHeight="1" x14ac:dyDescent="0.2">
      <c r="Q700" s="92"/>
      <c r="R700" s="92"/>
      <c r="S700" s="92"/>
    </row>
    <row r="701" spans="17:19" ht="15.75" customHeight="1" x14ac:dyDescent="0.2">
      <c r="Q701" s="92"/>
      <c r="R701" s="92"/>
      <c r="S701" s="92"/>
    </row>
    <row r="702" spans="17:19" ht="15.75" customHeight="1" x14ac:dyDescent="0.2">
      <c r="Q702" s="92"/>
      <c r="R702" s="92"/>
      <c r="S702" s="92"/>
    </row>
    <row r="703" spans="17:19" ht="15.75" customHeight="1" x14ac:dyDescent="0.2">
      <c r="Q703" s="92"/>
      <c r="R703" s="92"/>
      <c r="S703" s="92"/>
    </row>
    <row r="704" spans="17:19" ht="15.75" customHeight="1" x14ac:dyDescent="0.2">
      <c r="Q704" s="92"/>
      <c r="R704" s="92"/>
      <c r="S704" s="92"/>
    </row>
    <row r="705" spans="17:19" ht="15.75" customHeight="1" x14ac:dyDescent="0.2">
      <c r="Q705" s="92"/>
      <c r="R705" s="92"/>
      <c r="S705" s="92"/>
    </row>
    <row r="706" spans="17:19" ht="15.75" customHeight="1" x14ac:dyDescent="0.2">
      <c r="Q706" s="92"/>
      <c r="R706" s="92"/>
      <c r="S706" s="92"/>
    </row>
    <row r="707" spans="17:19" ht="15.75" customHeight="1" x14ac:dyDescent="0.2">
      <c r="Q707" s="92"/>
      <c r="R707" s="92"/>
      <c r="S707" s="92"/>
    </row>
    <row r="708" spans="17:19" ht="15.75" customHeight="1" x14ac:dyDescent="0.2">
      <c r="Q708" s="92"/>
      <c r="R708" s="92"/>
      <c r="S708" s="92"/>
    </row>
    <row r="709" spans="17:19" ht="15.75" customHeight="1" x14ac:dyDescent="0.2">
      <c r="Q709" s="92"/>
      <c r="R709" s="92"/>
      <c r="S709" s="92"/>
    </row>
    <row r="710" spans="17:19" ht="15.75" customHeight="1" x14ac:dyDescent="0.2">
      <c r="Q710" s="92"/>
      <c r="R710" s="92"/>
      <c r="S710" s="92"/>
    </row>
    <row r="711" spans="17:19" ht="15.75" customHeight="1" x14ac:dyDescent="0.2">
      <c r="Q711" s="92"/>
      <c r="R711" s="92"/>
      <c r="S711" s="92"/>
    </row>
    <row r="712" spans="17:19" ht="15.75" customHeight="1" x14ac:dyDescent="0.2">
      <c r="Q712" s="92"/>
      <c r="R712" s="92"/>
      <c r="S712" s="92"/>
    </row>
    <row r="713" spans="17:19" ht="15.75" customHeight="1" x14ac:dyDescent="0.2">
      <c r="Q713" s="92"/>
      <c r="R713" s="92"/>
      <c r="S713" s="92"/>
    </row>
    <row r="714" spans="17:19" ht="15.75" customHeight="1" x14ac:dyDescent="0.2">
      <c r="Q714" s="92"/>
      <c r="R714" s="92"/>
      <c r="S714" s="92"/>
    </row>
    <row r="715" spans="17:19" ht="15.75" customHeight="1" x14ac:dyDescent="0.2">
      <c r="Q715" s="92"/>
      <c r="R715" s="92"/>
      <c r="S715" s="92"/>
    </row>
    <row r="716" spans="17:19" ht="15.75" customHeight="1" x14ac:dyDescent="0.2">
      <c r="Q716" s="92"/>
      <c r="R716" s="92"/>
      <c r="S716" s="92"/>
    </row>
    <row r="717" spans="17:19" ht="15.75" customHeight="1" x14ac:dyDescent="0.2">
      <c r="Q717" s="92"/>
      <c r="R717" s="92"/>
      <c r="S717" s="92"/>
    </row>
    <row r="718" spans="17:19" ht="15.75" customHeight="1" x14ac:dyDescent="0.2">
      <c r="Q718" s="92"/>
      <c r="R718" s="92"/>
      <c r="S718" s="92"/>
    </row>
    <row r="719" spans="17:19" ht="15.75" customHeight="1" x14ac:dyDescent="0.2">
      <c r="Q719" s="92"/>
      <c r="R719" s="92"/>
      <c r="S719" s="92"/>
    </row>
    <row r="720" spans="17:19" ht="15.75" customHeight="1" x14ac:dyDescent="0.2">
      <c r="Q720" s="92"/>
      <c r="R720" s="92"/>
      <c r="S720" s="92"/>
    </row>
    <row r="721" spans="17:19" ht="15.75" customHeight="1" x14ac:dyDescent="0.2">
      <c r="Q721" s="92"/>
      <c r="R721" s="92"/>
      <c r="S721" s="92"/>
    </row>
    <row r="722" spans="17:19" ht="15.75" customHeight="1" x14ac:dyDescent="0.2">
      <c r="Q722" s="92"/>
      <c r="R722" s="92"/>
      <c r="S722" s="92"/>
    </row>
    <row r="723" spans="17:19" ht="15.75" customHeight="1" x14ac:dyDescent="0.2">
      <c r="Q723" s="92"/>
      <c r="R723" s="92"/>
      <c r="S723" s="92"/>
    </row>
    <row r="724" spans="17:19" ht="15.75" customHeight="1" x14ac:dyDescent="0.2">
      <c r="Q724" s="92"/>
      <c r="R724" s="92"/>
      <c r="S724" s="92"/>
    </row>
    <row r="725" spans="17:19" ht="15.75" customHeight="1" x14ac:dyDescent="0.2">
      <c r="Q725" s="92"/>
      <c r="R725" s="92"/>
      <c r="S725" s="92"/>
    </row>
    <row r="726" spans="17:19" ht="15.75" customHeight="1" x14ac:dyDescent="0.2">
      <c r="Q726" s="92"/>
      <c r="R726" s="92"/>
      <c r="S726" s="92"/>
    </row>
    <row r="727" spans="17:19" ht="15.75" customHeight="1" x14ac:dyDescent="0.2">
      <c r="Q727" s="92"/>
      <c r="R727" s="92"/>
      <c r="S727" s="92"/>
    </row>
    <row r="728" spans="17:19" ht="15.75" customHeight="1" x14ac:dyDescent="0.2">
      <c r="Q728" s="92"/>
      <c r="R728" s="92"/>
      <c r="S728" s="92"/>
    </row>
    <row r="729" spans="17:19" ht="15.75" customHeight="1" x14ac:dyDescent="0.2">
      <c r="Q729" s="92"/>
      <c r="R729" s="92"/>
      <c r="S729" s="92"/>
    </row>
    <row r="730" spans="17:19" ht="15.75" customHeight="1" x14ac:dyDescent="0.2">
      <c r="Q730" s="92"/>
      <c r="R730" s="92"/>
      <c r="S730" s="92"/>
    </row>
    <row r="731" spans="17:19" ht="15.75" customHeight="1" x14ac:dyDescent="0.2">
      <c r="Q731" s="92"/>
      <c r="R731" s="92"/>
      <c r="S731" s="92"/>
    </row>
    <row r="732" spans="17:19" ht="15.75" customHeight="1" x14ac:dyDescent="0.2">
      <c r="Q732" s="92"/>
      <c r="R732" s="92"/>
      <c r="S732" s="92"/>
    </row>
    <row r="733" spans="17:19" ht="15.75" customHeight="1" x14ac:dyDescent="0.2">
      <c r="Q733" s="92"/>
      <c r="R733" s="92"/>
      <c r="S733" s="92"/>
    </row>
    <row r="734" spans="17:19" ht="15.75" customHeight="1" x14ac:dyDescent="0.2">
      <c r="Q734" s="92"/>
      <c r="R734" s="92"/>
      <c r="S734" s="92"/>
    </row>
    <row r="735" spans="17:19" ht="15.75" customHeight="1" x14ac:dyDescent="0.2">
      <c r="Q735" s="92"/>
      <c r="R735" s="92"/>
      <c r="S735" s="92"/>
    </row>
    <row r="736" spans="17:19" ht="15.75" customHeight="1" x14ac:dyDescent="0.2">
      <c r="Q736" s="92"/>
      <c r="R736" s="92"/>
      <c r="S736" s="92"/>
    </row>
    <row r="737" spans="17:19" ht="15.75" customHeight="1" x14ac:dyDescent="0.2">
      <c r="Q737" s="92"/>
      <c r="R737" s="92"/>
      <c r="S737" s="92"/>
    </row>
    <row r="738" spans="17:19" ht="15.75" customHeight="1" x14ac:dyDescent="0.2">
      <c r="Q738" s="92"/>
      <c r="R738" s="92"/>
      <c r="S738" s="92"/>
    </row>
    <row r="739" spans="17:19" ht="15.75" customHeight="1" x14ac:dyDescent="0.2">
      <c r="Q739" s="92"/>
      <c r="R739" s="92"/>
      <c r="S739" s="92"/>
    </row>
    <row r="740" spans="17:19" ht="15.75" customHeight="1" x14ac:dyDescent="0.2">
      <c r="Q740" s="92"/>
      <c r="R740" s="92"/>
      <c r="S740" s="92"/>
    </row>
    <row r="741" spans="17:19" ht="15.75" customHeight="1" x14ac:dyDescent="0.2">
      <c r="Q741" s="92"/>
      <c r="R741" s="92"/>
      <c r="S741" s="92"/>
    </row>
    <row r="742" spans="17:19" ht="15.75" customHeight="1" x14ac:dyDescent="0.2">
      <c r="Q742" s="92"/>
      <c r="R742" s="92"/>
      <c r="S742" s="92"/>
    </row>
    <row r="743" spans="17:19" ht="15.75" customHeight="1" x14ac:dyDescent="0.2">
      <c r="Q743" s="92"/>
      <c r="R743" s="92"/>
      <c r="S743" s="92"/>
    </row>
    <row r="744" spans="17:19" ht="15.75" customHeight="1" x14ac:dyDescent="0.2">
      <c r="Q744" s="92"/>
      <c r="R744" s="92"/>
      <c r="S744" s="92"/>
    </row>
    <row r="745" spans="17:19" ht="15.75" customHeight="1" x14ac:dyDescent="0.2">
      <c r="Q745" s="92"/>
      <c r="R745" s="92"/>
      <c r="S745" s="92"/>
    </row>
    <row r="746" spans="17:19" ht="15.75" customHeight="1" x14ac:dyDescent="0.2">
      <c r="Q746" s="92"/>
      <c r="R746" s="92"/>
      <c r="S746" s="92"/>
    </row>
    <row r="747" spans="17:19" ht="15.75" customHeight="1" x14ac:dyDescent="0.2">
      <c r="Q747" s="92"/>
      <c r="R747" s="92"/>
      <c r="S747" s="92"/>
    </row>
    <row r="748" spans="17:19" ht="15.75" customHeight="1" x14ac:dyDescent="0.2">
      <c r="Q748" s="92"/>
      <c r="R748" s="92"/>
      <c r="S748" s="92"/>
    </row>
    <row r="749" spans="17:19" ht="15.75" customHeight="1" x14ac:dyDescent="0.2">
      <c r="Q749" s="92"/>
      <c r="R749" s="92"/>
      <c r="S749" s="92"/>
    </row>
    <row r="750" spans="17:19" ht="15.75" customHeight="1" x14ac:dyDescent="0.2">
      <c r="Q750" s="92"/>
      <c r="R750" s="92"/>
      <c r="S750" s="92"/>
    </row>
    <row r="751" spans="17:19" ht="15.75" customHeight="1" x14ac:dyDescent="0.2">
      <c r="Q751" s="92"/>
      <c r="R751" s="92"/>
      <c r="S751" s="92"/>
    </row>
    <row r="752" spans="17:19" ht="15.75" customHeight="1" x14ac:dyDescent="0.2">
      <c r="Q752" s="92"/>
      <c r="R752" s="92"/>
      <c r="S752" s="92"/>
    </row>
    <row r="753" spans="17:19" ht="15.75" customHeight="1" x14ac:dyDescent="0.2">
      <c r="Q753" s="92"/>
      <c r="R753" s="92"/>
      <c r="S753" s="92"/>
    </row>
    <row r="754" spans="17:19" ht="15.75" customHeight="1" x14ac:dyDescent="0.2">
      <c r="Q754" s="92"/>
      <c r="R754" s="92"/>
      <c r="S754" s="92"/>
    </row>
    <row r="755" spans="17:19" ht="15.75" customHeight="1" x14ac:dyDescent="0.2">
      <c r="Q755" s="92"/>
      <c r="R755" s="92"/>
      <c r="S755" s="92"/>
    </row>
    <row r="756" spans="17:19" ht="15.75" customHeight="1" x14ac:dyDescent="0.2">
      <c r="Q756" s="92"/>
      <c r="R756" s="92"/>
      <c r="S756" s="92"/>
    </row>
    <row r="757" spans="17:19" ht="15.75" customHeight="1" x14ac:dyDescent="0.2">
      <c r="Q757" s="92"/>
      <c r="R757" s="92"/>
      <c r="S757" s="92"/>
    </row>
    <row r="758" spans="17:19" ht="15.75" customHeight="1" x14ac:dyDescent="0.2">
      <c r="Q758" s="92"/>
      <c r="R758" s="92"/>
      <c r="S758" s="92"/>
    </row>
    <row r="759" spans="17:19" ht="15.75" customHeight="1" x14ac:dyDescent="0.2">
      <c r="Q759" s="92"/>
      <c r="R759" s="92"/>
      <c r="S759" s="92"/>
    </row>
    <row r="760" spans="17:19" ht="15.75" customHeight="1" x14ac:dyDescent="0.2">
      <c r="Q760" s="92"/>
      <c r="R760" s="92"/>
      <c r="S760" s="92"/>
    </row>
    <row r="761" spans="17:19" ht="15.75" customHeight="1" x14ac:dyDescent="0.2">
      <c r="Q761" s="92"/>
      <c r="R761" s="92"/>
      <c r="S761" s="92"/>
    </row>
    <row r="762" spans="17:19" ht="15.75" customHeight="1" x14ac:dyDescent="0.2">
      <c r="Q762" s="92"/>
      <c r="R762" s="92"/>
      <c r="S762" s="92"/>
    </row>
    <row r="763" spans="17:19" ht="15.75" customHeight="1" x14ac:dyDescent="0.2">
      <c r="Q763" s="92"/>
      <c r="R763" s="92"/>
      <c r="S763" s="92"/>
    </row>
    <row r="764" spans="17:19" ht="15.75" customHeight="1" x14ac:dyDescent="0.2">
      <c r="Q764" s="92"/>
      <c r="R764" s="92"/>
      <c r="S764" s="92"/>
    </row>
    <row r="765" spans="17:19" ht="15.75" customHeight="1" x14ac:dyDescent="0.2">
      <c r="Q765" s="92"/>
      <c r="R765" s="92"/>
      <c r="S765" s="92"/>
    </row>
    <row r="766" spans="17:19" ht="15.75" customHeight="1" x14ac:dyDescent="0.2">
      <c r="Q766" s="92"/>
      <c r="R766" s="92"/>
      <c r="S766" s="92"/>
    </row>
    <row r="767" spans="17:19" ht="15.75" customHeight="1" x14ac:dyDescent="0.2">
      <c r="Q767" s="92"/>
      <c r="R767" s="92"/>
      <c r="S767" s="92"/>
    </row>
    <row r="768" spans="17:19" ht="15.75" customHeight="1" x14ac:dyDescent="0.2">
      <c r="Q768" s="92"/>
      <c r="R768" s="92"/>
      <c r="S768" s="92"/>
    </row>
    <row r="769" spans="17:19" ht="15.75" customHeight="1" x14ac:dyDescent="0.2">
      <c r="Q769" s="92"/>
      <c r="R769" s="92"/>
      <c r="S769" s="92"/>
    </row>
    <row r="770" spans="17:19" ht="15.75" customHeight="1" x14ac:dyDescent="0.2">
      <c r="Q770" s="92"/>
      <c r="R770" s="92"/>
      <c r="S770" s="92"/>
    </row>
    <row r="771" spans="17:19" ht="15.75" customHeight="1" x14ac:dyDescent="0.2">
      <c r="Q771" s="92"/>
      <c r="R771" s="92"/>
      <c r="S771" s="92"/>
    </row>
    <row r="772" spans="17:19" ht="15.75" customHeight="1" x14ac:dyDescent="0.2">
      <c r="Q772" s="92"/>
      <c r="R772" s="92"/>
      <c r="S772" s="92"/>
    </row>
    <row r="773" spans="17:19" ht="15.75" customHeight="1" x14ac:dyDescent="0.2">
      <c r="Q773" s="92"/>
      <c r="R773" s="92"/>
      <c r="S773" s="92"/>
    </row>
    <row r="774" spans="17:19" ht="15.75" customHeight="1" x14ac:dyDescent="0.2">
      <c r="Q774" s="92"/>
      <c r="R774" s="92"/>
      <c r="S774" s="92"/>
    </row>
    <row r="775" spans="17:19" ht="15.75" customHeight="1" x14ac:dyDescent="0.2">
      <c r="Q775" s="92"/>
      <c r="R775" s="92"/>
      <c r="S775" s="92"/>
    </row>
    <row r="776" spans="17:19" ht="15.75" customHeight="1" x14ac:dyDescent="0.2">
      <c r="Q776" s="92"/>
      <c r="R776" s="92"/>
      <c r="S776" s="92"/>
    </row>
    <row r="777" spans="17:19" ht="15.75" customHeight="1" x14ac:dyDescent="0.2">
      <c r="Q777" s="92"/>
      <c r="R777" s="92"/>
      <c r="S777" s="92"/>
    </row>
    <row r="778" spans="17:19" ht="15.75" customHeight="1" x14ac:dyDescent="0.2">
      <c r="Q778" s="92"/>
      <c r="R778" s="92"/>
      <c r="S778" s="92"/>
    </row>
    <row r="779" spans="17:19" ht="15.75" customHeight="1" x14ac:dyDescent="0.2">
      <c r="Q779" s="92"/>
      <c r="R779" s="92"/>
      <c r="S779" s="92"/>
    </row>
    <row r="780" spans="17:19" ht="15.75" customHeight="1" x14ac:dyDescent="0.2">
      <c r="Q780" s="92"/>
      <c r="R780" s="92"/>
      <c r="S780" s="92"/>
    </row>
    <row r="781" spans="17:19" ht="15.75" customHeight="1" x14ac:dyDescent="0.2">
      <c r="Q781" s="92"/>
      <c r="R781" s="92"/>
      <c r="S781" s="92"/>
    </row>
    <row r="782" spans="17:19" ht="15.75" customHeight="1" x14ac:dyDescent="0.2">
      <c r="Q782" s="92"/>
      <c r="R782" s="92"/>
      <c r="S782" s="92"/>
    </row>
    <row r="783" spans="17:19" ht="15.75" customHeight="1" x14ac:dyDescent="0.2">
      <c r="Q783" s="92"/>
      <c r="R783" s="92"/>
      <c r="S783" s="92"/>
    </row>
    <row r="784" spans="17:19" ht="15.75" customHeight="1" x14ac:dyDescent="0.2">
      <c r="Q784" s="92"/>
      <c r="R784" s="92"/>
      <c r="S784" s="92"/>
    </row>
    <row r="785" spans="17:19" ht="15.75" customHeight="1" x14ac:dyDescent="0.2">
      <c r="Q785" s="92"/>
      <c r="R785" s="92"/>
      <c r="S785" s="92"/>
    </row>
    <row r="786" spans="17:19" ht="15.75" customHeight="1" x14ac:dyDescent="0.2">
      <c r="Q786" s="92"/>
      <c r="R786" s="92"/>
      <c r="S786" s="92"/>
    </row>
    <row r="787" spans="17:19" ht="15.75" customHeight="1" x14ac:dyDescent="0.2">
      <c r="Q787" s="92"/>
      <c r="R787" s="92"/>
      <c r="S787" s="92"/>
    </row>
    <row r="788" spans="17:19" ht="15.75" customHeight="1" x14ac:dyDescent="0.2">
      <c r="Q788" s="92"/>
      <c r="R788" s="92"/>
      <c r="S788" s="92"/>
    </row>
    <row r="789" spans="17:19" ht="15.75" customHeight="1" x14ac:dyDescent="0.2">
      <c r="Q789" s="92"/>
      <c r="R789" s="92"/>
      <c r="S789" s="92"/>
    </row>
    <row r="790" spans="17:19" ht="15.75" customHeight="1" x14ac:dyDescent="0.2">
      <c r="Q790" s="92"/>
      <c r="R790" s="92"/>
      <c r="S790" s="92"/>
    </row>
    <row r="791" spans="17:19" ht="15.75" customHeight="1" x14ac:dyDescent="0.2">
      <c r="Q791" s="92"/>
      <c r="R791" s="92"/>
      <c r="S791" s="92"/>
    </row>
    <row r="792" spans="17:19" ht="15.75" customHeight="1" x14ac:dyDescent="0.2">
      <c r="Q792" s="92"/>
      <c r="R792" s="92"/>
      <c r="S792" s="92"/>
    </row>
    <row r="793" spans="17:19" ht="15.75" customHeight="1" x14ac:dyDescent="0.2">
      <c r="Q793" s="92"/>
      <c r="R793" s="92"/>
      <c r="S793" s="92"/>
    </row>
    <row r="794" spans="17:19" ht="15.75" customHeight="1" x14ac:dyDescent="0.2">
      <c r="Q794" s="92"/>
      <c r="R794" s="92"/>
      <c r="S794" s="92"/>
    </row>
    <row r="795" spans="17:19" ht="15.75" customHeight="1" x14ac:dyDescent="0.2">
      <c r="Q795" s="92"/>
      <c r="R795" s="92"/>
      <c r="S795" s="92"/>
    </row>
    <row r="796" spans="17:19" ht="15.75" customHeight="1" x14ac:dyDescent="0.2">
      <c r="Q796" s="92"/>
      <c r="R796" s="92"/>
      <c r="S796" s="92"/>
    </row>
    <row r="797" spans="17:19" ht="15.75" customHeight="1" x14ac:dyDescent="0.2">
      <c r="Q797" s="92"/>
      <c r="R797" s="92"/>
      <c r="S797" s="92"/>
    </row>
    <row r="798" spans="17:19" ht="15.75" customHeight="1" x14ac:dyDescent="0.2">
      <c r="Q798" s="92"/>
      <c r="R798" s="92"/>
      <c r="S798" s="92"/>
    </row>
    <row r="799" spans="17:19" ht="15.75" customHeight="1" x14ac:dyDescent="0.2">
      <c r="Q799" s="92"/>
      <c r="R799" s="92"/>
      <c r="S799" s="92"/>
    </row>
    <row r="800" spans="17:19" ht="15.75" customHeight="1" x14ac:dyDescent="0.2">
      <c r="Q800" s="92"/>
      <c r="R800" s="92"/>
      <c r="S800" s="92"/>
    </row>
    <row r="801" spans="17:19" ht="15.75" customHeight="1" x14ac:dyDescent="0.2">
      <c r="Q801" s="92"/>
      <c r="R801" s="92"/>
      <c r="S801" s="92"/>
    </row>
    <row r="802" spans="17:19" ht="15.75" customHeight="1" x14ac:dyDescent="0.2">
      <c r="Q802" s="92"/>
      <c r="R802" s="92"/>
      <c r="S802" s="92"/>
    </row>
    <row r="803" spans="17:19" ht="15.75" customHeight="1" x14ac:dyDescent="0.2">
      <c r="Q803" s="92"/>
      <c r="R803" s="92"/>
      <c r="S803" s="92"/>
    </row>
    <row r="804" spans="17:19" ht="15.75" customHeight="1" x14ac:dyDescent="0.2">
      <c r="Q804" s="92"/>
      <c r="R804" s="92"/>
      <c r="S804" s="92"/>
    </row>
    <row r="805" spans="17:19" ht="15.75" customHeight="1" x14ac:dyDescent="0.2">
      <c r="Q805" s="92"/>
      <c r="R805" s="92"/>
      <c r="S805" s="92"/>
    </row>
    <row r="806" spans="17:19" ht="15.75" customHeight="1" x14ac:dyDescent="0.2">
      <c r="Q806" s="92"/>
      <c r="R806" s="92"/>
      <c r="S806" s="92"/>
    </row>
    <row r="807" spans="17:19" ht="15.75" customHeight="1" x14ac:dyDescent="0.2">
      <c r="Q807" s="92"/>
      <c r="R807" s="92"/>
      <c r="S807" s="92"/>
    </row>
    <row r="808" spans="17:19" ht="15.75" customHeight="1" x14ac:dyDescent="0.2">
      <c r="Q808" s="92"/>
      <c r="R808" s="92"/>
      <c r="S808" s="92"/>
    </row>
    <row r="809" spans="17:19" ht="15.75" customHeight="1" x14ac:dyDescent="0.2">
      <c r="Q809" s="92"/>
      <c r="R809" s="92"/>
      <c r="S809" s="92"/>
    </row>
    <row r="810" spans="17:19" ht="15.75" customHeight="1" x14ac:dyDescent="0.2">
      <c r="Q810" s="92"/>
      <c r="R810" s="92"/>
      <c r="S810" s="92"/>
    </row>
    <row r="811" spans="17:19" ht="15.75" customHeight="1" x14ac:dyDescent="0.2">
      <c r="Q811" s="92"/>
      <c r="R811" s="92"/>
      <c r="S811" s="92"/>
    </row>
    <row r="812" spans="17:19" ht="15.75" customHeight="1" x14ac:dyDescent="0.2">
      <c r="Q812" s="92"/>
      <c r="R812" s="92"/>
      <c r="S812" s="92"/>
    </row>
    <row r="813" spans="17:19" ht="15.75" customHeight="1" x14ac:dyDescent="0.2">
      <c r="Q813" s="92"/>
      <c r="R813" s="92"/>
      <c r="S813" s="92"/>
    </row>
    <row r="814" spans="17:19" ht="15.75" customHeight="1" x14ac:dyDescent="0.2">
      <c r="Q814" s="92"/>
      <c r="R814" s="92"/>
      <c r="S814" s="92"/>
    </row>
    <row r="815" spans="17:19" ht="15.75" customHeight="1" x14ac:dyDescent="0.2">
      <c r="Q815" s="92"/>
      <c r="R815" s="92"/>
      <c r="S815" s="92"/>
    </row>
    <row r="816" spans="17:19" ht="15.75" customHeight="1" x14ac:dyDescent="0.2">
      <c r="Q816" s="92"/>
      <c r="R816" s="92"/>
      <c r="S816" s="92"/>
    </row>
    <row r="817" spans="17:19" ht="15.75" customHeight="1" x14ac:dyDescent="0.2">
      <c r="Q817" s="92"/>
      <c r="R817" s="92"/>
      <c r="S817" s="92"/>
    </row>
    <row r="818" spans="17:19" ht="15.75" customHeight="1" x14ac:dyDescent="0.2">
      <c r="Q818" s="92"/>
      <c r="R818" s="92"/>
      <c r="S818" s="92"/>
    </row>
    <row r="819" spans="17:19" ht="15.75" customHeight="1" x14ac:dyDescent="0.2">
      <c r="Q819" s="92"/>
      <c r="R819" s="92"/>
      <c r="S819" s="92"/>
    </row>
    <row r="820" spans="17:19" ht="15.75" customHeight="1" x14ac:dyDescent="0.2">
      <c r="Q820" s="92"/>
      <c r="R820" s="92"/>
      <c r="S820" s="92"/>
    </row>
    <row r="821" spans="17:19" ht="15.75" customHeight="1" x14ac:dyDescent="0.2">
      <c r="Q821" s="92"/>
      <c r="R821" s="92"/>
      <c r="S821" s="92"/>
    </row>
    <row r="822" spans="17:19" ht="15.75" customHeight="1" x14ac:dyDescent="0.2">
      <c r="Q822" s="92"/>
      <c r="R822" s="92"/>
      <c r="S822" s="92"/>
    </row>
    <row r="823" spans="17:19" ht="15.75" customHeight="1" x14ac:dyDescent="0.2">
      <c r="Q823" s="92"/>
      <c r="R823" s="92"/>
      <c r="S823" s="92"/>
    </row>
    <row r="824" spans="17:19" ht="15.75" customHeight="1" x14ac:dyDescent="0.2">
      <c r="Q824" s="92"/>
      <c r="R824" s="92"/>
      <c r="S824" s="92"/>
    </row>
    <row r="825" spans="17:19" ht="15.75" customHeight="1" x14ac:dyDescent="0.2">
      <c r="Q825" s="92"/>
      <c r="R825" s="92"/>
      <c r="S825" s="92"/>
    </row>
    <row r="826" spans="17:19" ht="15.75" customHeight="1" x14ac:dyDescent="0.2">
      <c r="Q826" s="92"/>
      <c r="R826" s="92"/>
      <c r="S826" s="92"/>
    </row>
    <row r="827" spans="17:19" ht="15.75" customHeight="1" x14ac:dyDescent="0.2">
      <c r="Q827" s="92"/>
      <c r="R827" s="92"/>
      <c r="S827" s="92"/>
    </row>
    <row r="828" spans="17:19" ht="15.75" customHeight="1" x14ac:dyDescent="0.2">
      <c r="Q828" s="92"/>
      <c r="R828" s="92"/>
      <c r="S828" s="92"/>
    </row>
    <row r="829" spans="17:19" ht="15.75" customHeight="1" x14ac:dyDescent="0.2">
      <c r="Q829" s="92"/>
      <c r="R829" s="92"/>
      <c r="S829" s="92"/>
    </row>
    <row r="830" spans="17:19" ht="15.75" customHeight="1" x14ac:dyDescent="0.2">
      <c r="Q830" s="92"/>
      <c r="R830" s="92"/>
      <c r="S830" s="92"/>
    </row>
    <row r="831" spans="17:19" ht="15.75" customHeight="1" x14ac:dyDescent="0.2">
      <c r="Q831" s="92"/>
      <c r="R831" s="92"/>
      <c r="S831" s="92"/>
    </row>
    <row r="832" spans="17:19" ht="15.75" customHeight="1" x14ac:dyDescent="0.2">
      <c r="Q832" s="92"/>
      <c r="R832" s="92"/>
      <c r="S832" s="92"/>
    </row>
    <row r="833" spans="17:19" ht="15.75" customHeight="1" x14ac:dyDescent="0.2">
      <c r="Q833" s="92"/>
      <c r="R833" s="92"/>
      <c r="S833" s="92"/>
    </row>
    <row r="834" spans="17:19" ht="15.75" customHeight="1" x14ac:dyDescent="0.2">
      <c r="Q834" s="92"/>
      <c r="R834" s="92"/>
      <c r="S834" s="92"/>
    </row>
    <row r="835" spans="17:19" ht="15.75" customHeight="1" x14ac:dyDescent="0.2">
      <c r="Q835" s="92"/>
      <c r="R835" s="92"/>
      <c r="S835" s="92"/>
    </row>
    <row r="836" spans="17:19" ht="15.75" customHeight="1" x14ac:dyDescent="0.2">
      <c r="Q836" s="92"/>
      <c r="R836" s="92"/>
      <c r="S836" s="92"/>
    </row>
    <row r="837" spans="17:19" ht="15.75" customHeight="1" x14ac:dyDescent="0.2">
      <c r="Q837" s="92"/>
      <c r="R837" s="92"/>
      <c r="S837" s="92"/>
    </row>
    <row r="838" spans="17:19" ht="15.75" customHeight="1" x14ac:dyDescent="0.2">
      <c r="Q838" s="92"/>
      <c r="R838" s="92"/>
      <c r="S838" s="92"/>
    </row>
    <row r="839" spans="17:19" ht="15.75" customHeight="1" x14ac:dyDescent="0.2">
      <c r="Q839" s="92"/>
      <c r="R839" s="92"/>
      <c r="S839" s="92"/>
    </row>
    <row r="840" spans="17:19" ht="15.75" customHeight="1" x14ac:dyDescent="0.2">
      <c r="Q840" s="92"/>
      <c r="R840" s="92"/>
      <c r="S840" s="92"/>
    </row>
    <row r="841" spans="17:19" ht="15.75" customHeight="1" x14ac:dyDescent="0.2">
      <c r="Q841" s="92"/>
      <c r="R841" s="92"/>
      <c r="S841" s="92"/>
    </row>
    <row r="842" spans="17:19" ht="15.75" customHeight="1" x14ac:dyDescent="0.2">
      <c r="Q842" s="92"/>
      <c r="R842" s="92"/>
      <c r="S842" s="92"/>
    </row>
    <row r="843" spans="17:19" ht="15.75" customHeight="1" x14ac:dyDescent="0.2">
      <c r="Q843" s="92"/>
      <c r="R843" s="92"/>
      <c r="S843" s="92"/>
    </row>
    <row r="844" spans="17:19" ht="15.75" customHeight="1" x14ac:dyDescent="0.2">
      <c r="Q844" s="92"/>
      <c r="R844" s="92"/>
      <c r="S844" s="92"/>
    </row>
    <row r="845" spans="17:19" ht="15.75" customHeight="1" x14ac:dyDescent="0.2">
      <c r="Q845" s="92"/>
      <c r="R845" s="92"/>
      <c r="S845" s="92"/>
    </row>
    <row r="846" spans="17:19" ht="15.75" customHeight="1" x14ac:dyDescent="0.2">
      <c r="Q846" s="92"/>
      <c r="R846" s="92"/>
      <c r="S846" s="92"/>
    </row>
    <row r="847" spans="17:19" ht="15.75" customHeight="1" x14ac:dyDescent="0.2">
      <c r="Q847" s="92"/>
      <c r="R847" s="92"/>
      <c r="S847" s="92"/>
    </row>
    <row r="848" spans="17:19" ht="15.75" customHeight="1" x14ac:dyDescent="0.2">
      <c r="Q848" s="92"/>
      <c r="R848" s="92"/>
      <c r="S848" s="92"/>
    </row>
    <row r="849" spans="17:19" ht="15.75" customHeight="1" x14ac:dyDescent="0.2">
      <c r="Q849" s="92"/>
      <c r="R849" s="92"/>
      <c r="S849" s="92"/>
    </row>
    <row r="850" spans="17:19" ht="15.75" customHeight="1" x14ac:dyDescent="0.2">
      <c r="Q850" s="92"/>
      <c r="R850" s="92"/>
      <c r="S850" s="92"/>
    </row>
    <row r="851" spans="17:19" ht="15.75" customHeight="1" x14ac:dyDescent="0.2">
      <c r="Q851" s="92"/>
      <c r="R851" s="92"/>
      <c r="S851" s="92"/>
    </row>
    <row r="852" spans="17:19" ht="15.75" customHeight="1" x14ac:dyDescent="0.2">
      <c r="Q852" s="92"/>
      <c r="R852" s="92"/>
      <c r="S852" s="92"/>
    </row>
    <row r="853" spans="17:19" ht="15.75" customHeight="1" x14ac:dyDescent="0.2">
      <c r="Q853" s="92"/>
      <c r="R853" s="92"/>
      <c r="S853" s="92"/>
    </row>
    <row r="854" spans="17:19" ht="15.75" customHeight="1" x14ac:dyDescent="0.2">
      <c r="Q854" s="92"/>
      <c r="R854" s="92"/>
      <c r="S854" s="92"/>
    </row>
    <row r="855" spans="17:19" ht="15.75" customHeight="1" x14ac:dyDescent="0.2">
      <c r="Q855" s="92"/>
      <c r="R855" s="92"/>
      <c r="S855" s="92"/>
    </row>
    <row r="856" spans="17:19" ht="15.75" customHeight="1" x14ac:dyDescent="0.2">
      <c r="Q856" s="92"/>
      <c r="R856" s="92"/>
      <c r="S856" s="92"/>
    </row>
    <row r="857" spans="17:19" ht="15.75" customHeight="1" x14ac:dyDescent="0.2">
      <c r="Q857" s="92"/>
      <c r="R857" s="92"/>
      <c r="S857" s="92"/>
    </row>
    <row r="858" spans="17:19" ht="15.75" customHeight="1" x14ac:dyDescent="0.2">
      <c r="Q858" s="92"/>
      <c r="R858" s="92"/>
      <c r="S858" s="92"/>
    </row>
    <row r="859" spans="17:19" ht="15.75" customHeight="1" x14ac:dyDescent="0.2">
      <c r="Q859" s="92"/>
      <c r="R859" s="92"/>
      <c r="S859" s="92"/>
    </row>
    <row r="860" spans="17:19" ht="15.75" customHeight="1" x14ac:dyDescent="0.2">
      <c r="Q860" s="92"/>
      <c r="R860" s="92"/>
      <c r="S860" s="92"/>
    </row>
    <row r="861" spans="17:19" ht="15.75" customHeight="1" x14ac:dyDescent="0.2">
      <c r="Q861" s="92"/>
      <c r="R861" s="92"/>
      <c r="S861" s="92"/>
    </row>
    <row r="862" spans="17:19" ht="15.75" customHeight="1" x14ac:dyDescent="0.2">
      <c r="Q862" s="92"/>
      <c r="R862" s="92"/>
      <c r="S862" s="92"/>
    </row>
    <row r="863" spans="17:19" ht="15.75" customHeight="1" x14ac:dyDescent="0.2">
      <c r="Q863" s="92"/>
      <c r="R863" s="92"/>
      <c r="S863" s="92"/>
    </row>
    <row r="864" spans="17:19" ht="15.75" customHeight="1" x14ac:dyDescent="0.2">
      <c r="Q864" s="92"/>
      <c r="R864" s="92"/>
      <c r="S864" s="92"/>
    </row>
    <row r="865" spans="17:19" ht="15.75" customHeight="1" x14ac:dyDescent="0.2">
      <c r="Q865" s="92"/>
      <c r="R865" s="92"/>
      <c r="S865" s="92"/>
    </row>
    <row r="866" spans="17:19" ht="15.75" customHeight="1" x14ac:dyDescent="0.2">
      <c r="Q866" s="92"/>
      <c r="R866" s="92"/>
      <c r="S866" s="92"/>
    </row>
    <row r="867" spans="17:19" ht="15.75" customHeight="1" x14ac:dyDescent="0.2">
      <c r="Q867" s="92"/>
      <c r="R867" s="92"/>
      <c r="S867" s="92"/>
    </row>
    <row r="868" spans="17:19" ht="15.75" customHeight="1" x14ac:dyDescent="0.2">
      <c r="Q868" s="92"/>
      <c r="R868" s="92"/>
      <c r="S868" s="92"/>
    </row>
    <row r="869" spans="17:19" ht="15.75" customHeight="1" x14ac:dyDescent="0.2">
      <c r="Q869" s="92"/>
      <c r="R869" s="92"/>
      <c r="S869" s="92"/>
    </row>
    <row r="870" spans="17:19" ht="15.75" customHeight="1" x14ac:dyDescent="0.2">
      <c r="Q870" s="92"/>
      <c r="R870" s="92"/>
      <c r="S870" s="92"/>
    </row>
    <row r="871" spans="17:19" ht="15.75" customHeight="1" x14ac:dyDescent="0.2">
      <c r="Q871" s="92"/>
      <c r="R871" s="92"/>
      <c r="S871" s="92"/>
    </row>
    <row r="872" spans="17:19" ht="15.75" customHeight="1" x14ac:dyDescent="0.2">
      <c r="Q872" s="92"/>
      <c r="R872" s="92"/>
      <c r="S872" s="92"/>
    </row>
    <row r="873" spans="17:19" ht="15.75" customHeight="1" x14ac:dyDescent="0.2">
      <c r="Q873" s="92"/>
      <c r="R873" s="92"/>
      <c r="S873" s="92"/>
    </row>
    <row r="874" spans="17:19" ht="15.75" customHeight="1" x14ac:dyDescent="0.2">
      <c r="Q874" s="92"/>
      <c r="R874" s="92"/>
      <c r="S874" s="92"/>
    </row>
    <row r="875" spans="17:19" ht="15.75" customHeight="1" x14ac:dyDescent="0.2">
      <c r="Q875" s="92"/>
      <c r="R875" s="92"/>
      <c r="S875" s="92"/>
    </row>
    <row r="876" spans="17:19" ht="15.75" customHeight="1" x14ac:dyDescent="0.2">
      <c r="Q876" s="92"/>
      <c r="R876" s="92"/>
      <c r="S876" s="92"/>
    </row>
    <row r="877" spans="17:19" ht="15.75" customHeight="1" x14ac:dyDescent="0.2">
      <c r="Q877" s="92"/>
      <c r="R877" s="92"/>
      <c r="S877" s="92"/>
    </row>
    <row r="878" spans="17:19" ht="15.75" customHeight="1" x14ac:dyDescent="0.2">
      <c r="Q878" s="92"/>
      <c r="R878" s="92"/>
      <c r="S878" s="92"/>
    </row>
    <row r="879" spans="17:19" ht="15.75" customHeight="1" x14ac:dyDescent="0.2">
      <c r="Q879" s="92"/>
      <c r="R879" s="92"/>
      <c r="S879" s="92"/>
    </row>
    <row r="880" spans="17:19" ht="15.75" customHeight="1" x14ac:dyDescent="0.2">
      <c r="Q880" s="92"/>
      <c r="R880" s="92"/>
      <c r="S880" s="92"/>
    </row>
    <row r="881" spans="17:19" ht="15.75" customHeight="1" x14ac:dyDescent="0.2">
      <c r="Q881" s="92"/>
      <c r="R881" s="92"/>
      <c r="S881" s="92"/>
    </row>
    <row r="882" spans="17:19" ht="15.75" customHeight="1" x14ac:dyDescent="0.2">
      <c r="Q882" s="92"/>
      <c r="R882" s="92"/>
      <c r="S882" s="92"/>
    </row>
    <row r="883" spans="17:19" ht="15.75" customHeight="1" x14ac:dyDescent="0.2">
      <c r="Q883" s="92"/>
      <c r="R883" s="92"/>
      <c r="S883" s="92"/>
    </row>
    <row r="884" spans="17:19" ht="15.75" customHeight="1" x14ac:dyDescent="0.2">
      <c r="Q884" s="92"/>
      <c r="R884" s="92"/>
      <c r="S884" s="92"/>
    </row>
    <row r="885" spans="17:19" ht="15.75" customHeight="1" x14ac:dyDescent="0.2">
      <c r="Q885" s="92"/>
      <c r="R885" s="92"/>
      <c r="S885" s="92"/>
    </row>
    <row r="886" spans="17:19" ht="15.75" customHeight="1" x14ac:dyDescent="0.2">
      <c r="Q886" s="92"/>
      <c r="R886" s="92"/>
      <c r="S886" s="92"/>
    </row>
    <row r="887" spans="17:19" ht="15.75" customHeight="1" x14ac:dyDescent="0.2">
      <c r="Q887" s="92"/>
      <c r="R887" s="92"/>
      <c r="S887" s="92"/>
    </row>
    <row r="888" spans="17:19" ht="15.75" customHeight="1" x14ac:dyDescent="0.2">
      <c r="Q888" s="92"/>
      <c r="R888" s="92"/>
      <c r="S888" s="92"/>
    </row>
    <row r="889" spans="17:19" ht="15.75" customHeight="1" x14ac:dyDescent="0.2">
      <c r="Q889" s="92"/>
      <c r="R889" s="92"/>
      <c r="S889" s="92"/>
    </row>
    <row r="890" spans="17:19" ht="15.75" customHeight="1" x14ac:dyDescent="0.2">
      <c r="Q890" s="92"/>
      <c r="R890" s="92"/>
      <c r="S890" s="92"/>
    </row>
    <row r="891" spans="17:19" ht="15.75" customHeight="1" x14ac:dyDescent="0.2">
      <c r="Q891" s="92"/>
      <c r="R891" s="92"/>
      <c r="S891" s="92"/>
    </row>
    <row r="892" spans="17:19" ht="15.75" customHeight="1" x14ac:dyDescent="0.2">
      <c r="Q892" s="92"/>
      <c r="R892" s="92"/>
      <c r="S892" s="92"/>
    </row>
    <row r="893" spans="17:19" ht="15.75" customHeight="1" x14ac:dyDescent="0.2">
      <c r="Q893" s="92"/>
      <c r="R893" s="92"/>
      <c r="S893" s="92"/>
    </row>
    <row r="894" spans="17:19" ht="15.75" customHeight="1" x14ac:dyDescent="0.2">
      <c r="Q894" s="92"/>
      <c r="R894" s="92"/>
      <c r="S894" s="92"/>
    </row>
    <row r="895" spans="17:19" ht="15.75" customHeight="1" x14ac:dyDescent="0.2">
      <c r="Q895" s="92"/>
      <c r="R895" s="92"/>
      <c r="S895" s="92"/>
    </row>
    <row r="896" spans="17:19" ht="15.75" customHeight="1" x14ac:dyDescent="0.2">
      <c r="Q896" s="92"/>
      <c r="R896" s="92"/>
      <c r="S896" s="92"/>
    </row>
    <row r="897" spans="17:19" ht="15.75" customHeight="1" x14ac:dyDescent="0.2">
      <c r="Q897" s="92"/>
      <c r="R897" s="92"/>
      <c r="S897" s="92"/>
    </row>
    <row r="898" spans="17:19" ht="15.75" customHeight="1" x14ac:dyDescent="0.2">
      <c r="Q898" s="92"/>
      <c r="R898" s="92"/>
      <c r="S898" s="92"/>
    </row>
    <row r="899" spans="17:19" ht="15.75" customHeight="1" x14ac:dyDescent="0.2">
      <c r="Q899" s="92"/>
      <c r="R899" s="92"/>
      <c r="S899" s="92"/>
    </row>
    <row r="900" spans="17:19" ht="15.75" customHeight="1" x14ac:dyDescent="0.2">
      <c r="Q900" s="92"/>
      <c r="R900" s="92"/>
      <c r="S900" s="92"/>
    </row>
    <row r="901" spans="17:19" ht="15.75" customHeight="1" x14ac:dyDescent="0.2">
      <c r="Q901" s="92"/>
      <c r="R901" s="92"/>
      <c r="S901" s="92"/>
    </row>
    <row r="902" spans="17:19" ht="15.75" customHeight="1" x14ac:dyDescent="0.2">
      <c r="Q902" s="92"/>
      <c r="R902" s="92"/>
      <c r="S902" s="92"/>
    </row>
    <row r="903" spans="17:19" ht="15.75" customHeight="1" x14ac:dyDescent="0.2">
      <c r="Q903" s="92"/>
      <c r="R903" s="92"/>
      <c r="S903" s="92"/>
    </row>
    <row r="904" spans="17:19" ht="15.75" customHeight="1" x14ac:dyDescent="0.2">
      <c r="Q904" s="92"/>
      <c r="R904" s="92"/>
      <c r="S904" s="92"/>
    </row>
    <row r="905" spans="17:19" ht="15.75" customHeight="1" x14ac:dyDescent="0.2">
      <c r="Q905" s="92"/>
      <c r="R905" s="92"/>
      <c r="S905" s="92"/>
    </row>
    <row r="906" spans="17:19" ht="15.75" customHeight="1" x14ac:dyDescent="0.2">
      <c r="Q906" s="92"/>
      <c r="R906" s="92"/>
      <c r="S906" s="92"/>
    </row>
    <row r="907" spans="17:19" ht="15.75" customHeight="1" x14ac:dyDescent="0.2">
      <c r="Q907" s="92"/>
      <c r="R907" s="92"/>
      <c r="S907" s="92"/>
    </row>
    <row r="908" spans="17:19" ht="15.75" customHeight="1" x14ac:dyDescent="0.2">
      <c r="Q908" s="92"/>
      <c r="R908" s="92"/>
      <c r="S908" s="92"/>
    </row>
    <row r="909" spans="17:19" ht="15.75" customHeight="1" x14ac:dyDescent="0.2">
      <c r="Q909" s="92"/>
      <c r="R909" s="92"/>
      <c r="S909" s="92"/>
    </row>
    <row r="910" spans="17:19" ht="15.75" customHeight="1" x14ac:dyDescent="0.2">
      <c r="Q910" s="92"/>
      <c r="R910" s="92"/>
      <c r="S910" s="92"/>
    </row>
    <row r="911" spans="17:19" ht="15.75" customHeight="1" x14ac:dyDescent="0.2">
      <c r="Q911" s="92"/>
      <c r="R911" s="92"/>
      <c r="S911" s="92"/>
    </row>
    <row r="912" spans="17:19" ht="15.75" customHeight="1" x14ac:dyDescent="0.2">
      <c r="Q912" s="92"/>
      <c r="R912" s="92"/>
      <c r="S912" s="92"/>
    </row>
    <row r="913" spans="17:19" ht="15.75" customHeight="1" x14ac:dyDescent="0.2">
      <c r="Q913" s="92"/>
      <c r="R913" s="92"/>
      <c r="S913" s="92"/>
    </row>
    <row r="914" spans="17:19" ht="15.75" customHeight="1" x14ac:dyDescent="0.2">
      <c r="Q914" s="92"/>
      <c r="R914" s="92"/>
      <c r="S914" s="92"/>
    </row>
    <row r="915" spans="17:19" ht="15.75" customHeight="1" x14ac:dyDescent="0.2">
      <c r="Q915" s="92"/>
      <c r="R915" s="92"/>
      <c r="S915" s="92"/>
    </row>
    <row r="916" spans="17:19" ht="15.75" customHeight="1" x14ac:dyDescent="0.2">
      <c r="Q916" s="92"/>
      <c r="R916" s="92"/>
      <c r="S916" s="92"/>
    </row>
    <row r="917" spans="17:19" ht="15.75" customHeight="1" x14ac:dyDescent="0.2">
      <c r="Q917" s="92"/>
      <c r="R917" s="92"/>
      <c r="S917" s="92"/>
    </row>
    <row r="918" spans="17:19" ht="15.75" customHeight="1" x14ac:dyDescent="0.2">
      <c r="Q918" s="92"/>
      <c r="R918" s="92"/>
      <c r="S918" s="92"/>
    </row>
    <row r="919" spans="17:19" ht="15.75" customHeight="1" x14ac:dyDescent="0.2">
      <c r="Q919" s="92"/>
      <c r="R919" s="92"/>
      <c r="S919" s="92"/>
    </row>
    <row r="920" spans="17:19" ht="15.75" customHeight="1" x14ac:dyDescent="0.2">
      <c r="Q920" s="92"/>
      <c r="R920" s="92"/>
      <c r="S920" s="92"/>
    </row>
    <row r="921" spans="17:19" ht="15.75" customHeight="1" x14ac:dyDescent="0.2">
      <c r="Q921" s="92"/>
      <c r="R921" s="92"/>
      <c r="S921" s="92"/>
    </row>
    <row r="922" spans="17:19" ht="15.75" customHeight="1" x14ac:dyDescent="0.2">
      <c r="Q922" s="92"/>
      <c r="R922" s="92"/>
      <c r="S922" s="92"/>
    </row>
    <row r="923" spans="17:19" ht="15.75" customHeight="1" x14ac:dyDescent="0.2">
      <c r="Q923" s="92"/>
      <c r="R923" s="92"/>
      <c r="S923" s="92"/>
    </row>
    <row r="924" spans="17:19" ht="15.75" customHeight="1" x14ac:dyDescent="0.2">
      <c r="Q924" s="92"/>
      <c r="R924" s="92"/>
      <c r="S924" s="92"/>
    </row>
    <row r="925" spans="17:19" ht="15.75" customHeight="1" x14ac:dyDescent="0.2">
      <c r="Q925" s="92"/>
      <c r="R925" s="92"/>
      <c r="S925" s="92"/>
    </row>
    <row r="926" spans="17:19" ht="15.75" customHeight="1" x14ac:dyDescent="0.2">
      <c r="Q926" s="92"/>
      <c r="R926" s="92"/>
      <c r="S926" s="92"/>
    </row>
    <row r="927" spans="17:19" ht="15.75" customHeight="1" x14ac:dyDescent="0.2">
      <c r="Q927" s="92"/>
      <c r="R927" s="92"/>
      <c r="S927" s="92"/>
    </row>
    <row r="928" spans="17:19" ht="15.75" customHeight="1" x14ac:dyDescent="0.2">
      <c r="Q928" s="92"/>
      <c r="R928" s="92"/>
      <c r="S928" s="92"/>
    </row>
    <row r="929" spans="17:19" ht="15.75" customHeight="1" x14ac:dyDescent="0.2">
      <c r="Q929" s="92"/>
      <c r="R929" s="92"/>
      <c r="S929" s="92"/>
    </row>
    <row r="930" spans="17:19" ht="15.75" customHeight="1" x14ac:dyDescent="0.2">
      <c r="Q930" s="92"/>
      <c r="R930" s="92"/>
      <c r="S930" s="92"/>
    </row>
    <row r="931" spans="17:19" ht="15.75" customHeight="1" x14ac:dyDescent="0.2">
      <c r="Q931" s="92"/>
      <c r="R931" s="92"/>
      <c r="S931" s="92"/>
    </row>
    <row r="932" spans="17:19" ht="15.75" customHeight="1" x14ac:dyDescent="0.2">
      <c r="Q932" s="92"/>
      <c r="R932" s="92"/>
      <c r="S932" s="92"/>
    </row>
    <row r="933" spans="17:19" ht="15.75" customHeight="1" x14ac:dyDescent="0.2">
      <c r="Q933" s="92"/>
      <c r="R933" s="92"/>
      <c r="S933" s="92"/>
    </row>
    <row r="934" spans="17:19" ht="15.75" customHeight="1" x14ac:dyDescent="0.2">
      <c r="Q934" s="92"/>
      <c r="R934" s="92"/>
      <c r="S934" s="92"/>
    </row>
    <row r="935" spans="17:19" ht="15.75" customHeight="1" x14ac:dyDescent="0.2">
      <c r="Q935" s="92"/>
      <c r="R935" s="92"/>
      <c r="S935" s="92"/>
    </row>
    <row r="936" spans="17:19" ht="15.75" customHeight="1" x14ac:dyDescent="0.2">
      <c r="Q936" s="92"/>
      <c r="R936" s="92"/>
      <c r="S936" s="92"/>
    </row>
    <row r="937" spans="17:19" ht="15.75" customHeight="1" x14ac:dyDescent="0.2">
      <c r="Q937" s="92"/>
      <c r="R937" s="92"/>
      <c r="S937" s="92"/>
    </row>
    <row r="938" spans="17:19" ht="15.75" customHeight="1" x14ac:dyDescent="0.2">
      <c r="Q938" s="92"/>
      <c r="R938" s="92"/>
      <c r="S938" s="92"/>
    </row>
    <row r="939" spans="17:19" ht="15.75" customHeight="1" x14ac:dyDescent="0.2">
      <c r="Q939" s="92"/>
      <c r="R939" s="92"/>
      <c r="S939" s="92"/>
    </row>
    <row r="940" spans="17:19" ht="15.75" customHeight="1" x14ac:dyDescent="0.2">
      <c r="Q940" s="92"/>
      <c r="R940" s="92"/>
      <c r="S940" s="92"/>
    </row>
    <row r="941" spans="17:19" ht="15.75" customHeight="1" x14ac:dyDescent="0.2">
      <c r="Q941" s="92"/>
      <c r="R941" s="92"/>
      <c r="S941" s="92"/>
    </row>
    <row r="942" spans="17:19" ht="15.75" customHeight="1" x14ac:dyDescent="0.2">
      <c r="Q942" s="92"/>
      <c r="R942" s="92"/>
      <c r="S942" s="92"/>
    </row>
    <row r="943" spans="17:19" ht="15.75" customHeight="1" x14ac:dyDescent="0.2">
      <c r="Q943" s="92"/>
      <c r="R943" s="92"/>
      <c r="S943" s="92"/>
    </row>
    <row r="944" spans="17:19" ht="15.75" customHeight="1" x14ac:dyDescent="0.2">
      <c r="Q944" s="92"/>
      <c r="R944" s="92"/>
      <c r="S944" s="92"/>
    </row>
    <row r="945" spans="17:19" ht="15.75" customHeight="1" x14ac:dyDescent="0.2">
      <c r="Q945" s="92"/>
      <c r="R945" s="92"/>
      <c r="S945" s="92"/>
    </row>
    <row r="946" spans="17:19" ht="15.75" customHeight="1" x14ac:dyDescent="0.2">
      <c r="Q946" s="92"/>
      <c r="R946" s="92"/>
      <c r="S946" s="92"/>
    </row>
    <row r="947" spans="17:19" ht="15.75" customHeight="1" x14ac:dyDescent="0.2">
      <c r="Q947" s="92"/>
      <c r="R947" s="92"/>
      <c r="S947" s="92"/>
    </row>
    <row r="948" spans="17:19" ht="15.75" customHeight="1" x14ac:dyDescent="0.2">
      <c r="Q948" s="92"/>
      <c r="R948" s="92"/>
      <c r="S948" s="92"/>
    </row>
    <row r="949" spans="17:19" ht="15.75" customHeight="1" x14ac:dyDescent="0.2">
      <c r="Q949" s="92"/>
      <c r="R949" s="92"/>
      <c r="S949" s="92"/>
    </row>
    <row r="950" spans="17:19" ht="15.75" customHeight="1" x14ac:dyDescent="0.2">
      <c r="Q950" s="92"/>
      <c r="R950" s="92"/>
      <c r="S950" s="92"/>
    </row>
    <row r="951" spans="17:19" ht="15.75" customHeight="1" x14ac:dyDescent="0.2">
      <c r="Q951" s="92"/>
      <c r="R951" s="92"/>
      <c r="S951" s="92"/>
    </row>
    <row r="952" spans="17:19" ht="15.75" customHeight="1" x14ac:dyDescent="0.2">
      <c r="Q952" s="92"/>
      <c r="R952" s="92"/>
      <c r="S952" s="92"/>
    </row>
    <row r="953" spans="17:19" ht="15.75" customHeight="1" x14ac:dyDescent="0.2">
      <c r="Q953" s="92"/>
      <c r="R953" s="92"/>
      <c r="S953" s="92"/>
    </row>
    <row r="954" spans="17:19" ht="15.75" customHeight="1" x14ac:dyDescent="0.2">
      <c r="Q954" s="92"/>
      <c r="R954" s="92"/>
      <c r="S954" s="92"/>
    </row>
    <row r="955" spans="17:19" ht="15.75" customHeight="1" x14ac:dyDescent="0.2">
      <c r="Q955" s="92"/>
      <c r="R955" s="92"/>
      <c r="S955" s="92"/>
    </row>
    <row r="956" spans="17:19" ht="15.75" customHeight="1" x14ac:dyDescent="0.2">
      <c r="Q956" s="92"/>
      <c r="R956" s="92"/>
      <c r="S956" s="92"/>
    </row>
    <row r="957" spans="17:19" ht="15.75" customHeight="1" x14ac:dyDescent="0.2">
      <c r="Q957" s="92"/>
      <c r="R957" s="92"/>
      <c r="S957" s="92"/>
    </row>
    <row r="958" spans="17:19" ht="15.75" customHeight="1" x14ac:dyDescent="0.2">
      <c r="Q958" s="92"/>
      <c r="R958" s="92"/>
      <c r="S958" s="92"/>
    </row>
    <row r="959" spans="17:19" ht="15.75" customHeight="1" x14ac:dyDescent="0.2">
      <c r="Q959" s="92"/>
      <c r="R959" s="92"/>
      <c r="S959" s="92"/>
    </row>
    <row r="960" spans="17:19" ht="15.75" customHeight="1" x14ac:dyDescent="0.2">
      <c r="Q960" s="92"/>
      <c r="R960" s="92"/>
      <c r="S960" s="92"/>
    </row>
    <row r="961" spans="17:19" ht="15.75" customHeight="1" x14ac:dyDescent="0.2">
      <c r="Q961" s="92"/>
      <c r="R961" s="92"/>
      <c r="S961" s="92"/>
    </row>
    <row r="962" spans="17:19" ht="15.75" customHeight="1" x14ac:dyDescent="0.2">
      <c r="Q962" s="92"/>
      <c r="R962" s="92"/>
      <c r="S962" s="92"/>
    </row>
    <row r="963" spans="17:19" ht="15.75" customHeight="1" x14ac:dyDescent="0.2">
      <c r="Q963" s="92"/>
      <c r="R963" s="92"/>
      <c r="S963" s="92"/>
    </row>
    <row r="964" spans="17:19" ht="15.75" customHeight="1" x14ac:dyDescent="0.2">
      <c r="Q964" s="92"/>
      <c r="R964" s="92"/>
      <c r="S964" s="92"/>
    </row>
    <row r="965" spans="17:19" ht="15.75" customHeight="1" x14ac:dyDescent="0.2">
      <c r="Q965" s="92"/>
      <c r="R965" s="92"/>
      <c r="S965" s="92"/>
    </row>
    <row r="966" spans="17:19" ht="15.75" customHeight="1" x14ac:dyDescent="0.2">
      <c r="Q966" s="92"/>
      <c r="R966" s="92"/>
      <c r="S966" s="92"/>
    </row>
    <row r="967" spans="17:19" ht="15.75" customHeight="1" x14ac:dyDescent="0.2">
      <c r="Q967" s="92"/>
      <c r="R967" s="92"/>
      <c r="S967" s="92"/>
    </row>
    <row r="968" spans="17:19" ht="15.75" customHeight="1" x14ac:dyDescent="0.2">
      <c r="Q968" s="92"/>
      <c r="R968" s="92"/>
      <c r="S968" s="92"/>
    </row>
    <row r="969" spans="17:19" ht="15.75" customHeight="1" x14ac:dyDescent="0.2">
      <c r="Q969" s="92"/>
      <c r="R969" s="92"/>
      <c r="S969" s="92"/>
    </row>
    <row r="970" spans="17:19" ht="15.75" customHeight="1" x14ac:dyDescent="0.2">
      <c r="Q970" s="92"/>
      <c r="R970" s="92"/>
      <c r="S970" s="92"/>
    </row>
    <row r="971" spans="17:19" ht="15.75" customHeight="1" x14ac:dyDescent="0.2">
      <c r="Q971" s="92"/>
      <c r="R971" s="92"/>
      <c r="S971" s="92"/>
    </row>
    <row r="972" spans="17:19" ht="15.75" customHeight="1" x14ac:dyDescent="0.2">
      <c r="Q972" s="92"/>
      <c r="R972" s="92"/>
      <c r="S972" s="92"/>
    </row>
    <row r="973" spans="17:19" ht="15.75" customHeight="1" x14ac:dyDescent="0.2">
      <c r="Q973" s="92"/>
      <c r="R973" s="92"/>
      <c r="S973" s="92"/>
    </row>
    <row r="974" spans="17:19" ht="15.75" customHeight="1" x14ac:dyDescent="0.2">
      <c r="Q974" s="92"/>
      <c r="R974" s="92"/>
      <c r="S974" s="92"/>
    </row>
    <row r="975" spans="17:19" ht="15.75" customHeight="1" x14ac:dyDescent="0.2">
      <c r="Q975" s="92"/>
      <c r="R975" s="92"/>
      <c r="S975" s="92"/>
    </row>
    <row r="976" spans="17:19" ht="15.75" customHeight="1" x14ac:dyDescent="0.2">
      <c r="Q976" s="92"/>
      <c r="R976" s="92"/>
      <c r="S976" s="92"/>
    </row>
    <row r="977" spans="17:19" ht="15.75" customHeight="1" x14ac:dyDescent="0.2">
      <c r="Q977" s="92"/>
      <c r="R977" s="92"/>
      <c r="S977" s="92"/>
    </row>
    <row r="978" spans="17:19" ht="15.75" customHeight="1" x14ac:dyDescent="0.2">
      <c r="Q978" s="92"/>
      <c r="R978" s="92"/>
      <c r="S978" s="92"/>
    </row>
    <row r="979" spans="17:19" ht="15.75" customHeight="1" x14ac:dyDescent="0.2">
      <c r="Q979" s="92"/>
      <c r="R979" s="92"/>
      <c r="S979" s="92"/>
    </row>
    <row r="980" spans="17:19" ht="15.75" customHeight="1" x14ac:dyDescent="0.2">
      <c r="Q980" s="92"/>
      <c r="R980" s="92"/>
      <c r="S980" s="92"/>
    </row>
    <row r="981" spans="17:19" ht="15.75" customHeight="1" x14ac:dyDescent="0.2">
      <c r="Q981" s="92"/>
      <c r="R981" s="92"/>
      <c r="S981" s="92"/>
    </row>
    <row r="982" spans="17:19" ht="15.75" customHeight="1" x14ac:dyDescent="0.2">
      <c r="Q982" s="92"/>
      <c r="R982" s="92"/>
      <c r="S982" s="92"/>
    </row>
    <row r="983" spans="17:19" ht="15.75" customHeight="1" x14ac:dyDescent="0.2">
      <c r="Q983" s="92"/>
      <c r="R983" s="92"/>
      <c r="S983" s="92"/>
    </row>
    <row r="984" spans="17:19" ht="15.75" customHeight="1" x14ac:dyDescent="0.2">
      <c r="Q984" s="92"/>
      <c r="R984" s="92"/>
      <c r="S984" s="92"/>
    </row>
    <row r="985" spans="17:19" ht="15.75" customHeight="1" x14ac:dyDescent="0.2">
      <c r="Q985" s="92"/>
      <c r="R985" s="92"/>
      <c r="S985" s="92"/>
    </row>
    <row r="986" spans="17:19" ht="15.75" customHeight="1" x14ac:dyDescent="0.2">
      <c r="Q986" s="92"/>
      <c r="R986" s="92"/>
      <c r="S986" s="92"/>
    </row>
    <row r="987" spans="17:19" ht="15.75" customHeight="1" x14ac:dyDescent="0.2">
      <c r="Q987" s="92"/>
      <c r="R987" s="92"/>
      <c r="S987" s="92"/>
    </row>
    <row r="988" spans="17:19" ht="15.75" customHeight="1" x14ac:dyDescent="0.2">
      <c r="Q988" s="92"/>
      <c r="R988" s="92"/>
      <c r="S988" s="92"/>
    </row>
    <row r="989" spans="17:19" ht="15.75" customHeight="1" x14ac:dyDescent="0.2">
      <c r="Q989" s="92"/>
      <c r="R989" s="92"/>
      <c r="S989" s="92"/>
    </row>
    <row r="990" spans="17:19" ht="15.75" customHeight="1" x14ac:dyDescent="0.2">
      <c r="Q990" s="92"/>
      <c r="R990" s="92"/>
      <c r="S990" s="92"/>
    </row>
    <row r="991" spans="17:19" ht="15.75" customHeight="1" x14ac:dyDescent="0.2">
      <c r="Q991" s="92"/>
      <c r="R991" s="92"/>
      <c r="S991" s="92"/>
    </row>
    <row r="992" spans="17:19" ht="15.75" customHeight="1" x14ac:dyDescent="0.2">
      <c r="Q992" s="92"/>
      <c r="R992" s="92"/>
      <c r="S992" s="92"/>
    </row>
    <row r="993" spans="17:19" ht="15.75" customHeight="1" x14ac:dyDescent="0.2">
      <c r="Q993" s="92"/>
      <c r="R993" s="92"/>
      <c r="S993" s="92"/>
    </row>
    <row r="994" spans="17:19" ht="15.75" customHeight="1" x14ac:dyDescent="0.2">
      <c r="Q994" s="92"/>
      <c r="R994" s="92"/>
      <c r="S994" s="92"/>
    </row>
    <row r="995" spans="17:19" ht="15.75" customHeight="1" x14ac:dyDescent="0.2">
      <c r="Q995" s="92"/>
      <c r="R995" s="92"/>
      <c r="S995" s="92"/>
    </row>
    <row r="996" spans="17:19" ht="15.75" customHeight="1" x14ac:dyDescent="0.2">
      <c r="Q996" s="92"/>
      <c r="R996" s="92"/>
      <c r="S996" s="92"/>
    </row>
    <row r="997" spans="17:19" ht="15.75" customHeight="1" x14ac:dyDescent="0.2">
      <c r="Q997" s="92"/>
      <c r="R997" s="92"/>
      <c r="S997" s="92"/>
    </row>
    <row r="998" spans="17:19" ht="15.75" customHeight="1" x14ac:dyDescent="0.2">
      <c r="Q998" s="92"/>
      <c r="R998" s="92"/>
      <c r="S998" s="92"/>
    </row>
    <row r="999" spans="17:19" ht="15.75" customHeight="1" x14ac:dyDescent="0.2">
      <c r="Q999" s="92"/>
      <c r="R999" s="92"/>
      <c r="S999" s="92"/>
    </row>
    <row r="1000" spans="17:19" ht="15.75" customHeight="1" x14ac:dyDescent="0.2">
      <c r="Q1000" s="92"/>
      <c r="R1000" s="92"/>
      <c r="S1000" s="92"/>
    </row>
    <row r="1001" spans="17:19" ht="15.75" customHeight="1" x14ac:dyDescent="0.2">
      <c r="Q1001" s="92"/>
      <c r="R1001" s="92"/>
      <c r="S1001" s="92"/>
    </row>
    <row r="1002" spans="17:19" ht="15.75" customHeight="1" x14ac:dyDescent="0.2">
      <c r="Q1002" s="92"/>
      <c r="R1002" s="92"/>
      <c r="S1002" s="92"/>
    </row>
    <row r="1003" spans="17:19" ht="15.75" customHeight="1" x14ac:dyDescent="0.2">
      <c r="Q1003" s="92"/>
      <c r="R1003" s="92"/>
      <c r="S1003" s="92"/>
    </row>
    <row r="1004" spans="17:19" ht="15.75" customHeight="1" x14ac:dyDescent="0.2">
      <c r="Q1004" s="92"/>
      <c r="R1004" s="92"/>
      <c r="S1004" s="92"/>
    </row>
    <row r="1005" spans="17:19" ht="15.75" customHeight="1" x14ac:dyDescent="0.2">
      <c r="Q1005" s="92"/>
      <c r="R1005" s="92"/>
      <c r="S1005" s="92"/>
    </row>
    <row r="1006" spans="17:19" ht="12.75" x14ac:dyDescent="0.2">
      <c r="Q1006" s="92"/>
      <c r="R1006" s="92"/>
      <c r="S1006" s="92"/>
    </row>
  </sheetData>
  <autoFilter ref="B8:AF22"/>
  <mergeCells count="39">
    <mergeCell ref="F28:G28"/>
    <mergeCell ref="H28:I28"/>
    <mergeCell ref="M24:P24"/>
    <mergeCell ref="M25:N25"/>
    <mergeCell ref="O25:P25"/>
    <mergeCell ref="F26:G26"/>
    <mergeCell ref="H26:I26"/>
    <mergeCell ref="M26:N26"/>
    <mergeCell ref="O26:P26"/>
    <mergeCell ref="AH9:AH22"/>
    <mergeCell ref="H24:K24"/>
    <mergeCell ref="F25:G25"/>
    <mergeCell ref="H25:I25"/>
    <mergeCell ref="F27:G27"/>
    <mergeCell ref="H27:I27"/>
    <mergeCell ref="M27:N27"/>
    <mergeCell ref="O27:P27"/>
    <mergeCell ref="O6:S6"/>
    <mergeCell ref="Y6:AH6"/>
    <mergeCell ref="G4:N4"/>
    <mergeCell ref="O4:R4"/>
    <mergeCell ref="B5:D5"/>
    <mergeCell ref="E5:AH5"/>
    <mergeCell ref="B6:I6"/>
    <mergeCell ref="J6:N7"/>
    <mergeCell ref="O7:Q7"/>
    <mergeCell ref="AC7:AG7"/>
    <mergeCell ref="T6:X7"/>
    <mergeCell ref="Y7:AB7"/>
    <mergeCell ref="AH7:AH8"/>
    <mergeCell ref="S4:AB4"/>
    <mergeCell ref="AC4:AH4"/>
    <mergeCell ref="B4:F4"/>
    <mergeCell ref="B2:AH2"/>
    <mergeCell ref="B3:F3"/>
    <mergeCell ref="G3:N3"/>
    <mergeCell ref="O3:R3"/>
    <mergeCell ref="S3:AB3"/>
    <mergeCell ref="AC3:AH3"/>
  </mergeCells>
  <conditionalFormatting sqref="N9:O15 Q9:Q15 P19:P22 R19:S28">
    <cfRule type="cellIs" dxfId="416" priority="151" operator="equal">
      <formula>5</formula>
    </cfRule>
  </conditionalFormatting>
  <conditionalFormatting sqref="N9:O15 Q9:Q15 P19:P22 R19:S28">
    <cfRule type="cellIs" dxfId="415" priority="152" operator="equal">
      <formula>5</formula>
    </cfRule>
  </conditionalFormatting>
  <conditionalFormatting sqref="N9:O15 Q9:Q15 P19:P22 R19:S28">
    <cfRule type="cellIs" dxfId="414" priority="153" operator="between">
      <formula>6</formula>
      <formula>30</formula>
    </cfRule>
  </conditionalFormatting>
  <conditionalFormatting sqref="N9:O15 Q9:Q15 P19:P22 R19:S28">
    <cfRule type="cellIs" dxfId="413" priority="154" operator="between">
      <formula>31</formula>
      <formula>60</formula>
    </cfRule>
  </conditionalFormatting>
  <conditionalFormatting sqref="N9:O15 Q9:Q15 P19:P22 R19:S28">
    <cfRule type="expression" dxfId="412" priority="155">
      <formula>ISERROR(N9)</formula>
    </cfRule>
  </conditionalFormatting>
  <conditionalFormatting sqref="J9:J15">
    <cfRule type="containsText" dxfId="411" priority="156" operator="containsText" text="N/A">
      <formula>NOT(ISERROR(SEARCH(("N/A"),(J9))))</formula>
    </cfRule>
  </conditionalFormatting>
  <conditionalFormatting sqref="L9:L15">
    <cfRule type="containsText" dxfId="410" priority="157" operator="containsText" text="N/A">
      <formula>NOT(ISERROR(SEARCH(("N/A"),(L9))))</formula>
    </cfRule>
  </conditionalFormatting>
  <conditionalFormatting sqref="L9:L15">
    <cfRule type="containsText" dxfId="409" priority="158" operator="containsText" text="N/A">
      <formula>NOT(ISERROR(SEARCH(("N/A"),(L9))))</formula>
    </cfRule>
  </conditionalFormatting>
  <conditionalFormatting sqref="Y9:AB15">
    <cfRule type="expression" dxfId="408" priority="159">
      <formula>ISERROR(Y9)</formula>
    </cfRule>
  </conditionalFormatting>
  <conditionalFormatting sqref="T9:T15">
    <cfRule type="containsText" dxfId="407" priority="160" operator="containsText" text="N/A">
      <formula>NOT(ISERROR(SEARCH(("N/A"),(T9))))</formula>
    </cfRule>
  </conditionalFormatting>
  <conditionalFormatting sqref="V9:V15">
    <cfRule type="containsText" dxfId="406" priority="161" operator="containsText" text="N/A">
      <formula>NOT(ISERROR(SEARCH(("N/A"),(V9))))</formula>
    </cfRule>
  </conditionalFormatting>
  <conditionalFormatting sqref="X9:X15">
    <cfRule type="expression" dxfId="405" priority="162">
      <formula>ISERROR(X9)</formula>
    </cfRule>
  </conditionalFormatting>
  <conditionalFormatting sqref="X9:X15">
    <cfRule type="cellIs" dxfId="404" priority="163" operator="between">
      <formula>31</formula>
      <formula>60</formula>
    </cfRule>
  </conditionalFormatting>
  <conditionalFormatting sqref="X9:X15">
    <cfRule type="cellIs" dxfId="403" priority="164" operator="between">
      <formula>6</formula>
      <formula>30</formula>
    </cfRule>
  </conditionalFormatting>
  <conditionalFormatting sqref="X9:X15">
    <cfRule type="cellIs" dxfId="402" priority="165" operator="equal">
      <formula>5</formula>
    </cfRule>
  </conditionalFormatting>
  <conditionalFormatting sqref="K9:K15">
    <cfRule type="containsText" dxfId="401" priority="166" operator="containsText" text="N/A">
      <formula>NOT(ISERROR(SEARCH(("N/A"),(K9))))</formula>
    </cfRule>
  </conditionalFormatting>
  <conditionalFormatting sqref="M9:M15">
    <cfRule type="containsText" dxfId="400" priority="167" operator="containsText" text="N/A">
      <formula>NOT(ISERROR(SEARCH(("N/A"),(M9))))</formula>
    </cfRule>
  </conditionalFormatting>
  <conditionalFormatting sqref="U9:U15">
    <cfRule type="containsText" dxfId="399" priority="168" operator="containsText" text="N/A">
      <formula>NOT(ISERROR(SEARCH(("N/A"),(U9))))</formula>
    </cfRule>
  </conditionalFormatting>
  <conditionalFormatting sqref="W9:W15">
    <cfRule type="containsText" dxfId="398" priority="169" operator="containsText" text="N/A">
      <formula>NOT(ISERROR(SEARCH(("N/A"),(W9))))</formula>
    </cfRule>
  </conditionalFormatting>
  <conditionalFormatting sqref="R30:S30 R9 R10:S15">
    <cfRule type="cellIs" dxfId="397" priority="170" operator="equal">
      <formula>5</formula>
    </cfRule>
  </conditionalFormatting>
  <conditionalFormatting sqref="R30:S30 R9 R10:S15">
    <cfRule type="cellIs" dxfId="396" priority="171" operator="equal">
      <formula>5</formula>
    </cfRule>
  </conditionalFormatting>
  <conditionalFormatting sqref="R30:S30 R9 R10:S15">
    <cfRule type="cellIs" dxfId="395" priority="172" operator="between">
      <formula>6</formula>
      <formula>30</formula>
    </cfRule>
  </conditionalFormatting>
  <conditionalFormatting sqref="R30:S30 R9 R10:S15">
    <cfRule type="cellIs" dxfId="394" priority="173" operator="between">
      <formula>31</formula>
      <formula>60</formula>
    </cfRule>
  </conditionalFormatting>
  <conditionalFormatting sqref="R30:S30 R9 R10:S15">
    <cfRule type="expression" dxfId="393" priority="174">
      <formula>ISERROR(R9)</formula>
    </cfRule>
  </conditionalFormatting>
  <conditionalFormatting sqref="R29:S29">
    <cfRule type="cellIs" dxfId="392" priority="175" operator="equal">
      <formula>5</formula>
    </cfRule>
  </conditionalFormatting>
  <conditionalFormatting sqref="R29:S29">
    <cfRule type="cellIs" dxfId="391" priority="176" operator="equal">
      <formula>5</formula>
    </cfRule>
  </conditionalFormatting>
  <conditionalFormatting sqref="R29:S29">
    <cfRule type="cellIs" dxfId="390" priority="177" operator="between">
      <formula>6</formula>
      <formula>30</formula>
    </cfRule>
  </conditionalFormatting>
  <conditionalFormatting sqref="R29:S29">
    <cfRule type="cellIs" dxfId="389" priority="178" operator="between">
      <formula>31</formula>
      <formula>60</formula>
    </cfRule>
  </conditionalFormatting>
  <conditionalFormatting sqref="R29:S29">
    <cfRule type="expression" dxfId="388" priority="179">
      <formula>ISERROR(R29)</formula>
    </cfRule>
  </conditionalFormatting>
  <conditionalFormatting sqref="P9:P15 P19:P22">
    <cfRule type="containsText" dxfId="387" priority="180" operator="containsText" text="FUERTE">
      <formula>NOT(ISERROR(SEARCH(("FUERTE"),(P9))))</formula>
    </cfRule>
  </conditionalFormatting>
  <conditionalFormatting sqref="P9:P15 P19:P22">
    <cfRule type="containsText" dxfId="386" priority="181" operator="containsText" text="MODERADO">
      <formula>NOT(ISERROR(SEARCH(("MODERADO"),(P9))))</formula>
    </cfRule>
  </conditionalFormatting>
  <conditionalFormatting sqref="P9:P15 P19:P22">
    <cfRule type="containsText" dxfId="385" priority="182" operator="containsText" text="DÉBIL">
      <formula>NOT(ISERROR(SEARCH(("DÉBIL"),(P9))))</formula>
    </cfRule>
  </conditionalFormatting>
  <conditionalFormatting sqref="P9:P15">
    <cfRule type="cellIs" dxfId="384" priority="183" operator="equal">
      <formula>5</formula>
    </cfRule>
  </conditionalFormatting>
  <conditionalFormatting sqref="P9:P15">
    <cfRule type="cellIs" dxfId="383" priority="184" operator="equal">
      <formula>5</formula>
    </cfRule>
  </conditionalFormatting>
  <conditionalFormatting sqref="P9:P15">
    <cfRule type="cellIs" dxfId="382" priority="185" operator="between">
      <formula>6</formula>
      <formula>30</formula>
    </cfRule>
  </conditionalFormatting>
  <conditionalFormatting sqref="P9:P15">
    <cfRule type="cellIs" dxfId="381" priority="186" operator="between">
      <formula>31</formula>
      <formula>60</formula>
    </cfRule>
  </conditionalFormatting>
  <conditionalFormatting sqref="P9:P15">
    <cfRule type="expression" dxfId="380" priority="187">
      <formula>ISERROR(P9)</formula>
    </cfRule>
  </conditionalFormatting>
  <conditionalFormatting sqref="S9">
    <cfRule type="cellIs" dxfId="379" priority="188" operator="equal">
      <formula>5</formula>
    </cfRule>
  </conditionalFormatting>
  <conditionalFormatting sqref="S9">
    <cfRule type="cellIs" dxfId="378" priority="189" operator="equal">
      <formula>5</formula>
    </cfRule>
  </conditionalFormatting>
  <conditionalFormatting sqref="S9">
    <cfRule type="cellIs" dxfId="377" priority="190" operator="between">
      <formula>6</formula>
      <formula>30</formula>
    </cfRule>
  </conditionalFormatting>
  <conditionalFormatting sqref="S9">
    <cfRule type="cellIs" dxfId="376" priority="191" operator="between">
      <formula>31</formula>
      <formula>60</formula>
    </cfRule>
  </conditionalFormatting>
  <conditionalFormatting sqref="S9">
    <cfRule type="expression" dxfId="375" priority="192">
      <formula>ISERROR(S9)</formula>
    </cfRule>
  </conditionalFormatting>
  <conditionalFormatting sqref="N16:O16 X16 Q16">
    <cfRule type="cellIs" dxfId="374" priority="128" operator="equal">
      <formula>5</formula>
    </cfRule>
  </conditionalFormatting>
  <conditionalFormatting sqref="N16:O16 X16 Q16">
    <cfRule type="cellIs" dxfId="373" priority="129" operator="equal">
      <formula>5</formula>
    </cfRule>
  </conditionalFormatting>
  <conditionalFormatting sqref="N16:O16 X16 Q16">
    <cfRule type="cellIs" dxfId="372" priority="130" operator="between">
      <formula>6</formula>
      <formula>30</formula>
    </cfRule>
  </conditionalFormatting>
  <conditionalFormatting sqref="N16:O16 X16 Q16">
    <cfRule type="cellIs" dxfId="371" priority="131" operator="between">
      <formula>31</formula>
      <formula>60</formula>
    </cfRule>
  </conditionalFormatting>
  <conditionalFormatting sqref="N16:O16 X16:AB16 Q16">
    <cfRule type="expression" dxfId="370" priority="132">
      <formula>ISERROR(N16)</formula>
    </cfRule>
  </conditionalFormatting>
  <conditionalFormatting sqref="J16 L16 T16 V16">
    <cfRule type="containsText" dxfId="369" priority="133" operator="containsText" text="N/A">
      <formula>NOT(ISERROR(SEARCH(("N/A"),(J16))))</formula>
    </cfRule>
  </conditionalFormatting>
  <conditionalFormatting sqref="K16">
    <cfRule type="containsText" dxfId="368" priority="134" operator="containsText" text="N/A">
      <formula>NOT(ISERROR(SEARCH(("N/A"),(K16))))</formula>
    </cfRule>
  </conditionalFormatting>
  <conditionalFormatting sqref="M16">
    <cfRule type="containsText" dxfId="367" priority="135" operator="containsText" text="N/A">
      <formula>NOT(ISERROR(SEARCH(("N/A"),(M16))))</formula>
    </cfRule>
  </conditionalFormatting>
  <conditionalFormatting sqref="U16">
    <cfRule type="containsText" dxfId="366" priority="136" operator="containsText" text="N/A">
      <formula>NOT(ISERROR(SEARCH(("N/A"),(U16))))</formula>
    </cfRule>
  </conditionalFormatting>
  <conditionalFormatting sqref="W16">
    <cfRule type="containsText" dxfId="365" priority="137" operator="containsText" text="N/A">
      <formula>NOT(ISERROR(SEARCH(("N/A"),(W16))))</formula>
    </cfRule>
  </conditionalFormatting>
  <conditionalFormatting sqref="R16:S16">
    <cfRule type="cellIs" dxfId="364" priority="138" operator="equal">
      <formula>5</formula>
    </cfRule>
  </conditionalFormatting>
  <conditionalFormatting sqref="R16:S16">
    <cfRule type="cellIs" dxfId="363" priority="139" operator="equal">
      <formula>5</formula>
    </cfRule>
  </conditionalFormatting>
  <conditionalFormatting sqref="R16:S16">
    <cfRule type="cellIs" dxfId="362" priority="140" operator="between">
      <formula>6</formula>
      <formula>30</formula>
    </cfRule>
  </conditionalFormatting>
  <conditionalFormatting sqref="R16:S16">
    <cfRule type="cellIs" dxfId="361" priority="141" operator="between">
      <formula>31</formula>
      <formula>60</formula>
    </cfRule>
  </conditionalFormatting>
  <conditionalFormatting sqref="R16:S16">
    <cfRule type="expression" dxfId="360" priority="142">
      <formula>ISERROR(R16)</formula>
    </cfRule>
  </conditionalFormatting>
  <conditionalFormatting sqref="P16">
    <cfRule type="containsText" dxfId="359" priority="143" operator="containsText" text="FUERTE">
      <formula>NOT(ISERROR(SEARCH(("FUERTE"),(P16))))</formula>
    </cfRule>
  </conditionalFormatting>
  <conditionalFormatting sqref="P16">
    <cfRule type="containsText" dxfId="358" priority="144" operator="containsText" text="MODERADO">
      <formula>NOT(ISERROR(SEARCH(("MODERADO"),(P16))))</formula>
    </cfRule>
  </conditionalFormatting>
  <conditionalFormatting sqref="P16">
    <cfRule type="containsText" dxfId="357" priority="145" operator="containsText" text="DÉBIL">
      <formula>NOT(ISERROR(SEARCH(("DÉBIL"),(P16))))</formula>
    </cfRule>
  </conditionalFormatting>
  <conditionalFormatting sqref="P16">
    <cfRule type="cellIs" dxfId="356" priority="146" operator="equal">
      <formula>5</formula>
    </cfRule>
  </conditionalFormatting>
  <conditionalFormatting sqref="P16">
    <cfRule type="cellIs" dxfId="355" priority="147" operator="equal">
      <formula>5</formula>
    </cfRule>
  </conditionalFormatting>
  <conditionalFormatting sqref="P16">
    <cfRule type="cellIs" dxfId="354" priority="148" operator="between">
      <formula>6</formula>
      <formula>30</formula>
    </cfRule>
  </conditionalFormatting>
  <conditionalFormatting sqref="P16">
    <cfRule type="cellIs" dxfId="353" priority="149" operator="between">
      <formula>31</formula>
      <formula>60</formula>
    </cfRule>
  </conditionalFormatting>
  <conditionalFormatting sqref="P16">
    <cfRule type="expression" dxfId="352" priority="150">
      <formula>ISERROR(P16)</formula>
    </cfRule>
  </conditionalFormatting>
  <conditionalFormatting sqref="N17 X17 Q17">
    <cfRule type="cellIs" dxfId="351" priority="105" operator="equal">
      <formula>5</formula>
    </cfRule>
  </conditionalFormatting>
  <conditionalFormatting sqref="N17 X17 Q17">
    <cfRule type="cellIs" dxfId="350" priority="106" operator="equal">
      <formula>5</formula>
    </cfRule>
  </conditionalFormatting>
  <conditionalFormatting sqref="N17 X17 Q17">
    <cfRule type="cellIs" dxfId="349" priority="107" operator="between">
      <formula>6</formula>
      <formula>30</formula>
    </cfRule>
  </conditionalFormatting>
  <conditionalFormatting sqref="N17 X17 Q17">
    <cfRule type="cellIs" dxfId="348" priority="108" operator="between">
      <formula>31</formula>
      <formula>60</formula>
    </cfRule>
  </conditionalFormatting>
  <conditionalFormatting sqref="N17 X17:AB17 Q17">
    <cfRule type="expression" dxfId="347" priority="109">
      <formula>ISERROR(N17)</formula>
    </cfRule>
  </conditionalFormatting>
  <conditionalFormatting sqref="J17 L17 T17 V17">
    <cfRule type="containsText" dxfId="346" priority="110" operator="containsText" text="N/A">
      <formula>NOT(ISERROR(SEARCH(("N/A"),(J17))))</formula>
    </cfRule>
  </conditionalFormatting>
  <conditionalFormatting sqref="K17">
    <cfRule type="containsText" dxfId="345" priority="111" operator="containsText" text="N/A">
      <formula>NOT(ISERROR(SEARCH(("N/A"),(K17))))</formula>
    </cfRule>
  </conditionalFormatting>
  <conditionalFormatting sqref="M17">
    <cfRule type="containsText" dxfId="344" priority="112" operator="containsText" text="N/A">
      <formula>NOT(ISERROR(SEARCH(("N/A"),(M17))))</formula>
    </cfRule>
  </conditionalFormatting>
  <conditionalFormatting sqref="U17">
    <cfRule type="containsText" dxfId="343" priority="113" operator="containsText" text="N/A">
      <formula>NOT(ISERROR(SEARCH(("N/A"),(U17))))</formula>
    </cfRule>
  </conditionalFormatting>
  <conditionalFormatting sqref="W17">
    <cfRule type="containsText" dxfId="342" priority="114" operator="containsText" text="N/A">
      <formula>NOT(ISERROR(SEARCH(("N/A"),(W17))))</formula>
    </cfRule>
  </conditionalFormatting>
  <conditionalFormatting sqref="R17:S17">
    <cfRule type="cellIs" dxfId="341" priority="115" operator="equal">
      <formula>5</formula>
    </cfRule>
  </conditionalFormatting>
  <conditionalFormatting sqref="R17:S17">
    <cfRule type="cellIs" dxfId="340" priority="116" operator="equal">
      <formula>5</formula>
    </cfRule>
  </conditionalFormatting>
  <conditionalFormatting sqref="R17:S17">
    <cfRule type="cellIs" dxfId="339" priority="117" operator="between">
      <formula>6</formula>
      <formula>30</formula>
    </cfRule>
  </conditionalFormatting>
  <conditionalFormatting sqref="R17:S17">
    <cfRule type="cellIs" dxfId="338" priority="118" operator="between">
      <formula>31</formula>
      <formula>60</formula>
    </cfRule>
  </conditionalFormatting>
  <conditionalFormatting sqref="R17:S17">
    <cfRule type="expression" dxfId="337" priority="119">
      <formula>ISERROR(R17)</formula>
    </cfRule>
  </conditionalFormatting>
  <conditionalFormatting sqref="P17">
    <cfRule type="containsText" dxfId="336" priority="120" operator="containsText" text="FUERTE">
      <formula>NOT(ISERROR(SEARCH(("FUERTE"),(P17))))</formula>
    </cfRule>
  </conditionalFormatting>
  <conditionalFormatting sqref="P17">
    <cfRule type="containsText" dxfId="335" priority="121" operator="containsText" text="MODERADO">
      <formula>NOT(ISERROR(SEARCH(("MODERADO"),(P17))))</formula>
    </cfRule>
  </conditionalFormatting>
  <conditionalFormatting sqref="P17">
    <cfRule type="containsText" dxfId="334" priority="122" operator="containsText" text="DÉBIL">
      <formula>NOT(ISERROR(SEARCH(("DÉBIL"),(P17))))</formula>
    </cfRule>
  </conditionalFormatting>
  <conditionalFormatting sqref="P17">
    <cfRule type="cellIs" dxfId="333" priority="123" operator="equal">
      <formula>5</formula>
    </cfRule>
  </conditionalFormatting>
  <conditionalFormatting sqref="P17">
    <cfRule type="cellIs" dxfId="332" priority="124" operator="equal">
      <formula>5</formula>
    </cfRule>
  </conditionalFormatting>
  <conditionalFormatting sqref="P17">
    <cfRule type="cellIs" dxfId="331" priority="125" operator="between">
      <formula>6</formula>
      <formula>30</formula>
    </cfRule>
  </conditionalFormatting>
  <conditionalFormatting sqref="P17">
    <cfRule type="cellIs" dxfId="330" priority="126" operator="between">
      <formula>31</formula>
      <formula>60</formula>
    </cfRule>
  </conditionalFormatting>
  <conditionalFormatting sqref="P17">
    <cfRule type="expression" dxfId="329" priority="127">
      <formula>ISERROR(P17)</formula>
    </cfRule>
  </conditionalFormatting>
  <conditionalFormatting sqref="N18:O18 X18 Q18">
    <cfRule type="cellIs" dxfId="328" priority="82" operator="equal">
      <formula>5</formula>
    </cfRule>
  </conditionalFormatting>
  <conditionalFormatting sqref="N18:O18 X18 Q18">
    <cfRule type="cellIs" dxfId="327" priority="83" operator="equal">
      <formula>5</formula>
    </cfRule>
  </conditionalFormatting>
  <conditionalFormatting sqref="N18:O18 X18 Q18">
    <cfRule type="cellIs" dxfId="326" priority="84" operator="between">
      <formula>6</formula>
      <formula>30</formula>
    </cfRule>
  </conditionalFormatting>
  <conditionalFormatting sqref="N18:O18 X18 Q18">
    <cfRule type="cellIs" dxfId="325" priority="85" operator="between">
      <formula>31</formula>
      <formula>60</formula>
    </cfRule>
  </conditionalFormatting>
  <conditionalFormatting sqref="N18:O18 X18:AB18 Q18">
    <cfRule type="expression" dxfId="324" priority="86">
      <formula>ISERROR(N18)</formula>
    </cfRule>
  </conditionalFormatting>
  <conditionalFormatting sqref="J18 L18 T18 V18">
    <cfRule type="containsText" dxfId="323" priority="87" operator="containsText" text="N/A">
      <formula>NOT(ISERROR(SEARCH(("N/A"),(J18))))</formula>
    </cfRule>
  </conditionalFormatting>
  <conditionalFormatting sqref="K18">
    <cfRule type="containsText" dxfId="322" priority="88" operator="containsText" text="N/A">
      <formula>NOT(ISERROR(SEARCH(("N/A"),(K18))))</formula>
    </cfRule>
  </conditionalFormatting>
  <conditionalFormatting sqref="M18">
    <cfRule type="containsText" dxfId="321" priority="89" operator="containsText" text="N/A">
      <formula>NOT(ISERROR(SEARCH(("N/A"),(M18))))</formula>
    </cfRule>
  </conditionalFormatting>
  <conditionalFormatting sqref="U18">
    <cfRule type="containsText" dxfId="320" priority="90" operator="containsText" text="N/A">
      <formula>NOT(ISERROR(SEARCH(("N/A"),(U18))))</formula>
    </cfRule>
  </conditionalFormatting>
  <conditionalFormatting sqref="W18">
    <cfRule type="containsText" dxfId="319" priority="91" operator="containsText" text="N/A">
      <formula>NOT(ISERROR(SEARCH(("N/A"),(W18))))</formula>
    </cfRule>
  </conditionalFormatting>
  <conditionalFormatting sqref="R18:S18">
    <cfRule type="cellIs" dxfId="318" priority="92" operator="equal">
      <formula>5</formula>
    </cfRule>
  </conditionalFormatting>
  <conditionalFormatting sqref="R18:S18">
    <cfRule type="cellIs" dxfId="317" priority="93" operator="equal">
      <formula>5</formula>
    </cfRule>
  </conditionalFormatting>
  <conditionalFormatting sqref="R18:S18">
    <cfRule type="cellIs" dxfId="316" priority="94" operator="between">
      <formula>6</formula>
      <formula>30</formula>
    </cfRule>
  </conditionalFormatting>
  <conditionalFormatting sqref="R18:S18">
    <cfRule type="cellIs" dxfId="315" priority="95" operator="between">
      <formula>31</formula>
      <formula>60</formula>
    </cfRule>
  </conditionalFormatting>
  <conditionalFormatting sqref="R18:S18">
    <cfRule type="expression" dxfId="314" priority="96">
      <formula>ISERROR(R18)</formula>
    </cfRule>
  </conditionalFormatting>
  <conditionalFormatting sqref="P18">
    <cfRule type="containsText" dxfId="313" priority="97" operator="containsText" text="FUERTE">
      <formula>NOT(ISERROR(SEARCH(("FUERTE"),(P18))))</formula>
    </cfRule>
  </conditionalFormatting>
  <conditionalFormatting sqref="P18">
    <cfRule type="containsText" dxfId="312" priority="98" operator="containsText" text="MODERADO">
      <formula>NOT(ISERROR(SEARCH(("MODERADO"),(P18))))</formula>
    </cfRule>
  </conditionalFormatting>
  <conditionalFormatting sqref="P18">
    <cfRule type="containsText" dxfId="311" priority="99" operator="containsText" text="DÉBIL">
      <formula>NOT(ISERROR(SEARCH(("DÉBIL"),(P18))))</formula>
    </cfRule>
  </conditionalFormatting>
  <conditionalFormatting sqref="P18">
    <cfRule type="cellIs" dxfId="310" priority="100" operator="equal">
      <formula>5</formula>
    </cfRule>
  </conditionalFormatting>
  <conditionalFormatting sqref="P18">
    <cfRule type="cellIs" dxfId="309" priority="101" operator="equal">
      <formula>5</formula>
    </cfRule>
  </conditionalFormatting>
  <conditionalFormatting sqref="P18">
    <cfRule type="cellIs" dxfId="308" priority="102" operator="between">
      <formula>6</formula>
      <formula>30</formula>
    </cfRule>
  </conditionalFormatting>
  <conditionalFormatting sqref="P18">
    <cfRule type="cellIs" dxfId="307" priority="103" operator="between">
      <formula>31</formula>
      <formula>60</formula>
    </cfRule>
  </conditionalFormatting>
  <conditionalFormatting sqref="P18">
    <cfRule type="expression" dxfId="306" priority="104">
      <formula>ISERROR(P18)</formula>
    </cfRule>
  </conditionalFormatting>
  <conditionalFormatting sqref="N19:O20 X19:X20 Q19:Q20">
    <cfRule type="cellIs" dxfId="305" priority="1" operator="equal">
      <formula>5</formula>
    </cfRule>
  </conditionalFormatting>
  <conditionalFormatting sqref="N19:O20 X19:X20 Q19:Q20">
    <cfRule type="cellIs" dxfId="304" priority="2" operator="equal">
      <formula>5</formula>
    </cfRule>
  </conditionalFormatting>
  <conditionalFormatting sqref="N19:O20 X19:X20 Q19:Q20">
    <cfRule type="cellIs" dxfId="303" priority="3" operator="between">
      <formula>6</formula>
      <formula>30</formula>
    </cfRule>
  </conditionalFormatting>
  <conditionalFormatting sqref="N19:O20 X19:X20 Q19:Q20">
    <cfRule type="cellIs" dxfId="302" priority="4" operator="between">
      <formula>31</formula>
      <formula>60</formula>
    </cfRule>
  </conditionalFormatting>
  <conditionalFormatting sqref="N19:O20 X19:AB20 Q19:Q20">
    <cfRule type="expression" dxfId="301" priority="5">
      <formula>ISERROR(N19)</formula>
    </cfRule>
  </conditionalFormatting>
  <conditionalFormatting sqref="J19:J20 L19:L20 T19:T20 V19:V20">
    <cfRule type="containsText" dxfId="300" priority="6" operator="containsText" text="N/A">
      <formula>NOT(ISERROR(SEARCH(("N/A"),(J19))))</formula>
    </cfRule>
  </conditionalFormatting>
  <conditionalFormatting sqref="K19:K20">
    <cfRule type="containsText" dxfId="299" priority="7" operator="containsText" text="N/A">
      <formula>NOT(ISERROR(SEARCH(("N/A"),(K19))))</formula>
    </cfRule>
  </conditionalFormatting>
  <conditionalFormatting sqref="M19:M20">
    <cfRule type="containsText" dxfId="298" priority="8" operator="containsText" text="N/A">
      <formula>NOT(ISERROR(SEARCH(("N/A"),(M19))))</formula>
    </cfRule>
  </conditionalFormatting>
  <conditionalFormatting sqref="U19:U20">
    <cfRule type="containsText" dxfId="297" priority="9" operator="containsText" text="N/A">
      <formula>NOT(ISERROR(SEARCH(("N/A"),(U19))))</formula>
    </cfRule>
  </conditionalFormatting>
  <conditionalFormatting sqref="W19:W20">
    <cfRule type="containsText" dxfId="296" priority="10" operator="containsText" text="N/A">
      <formula>NOT(ISERROR(SEARCH(("N/A"),(W19))))</formula>
    </cfRule>
  </conditionalFormatting>
  <conditionalFormatting sqref="Q21 N21">
    <cfRule type="cellIs" dxfId="295" priority="30" operator="equal">
      <formula>5</formula>
    </cfRule>
  </conditionalFormatting>
  <conditionalFormatting sqref="Q21 N21">
    <cfRule type="cellIs" dxfId="294" priority="31" operator="equal">
      <formula>5</formula>
    </cfRule>
  </conditionalFormatting>
  <conditionalFormatting sqref="Q21 N21">
    <cfRule type="cellIs" dxfId="293" priority="32" operator="between">
      <formula>6</formula>
      <formula>30</formula>
    </cfRule>
  </conditionalFormatting>
  <conditionalFormatting sqref="Q21 N21">
    <cfRule type="cellIs" dxfId="292" priority="33" operator="between">
      <formula>31</formula>
      <formula>60</formula>
    </cfRule>
  </conditionalFormatting>
  <conditionalFormatting sqref="N21">
    <cfRule type="expression" dxfId="291" priority="34">
      <formula>ISERROR(Q21)</formula>
    </cfRule>
  </conditionalFormatting>
  <conditionalFormatting sqref="J21">
    <cfRule type="containsText" dxfId="290" priority="35" operator="containsText" text="N/A">
      <formula>NOT(ISERROR(SEARCH(("N/A"),(J21))))</formula>
    </cfRule>
  </conditionalFormatting>
  <conditionalFormatting sqref="L21">
    <cfRule type="containsText" dxfId="289" priority="36" operator="containsText" text="N/A">
      <formula>NOT(ISERROR(SEARCH(("N/A"),(L21))))</formula>
    </cfRule>
  </conditionalFormatting>
  <conditionalFormatting sqref="Y21:AB21">
    <cfRule type="expression" dxfId="288" priority="37">
      <formula>ISERROR(Y21)</formula>
    </cfRule>
  </conditionalFormatting>
  <conditionalFormatting sqref="X21">
    <cfRule type="cellIs" dxfId="287" priority="38" operator="equal">
      <formula>5</formula>
    </cfRule>
  </conditionalFormatting>
  <conditionalFormatting sqref="X21">
    <cfRule type="cellIs" dxfId="286" priority="39" operator="equal">
      <formula>5</formula>
    </cfRule>
  </conditionalFormatting>
  <conditionalFormatting sqref="X21">
    <cfRule type="cellIs" dxfId="285" priority="40" operator="between">
      <formula>6</formula>
      <formula>30</formula>
    </cfRule>
  </conditionalFormatting>
  <conditionalFormatting sqref="X21">
    <cfRule type="cellIs" dxfId="284" priority="41" operator="between">
      <formula>31</formula>
      <formula>60</formula>
    </cfRule>
  </conditionalFormatting>
  <conditionalFormatting sqref="X21">
    <cfRule type="expression" dxfId="283" priority="42">
      <formula>ISERROR(X21)</formula>
    </cfRule>
  </conditionalFormatting>
  <conditionalFormatting sqref="T21">
    <cfRule type="containsText" dxfId="282" priority="43" operator="containsText" text="N/A">
      <formula>NOT(ISERROR(SEARCH(("N/A"),(T21))))</formula>
    </cfRule>
  </conditionalFormatting>
  <conditionalFormatting sqref="V21">
    <cfRule type="containsText" dxfId="281" priority="44" operator="containsText" text="N/A">
      <formula>NOT(ISERROR(SEARCH(("N/A"),(V21))))</formula>
    </cfRule>
  </conditionalFormatting>
  <conditionalFormatting sqref="K21">
    <cfRule type="containsText" dxfId="280" priority="45" operator="containsText" text="N/A">
      <formula>NOT(ISERROR(SEARCH(("N/A"),(K21))))</formula>
    </cfRule>
  </conditionalFormatting>
  <conditionalFormatting sqref="M21">
    <cfRule type="containsText" dxfId="279" priority="46" operator="containsText" text="N/A">
      <formula>NOT(ISERROR(SEARCH(("N/A"),(M21))))</formula>
    </cfRule>
  </conditionalFormatting>
  <conditionalFormatting sqref="U21">
    <cfRule type="containsText" dxfId="278" priority="47" operator="containsText" text="N/A">
      <formula>NOT(ISERROR(SEARCH(("N/A"),(U21))))</formula>
    </cfRule>
  </conditionalFormatting>
  <conditionalFormatting sqref="W21">
    <cfRule type="containsText" dxfId="277" priority="48" operator="containsText" text="N/A">
      <formula>NOT(ISERROR(SEARCH(("N/A"),(W21))))</formula>
    </cfRule>
  </conditionalFormatting>
  <conditionalFormatting sqref="N22:O22 Q22">
    <cfRule type="cellIs" dxfId="276" priority="49" operator="equal">
      <formula>5</formula>
    </cfRule>
  </conditionalFormatting>
  <conditionalFormatting sqref="N22:O22 Q22">
    <cfRule type="cellIs" dxfId="275" priority="50" operator="equal">
      <formula>5</formula>
    </cfRule>
  </conditionalFormatting>
  <conditionalFormatting sqref="N22:O22 Q22">
    <cfRule type="cellIs" dxfId="274" priority="51" operator="between">
      <formula>6</formula>
      <formula>30</formula>
    </cfRule>
  </conditionalFormatting>
  <conditionalFormatting sqref="N22:O22 Q22">
    <cfRule type="cellIs" dxfId="273" priority="52" operator="between">
      <formula>31</formula>
      <formula>60</formula>
    </cfRule>
  </conditionalFormatting>
  <conditionalFormatting sqref="N22:O22 Q22">
    <cfRule type="expression" dxfId="272" priority="53">
      <formula>ISERROR(N22)</formula>
    </cfRule>
  </conditionalFormatting>
  <conditionalFormatting sqref="J22">
    <cfRule type="containsText" dxfId="271" priority="54" operator="containsText" text="N/A">
      <formula>NOT(ISERROR(SEARCH(("N/A"),(J22))))</formula>
    </cfRule>
  </conditionalFormatting>
  <conditionalFormatting sqref="L22">
    <cfRule type="containsText" dxfId="270" priority="55" operator="containsText" text="N/A">
      <formula>NOT(ISERROR(SEARCH(("N/A"),(L22))))</formula>
    </cfRule>
  </conditionalFormatting>
  <conditionalFormatting sqref="L22">
    <cfRule type="containsText" dxfId="269" priority="56" operator="containsText" text="N/A">
      <formula>NOT(ISERROR(SEARCH(("N/A"),(L22))))</formula>
    </cfRule>
  </conditionalFormatting>
  <conditionalFormatting sqref="Y22:AB22">
    <cfRule type="expression" dxfId="268" priority="57">
      <formula>ISERROR(Y22)</formula>
    </cfRule>
  </conditionalFormatting>
  <conditionalFormatting sqref="T22">
    <cfRule type="containsText" dxfId="267" priority="58" operator="containsText" text="N/A">
      <formula>NOT(ISERROR(SEARCH(("N/A"),(T22))))</formula>
    </cfRule>
  </conditionalFormatting>
  <conditionalFormatting sqref="V22">
    <cfRule type="containsText" dxfId="266" priority="59" operator="containsText" text="N/A">
      <formula>NOT(ISERROR(SEARCH(("N/A"),(V22))))</formula>
    </cfRule>
  </conditionalFormatting>
  <conditionalFormatting sqref="X22">
    <cfRule type="expression" dxfId="265" priority="60">
      <formula>ISERROR(X22)</formula>
    </cfRule>
  </conditionalFormatting>
  <conditionalFormatting sqref="X22">
    <cfRule type="cellIs" dxfId="264" priority="61" operator="between">
      <formula>31</formula>
      <formula>60</formula>
    </cfRule>
  </conditionalFormatting>
  <conditionalFormatting sqref="X22">
    <cfRule type="cellIs" dxfId="263" priority="62" operator="between">
      <formula>6</formula>
      <formula>30</formula>
    </cfRule>
  </conditionalFormatting>
  <conditionalFormatting sqref="X22">
    <cfRule type="cellIs" dxfId="262" priority="63" operator="equal">
      <formula>5</formula>
    </cfRule>
  </conditionalFormatting>
  <conditionalFormatting sqref="K22">
    <cfRule type="containsText" dxfId="261" priority="64" operator="containsText" text="N/A">
      <formula>NOT(ISERROR(SEARCH(("N/A"),(K22))))</formula>
    </cfRule>
  </conditionalFormatting>
  <conditionalFormatting sqref="M22">
    <cfRule type="containsText" dxfId="260" priority="65" operator="containsText" text="N/A">
      <formula>NOT(ISERROR(SEARCH(("N/A"),(M22))))</formula>
    </cfRule>
  </conditionalFormatting>
  <conditionalFormatting sqref="U22">
    <cfRule type="containsText" dxfId="259" priority="66" operator="containsText" text="N/A">
      <formula>NOT(ISERROR(SEARCH(("N/A"),(U22))))</formula>
    </cfRule>
  </conditionalFormatting>
  <conditionalFormatting sqref="W22">
    <cfRule type="containsText" dxfId="258" priority="67" operator="containsText" text="N/A">
      <formula>NOT(ISERROR(SEARCH(("N/A"),(W22))))</formula>
    </cfRule>
  </conditionalFormatting>
  <conditionalFormatting sqref="Q21">
    <cfRule type="expression" dxfId="257" priority="68">
      <formula>ISERROR(U21)</formula>
    </cfRule>
  </conditionalFormatting>
  <dataValidations count="5">
    <dataValidation type="list" allowBlank="1" showErrorMessage="1" sqref="C9:C22">
      <formula1>"RIESGO ESTRATÉGICO,RIESGO SOCIAL,RIESGO AMBIENTAL,RIESGO TECNOLÓGICO,RIESGO OPERACIONAL"</formula1>
    </dataValidation>
    <dataValidation type="list" allowBlank="1" showErrorMessage="1" sqref="P9:P22">
      <formula1>"DÉBIL,MODERADO,FUERTE"</formula1>
    </dataValidation>
    <dataValidation type="list" allowBlank="1" showErrorMessage="1" sqref="T9:T22 J9:J22">
      <formula1>$AJ$8:$AJ$11</formula1>
    </dataValidation>
    <dataValidation type="list" allowBlank="1" showErrorMessage="1" sqref="V9:V22 L9:L22">
      <formula1>$AK$8:$AK$11</formula1>
    </dataValidation>
    <dataValidation type="list" allowBlank="1" showErrorMessage="1" sqref="R9:R30">
      <formula1>"SI,NO"</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9"/>
  <sheetViews>
    <sheetView workbookViewId="0">
      <selection activeCell="O30" sqref="O30"/>
    </sheetView>
  </sheetViews>
  <sheetFormatPr baseColWidth="10" defaultColWidth="14.42578125" defaultRowHeight="15" customHeight="1" x14ac:dyDescent="0.2"/>
  <cols>
    <col min="1" max="1" width="10.7109375" customWidth="1"/>
    <col min="2" max="2" width="24.42578125" customWidth="1"/>
    <col min="3" max="3" width="9.85546875" customWidth="1"/>
    <col min="4" max="5" width="9.5703125" customWidth="1"/>
    <col min="6" max="6" width="9.42578125" customWidth="1"/>
    <col min="7" max="7" width="14.7109375" customWidth="1"/>
    <col min="8" max="8" width="14.140625" customWidth="1"/>
    <col min="9" max="14" width="10.7109375" customWidth="1"/>
  </cols>
  <sheetData>
    <row r="1" spans="1:14" ht="12.75" customHeight="1" x14ac:dyDescent="0.2">
      <c r="A1" s="491"/>
      <c r="B1" s="417"/>
      <c r="C1" s="417"/>
      <c r="D1" s="417"/>
      <c r="E1" s="417"/>
      <c r="F1" s="417"/>
      <c r="G1" s="417"/>
      <c r="H1" s="491"/>
      <c r="I1" s="417"/>
      <c r="J1" s="417"/>
      <c r="K1" s="417"/>
      <c r="L1" s="417"/>
      <c r="M1" s="417"/>
      <c r="N1" s="417"/>
    </row>
    <row r="2" spans="1:14" ht="12.75" customHeight="1" x14ac:dyDescent="0.2">
      <c r="A2" s="417"/>
      <c r="B2" s="417"/>
      <c r="C2" s="417"/>
      <c r="D2" s="417"/>
      <c r="E2" s="417"/>
      <c r="F2" s="417"/>
      <c r="G2" s="417"/>
      <c r="H2" s="417"/>
      <c r="I2" s="417"/>
      <c r="J2" s="417"/>
      <c r="K2" s="417"/>
      <c r="L2" s="417"/>
      <c r="M2" s="417"/>
      <c r="N2" s="417"/>
    </row>
    <row r="3" spans="1:14" ht="12.75" customHeight="1" x14ac:dyDescent="0.2">
      <c r="A3" s="417"/>
      <c r="B3" s="417"/>
      <c r="C3" s="417"/>
      <c r="D3" s="417"/>
      <c r="E3" s="417"/>
      <c r="F3" s="417"/>
      <c r="G3" s="417"/>
      <c r="H3" s="417"/>
      <c r="I3" s="417"/>
      <c r="J3" s="417"/>
      <c r="K3" s="417"/>
      <c r="L3" s="417"/>
      <c r="M3" s="417"/>
      <c r="N3" s="417"/>
    </row>
    <row r="4" spans="1:14" ht="12.75" customHeight="1" x14ac:dyDescent="0.2">
      <c r="A4" s="417"/>
      <c r="B4" s="417"/>
      <c r="C4" s="417"/>
      <c r="D4" s="417"/>
      <c r="E4" s="417"/>
      <c r="F4" s="417"/>
      <c r="G4" s="417"/>
      <c r="H4" s="417"/>
      <c r="I4" s="417"/>
      <c r="J4" s="417"/>
      <c r="K4" s="417"/>
      <c r="L4" s="417"/>
      <c r="M4" s="417"/>
      <c r="N4" s="417"/>
    </row>
    <row r="5" spans="1:14" ht="12.75" customHeight="1" x14ac:dyDescent="0.2">
      <c r="A5" s="417"/>
      <c r="B5" s="417"/>
      <c r="C5" s="417"/>
      <c r="D5" s="417"/>
      <c r="E5" s="417"/>
      <c r="F5" s="417"/>
      <c r="G5" s="417"/>
      <c r="H5" s="417"/>
      <c r="I5" s="417"/>
      <c r="J5" s="417"/>
      <c r="K5" s="417"/>
      <c r="L5" s="417"/>
      <c r="M5" s="417"/>
      <c r="N5" s="417"/>
    </row>
    <row r="6" spans="1:14" ht="12.75" customHeight="1" x14ac:dyDescent="0.2">
      <c r="A6" s="417"/>
      <c r="B6" s="417"/>
      <c r="C6" s="417"/>
      <c r="D6" s="417"/>
      <c r="E6" s="417"/>
      <c r="F6" s="417"/>
      <c r="G6" s="417"/>
      <c r="H6" s="417"/>
      <c r="I6" s="417"/>
      <c r="J6" s="417"/>
      <c r="K6" s="417"/>
      <c r="L6" s="417"/>
      <c r="M6" s="417"/>
      <c r="N6" s="417"/>
    </row>
    <row r="7" spans="1:14" ht="12.75" customHeight="1" x14ac:dyDescent="0.2">
      <c r="A7" s="417"/>
      <c r="B7" s="417"/>
      <c r="C7" s="417"/>
      <c r="D7" s="417"/>
      <c r="E7" s="417"/>
      <c r="F7" s="417"/>
      <c r="G7" s="417"/>
      <c r="H7" s="417"/>
      <c r="I7" s="417"/>
      <c r="J7" s="417"/>
      <c r="K7" s="417"/>
      <c r="L7" s="417"/>
      <c r="M7" s="417"/>
      <c r="N7" s="417"/>
    </row>
    <row r="8" spans="1:14" ht="12.75" customHeight="1" x14ac:dyDescent="0.2">
      <c r="A8" s="417"/>
      <c r="B8" s="417"/>
      <c r="C8" s="417"/>
      <c r="D8" s="417"/>
      <c r="E8" s="417"/>
      <c r="F8" s="417"/>
      <c r="G8" s="417"/>
      <c r="H8" s="417"/>
      <c r="I8" s="417"/>
      <c r="J8" s="417"/>
      <c r="K8" s="417"/>
      <c r="L8" s="417"/>
      <c r="M8" s="417"/>
      <c r="N8" s="417"/>
    </row>
    <row r="9" spans="1:14" ht="12.75" customHeight="1" x14ac:dyDescent="0.2">
      <c r="A9" s="417"/>
      <c r="B9" s="417"/>
      <c r="C9" s="417"/>
      <c r="D9" s="417"/>
      <c r="E9" s="417"/>
      <c r="F9" s="417"/>
      <c r="G9" s="417"/>
      <c r="H9" s="417"/>
      <c r="I9" s="417"/>
      <c r="J9" s="417"/>
      <c r="K9" s="417"/>
      <c r="L9" s="417"/>
      <c r="M9" s="417"/>
      <c r="N9" s="417"/>
    </row>
    <row r="10" spans="1:14" ht="12.75" customHeight="1" x14ac:dyDescent="0.2">
      <c r="A10" s="417"/>
      <c r="B10" s="417"/>
      <c r="C10" s="417"/>
      <c r="D10" s="417"/>
      <c r="E10" s="417"/>
      <c r="F10" s="417"/>
      <c r="G10" s="417"/>
      <c r="H10" s="417"/>
      <c r="I10" s="417"/>
      <c r="J10" s="417"/>
      <c r="K10" s="417"/>
      <c r="L10" s="417"/>
      <c r="M10" s="417"/>
      <c r="N10" s="417"/>
    </row>
    <row r="11" spans="1:14" ht="12.75" customHeight="1" x14ac:dyDescent="0.2">
      <c r="A11" s="417"/>
      <c r="B11" s="417"/>
      <c r="C11" s="417"/>
      <c r="D11" s="417"/>
      <c r="E11" s="417"/>
      <c r="F11" s="417"/>
      <c r="G11" s="417"/>
      <c r="H11" s="417"/>
      <c r="I11" s="417"/>
      <c r="J11" s="417"/>
      <c r="K11" s="417"/>
      <c r="L11" s="417"/>
      <c r="M11" s="417"/>
      <c r="N11" s="417"/>
    </row>
    <row r="12" spans="1:14" ht="12.75" customHeight="1" x14ac:dyDescent="0.2">
      <c r="A12" s="417"/>
      <c r="B12" s="417"/>
      <c r="C12" s="417"/>
      <c r="D12" s="417"/>
      <c r="E12" s="417"/>
      <c r="F12" s="417"/>
      <c r="G12" s="417"/>
      <c r="H12" s="417"/>
      <c r="I12" s="417"/>
      <c r="J12" s="417"/>
      <c r="K12" s="417"/>
      <c r="L12" s="417"/>
      <c r="M12" s="417"/>
      <c r="N12" s="417"/>
    </row>
    <row r="13" spans="1:14" ht="12.75" customHeight="1" x14ac:dyDescent="0.2">
      <c r="A13" s="417"/>
      <c r="B13" s="417"/>
      <c r="C13" s="417"/>
      <c r="D13" s="417"/>
      <c r="E13" s="417"/>
      <c r="F13" s="417"/>
      <c r="G13" s="417"/>
      <c r="H13" s="417"/>
      <c r="I13" s="417"/>
      <c r="J13" s="417"/>
      <c r="K13" s="417"/>
      <c r="L13" s="417"/>
      <c r="M13" s="417"/>
      <c r="N13" s="417"/>
    </row>
    <row r="14" spans="1:14" ht="12.75" customHeight="1" x14ac:dyDescent="0.2">
      <c r="A14" s="417"/>
      <c r="B14" s="417"/>
      <c r="C14" s="417"/>
      <c r="D14" s="417"/>
      <c r="E14" s="417"/>
      <c r="F14" s="417"/>
      <c r="G14" s="417"/>
      <c r="H14" s="417"/>
      <c r="I14" s="417"/>
      <c r="J14" s="417"/>
      <c r="K14" s="417"/>
      <c r="L14" s="417"/>
      <c r="M14" s="417"/>
      <c r="N14" s="417"/>
    </row>
    <row r="15" spans="1:14" ht="12.75" customHeight="1" x14ac:dyDescent="0.2">
      <c r="A15" s="417"/>
      <c r="B15" s="417"/>
      <c r="C15" s="417"/>
      <c r="D15" s="417"/>
      <c r="E15" s="417"/>
      <c r="F15" s="417"/>
      <c r="G15" s="417"/>
      <c r="H15" s="417"/>
      <c r="I15" s="417"/>
      <c r="J15" s="417"/>
      <c r="K15" s="417"/>
      <c r="L15" s="417"/>
      <c r="M15" s="417"/>
      <c r="N15" s="417"/>
    </row>
    <row r="16" spans="1:14" ht="12.75" customHeight="1" x14ac:dyDescent="0.2">
      <c r="A16" s="417"/>
      <c r="B16" s="417"/>
      <c r="C16" s="417"/>
      <c r="D16" s="417"/>
      <c r="E16" s="417"/>
      <c r="F16" s="417"/>
      <c r="G16" s="417"/>
      <c r="H16" s="417"/>
      <c r="I16" s="417"/>
      <c r="J16" s="417"/>
      <c r="K16" s="417"/>
      <c r="L16" s="417"/>
      <c r="M16" s="417"/>
      <c r="N16" s="417"/>
    </row>
    <row r="17" spans="1:14" ht="12.75" customHeight="1" x14ac:dyDescent="0.2">
      <c r="A17" s="417"/>
      <c r="B17" s="417"/>
      <c r="C17" s="417"/>
      <c r="D17" s="417"/>
      <c r="E17" s="417"/>
      <c r="F17" s="417"/>
      <c r="G17" s="417"/>
      <c r="H17" s="417"/>
      <c r="I17" s="417"/>
      <c r="J17" s="417"/>
      <c r="K17" s="417"/>
      <c r="L17" s="417"/>
      <c r="M17" s="417"/>
      <c r="N17" s="417"/>
    </row>
    <row r="18" spans="1:14" ht="12.75" customHeight="1" x14ac:dyDescent="0.2">
      <c r="A18" s="417"/>
      <c r="B18" s="417"/>
      <c r="C18" s="417"/>
      <c r="D18" s="417"/>
      <c r="E18" s="417"/>
      <c r="F18" s="417"/>
      <c r="G18" s="417"/>
      <c r="H18" s="417"/>
      <c r="I18" s="417"/>
      <c r="J18" s="417"/>
      <c r="K18" s="417"/>
      <c r="L18" s="417"/>
      <c r="M18" s="417"/>
      <c r="N18" s="417"/>
    </row>
    <row r="19" spans="1:14" ht="12.75" customHeight="1" x14ac:dyDescent="0.2">
      <c r="A19" s="417"/>
      <c r="B19" s="417"/>
      <c r="C19" s="417"/>
      <c r="D19" s="417"/>
      <c r="E19" s="417"/>
      <c r="F19" s="417"/>
      <c r="G19" s="417"/>
      <c r="H19" s="417"/>
      <c r="I19" s="417"/>
      <c r="J19" s="417"/>
      <c r="K19" s="417"/>
      <c r="L19" s="417"/>
      <c r="M19" s="417"/>
      <c r="N19" s="417"/>
    </row>
    <row r="20" spans="1:14" ht="12.75" customHeight="1" x14ac:dyDescent="0.2">
      <c r="A20" s="417"/>
      <c r="B20" s="417"/>
      <c r="C20" s="417"/>
      <c r="D20" s="417"/>
      <c r="E20" s="417"/>
      <c r="F20" s="417"/>
      <c r="G20" s="417"/>
      <c r="H20" s="417"/>
      <c r="I20" s="417"/>
      <c r="J20" s="417"/>
      <c r="K20" s="417"/>
      <c r="L20" s="417"/>
      <c r="M20" s="417"/>
      <c r="N20" s="417"/>
    </row>
    <row r="21" spans="1:14" ht="12.75" customHeight="1" x14ac:dyDescent="0.2">
      <c r="A21" s="417"/>
      <c r="B21" s="417"/>
      <c r="C21" s="417"/>
      <c r="D21" s="417"/>
      <c r="E21" s="417"/>
      <c r="F21" s="417"/>
      <c r="G21" s="417"/>
      <c r="H21" s="417"/>
      <c r="I21" s="417"/>
      <c r="J21" s="417"/>
      <c r="K21" s="417"/>
      <c r="L21" s="417"/>
      <c r="M21" s="417"/>
      <c r="N21" s="417"/>
    </row>
    <row r="22" spans="1:14" ht="12.75" customHeight="1" x14ac:dyDescent="0.2">
      <c r="A22" s="417"/>
      <c r="B22" s="417"/>
      <c r="C22" s="417"/>
      <c r="D22" s="417"/>
      <c r="E22" s="417"/>
      <c r="F22" s="417"/>
      <c r="G22" s="417"/>
      <c r="H22" s="417"/>
      <c r="I22" s="417"/>
      <c r="J22" s="417"/>
      <c r="K22" s="417"/>
      <c r="L22" s="417"/>
      <c r="M22" s="417"/>
      <c r="N22" s="417"/>
    </row>
    <row r="23" spans="1:14" ht="12.75" customHeight="1" x14ac:dyDescent="0.2">
      <c r="A23" s="417"/>
      <c r="B23" s="417"/>
      <c r="C23" s="417"/>
      <c r="D23" s="417"/>
      <c r="E23" s="417"/>
      <c r="F23" s="417"/>
      <c r="G23" s="417"/>
      <c r="H23" s="417"/>
      <c r="I23" s="417"/>
      <c r="J23" s="417"/>
      <c r="K23" s="417"/>
      <c r="L23" s="417"/>
      <c r="M23" s="417"/>
      <c r="N23" s="417"/>
    </row>
    <row r="24" spans="1:14" ht="12.75" customHeight="1" x14ac:dyDescent="0.2">
      <c r="A24" s="417"/>
      <c r="B24" s="417"/>
      <c r="C24" s="417"/>
      <c r="D24" s="417"/>
      <c r="E24" s="417"/>
      <c r="F24" s="417"/>
      <c r="G24" s="417"/>
      <c r="H24" s="417"/>
      <c r="I24" s="417"/>
      <c r="J24" s="417"/>
      <c r="K24" s="417"/>
      <c r="L24" s="417"/>
      <c r="M24" s="417"/>
      <c r="N24" s="417"/>
    </row>
    <row r="25" spans="1:14" ht="12.75" customHeight="1" thickBot="1" x14ac:dyDescent="0.25">
      <c r="A25" s="417"/>
      <c r="B25" s="417"/>
      <c r="C25" s="417"/>
      <c r="D25" s="417"/>
      <c r="E25" s="417"/>
      <c r="F25" s="417"/>
      <c r="G25" s="417"/>
      <c r="H25" s="417"/>
      <c r="I25" s="417"/>
      <c r="J25" s="417"/>
      <c r="K25" s="417"/>
      <c r="L25" s="417"/>
      <c r="M25" s="417"/>
      <c r="N25" s="417"/>
    </row>
    <row r="26" spans="1:14" ht="12.75" customHeight="1" thickBot="1" x14ac:dyDescent="0.25">
      <c r="A26" s="492"/>
      <c r="B26" s="277" t="s">
        <v>594</v>
      </c>
      <c r="C26" s="278">
        <v>2019</v>
      </c>
      <c r="D26" s="278">
        <v>2020</v>
      </c>
      <c r="E26" s="278">
        <v>2021</v>
      </c>
      <c r="F26" s="278">
        <v>2022</v>
      </c>
      <c r="G26" s="92"/>
      <c r="H26" s="417"/>
      <c r="I26" s="417"/>
      <c r="J26" s="417"/>
      <c r="K26" s="417"/>
      <c r="L26" s="417"/>
      <c r="M26" s="417"/>
      <c r="N26" s="417"/>
    </row>
    <row r="27" spans="1:14" ht="12.75" customHeight="1" x14ac:dyDescent="0.2">
      <c r="A27" s="452"/>
      <c r="B27" s="279" t="s">
        <v>595</v>
      </c>
      <c r="C27" s="280">
        <v>5</v>
      </c>
      <c r="D27" s="281">
        <v>6</v>
      </c>
      <c r="E27" s="281">
        <v>6</v>
      </c>
      <c r="F27" s="281">
        <f>SUM(GG!$J$25+GOP!$J$16+GAD!$J$20+SIG!$J$18+GCF!$J$22+GTI!$J$18+GTC!$J$17+'GJU-PH'!$J$30)</f>
        <v>5</v>
      </c>
      <c r="G27" s="92"/>
      <c r="H27" s="417"/>
      <c r="I27" s="417"/>
      <c r="J27" s="417"/>
      <c r="K27" s="417"/>
      <c r="L27" s="417"/>
      <c r="M27" s="417"/>
      <c r="N27" s="417"/>
    </row>
    <row r="28" spans="1:14" ht="12.75" customHeight="1" x14ac:dyDescent="0.2">
      <c r="A28" s="452"/>
      <c r="B28" s="282" t="s">
        <v>596</v>
      </c>
      <c r="C28" s="283">
        <v>56</v>
      </c>
      <c r="D28" s="284">
        <v>71</v>
      </c>
      <c r="E28" s="284">
        <v>71</v>
      </c>
      <c r="F28" s="284">
        <f>SUM(GG!$J$26+GOP!$J$17+GAD!$J$21+SIG!$J$19+GCF!$J$23+GTI!$J$19+GTC!$J$18+'GJU-PH'!$J$31)</f>
        <v>70</v>
      </c>
      <c r="G28" s="92"/>
      <c r="H28" s="417"/>
      <c r="I28" s="417"/>
      <c r="J28" s="417"/>
      <c r="K28" s="417"/>
      <c r="L28" s="417"/>
      <c r="M28" s="417"/>
      <c r="N28" s="417"/>
    </row>
    <row r="29" spans="1:14" ht="12.75" customHeight="1" thickBot="1" x14ac:dyDescent="0.25">
      <c r="A29" s="452"/>
      <c r="B29" s="285" t="s">
        <v>597</v>
      </c>
      <c r="C29" s="286">
        <v>3</v>
      </c>
      <c r="D29" s="286">
        <v>5</v>
      </c>
      <c r="E29" s="286">
        <v>5</v>
      </c>
      <c r="F29" s="286">
        <f>SUM(GG!$J$27+GOP!$J$18+GAD!$J$22+SIG!$J$20+GCF!$J$24+GTI!$J$20+GTC!$J$19+'GJU-PH'!$J$32)</f>
        <v>3</v>
      </c>
      <c r="G29" s="92"/>
      <c r="H29" s="417"/>
      <c r="I29" s="417"/>
      <c r="J29" s="417"/>
      <c r="K29" s="417"/>
      <c r="L29" s="417"/>
      <c r="M29" s="417"/>
      <c r="N29" s="417"/>
    </row>
    <row r="30" spans="1:14" ht="12.75" customHeight="1" thickBot="1" x14ac:dyDescent="0.25">
      <c r="A30" s="452"/>
      <c r="B30" s="287" t="s">
        <v>598</v>
      </c>
      <c r="C30" s="288">
        <f t="shared" ref="C30:D30" si="0">SUM(C27:C29)</f>
        <v>64</v>
      </c>
      <c r="D30" s="288">
        <f t="shared" si="0"/>
        <v>82</v>
      </c>
      <c r="E30" s="288">
        <f t="shared" ref="E30:F30" si="1">SUM(E27:E29)</f>
        <v>82</v>
      </c>
      <c r="F30" s="288">
        <f t="shared" si="1"/>
        <v>78</v>
      </c>
      <c r="G30" s="92"/>
      <c r="H30" s="417"/>
      <c r="I30" s="417"/>
      <c r="J30" s="417"/>
      <c r="K30" s="417"/>
      <c r="L30" s="417"/>
      <c r="M30" s="417"/>
      <c r="N30" s="417"/>
    </row>
    <row r="31" spans="1:14" ht="12.75" customHeight="1" thickBot="1" x14ac:dyDescent="0.25">
      <c r="A31" s="452"/>
      <c r="B31" s="287" t="s">
        <v>599</v>
      </c>
      <c r="C31" s="289">
        <f>($C$27+$C$28)/$C$30</f>
        <v>0.953125</v>
      </c>
      <c r="D31" s="289">
        <f>($D$27+$D$28)/$D$30</f>
        <v>0.93902439024390238</v>
      </c>
      <c r="E31" s="289">
        <f>($E$27+$E$28)/$E$30</f>
        <v>0.93902439024390238</v>
      </c>
      <c r="F31" s="289">
        <f>($F$27+$F$28)/$F$30</f>
        <v>0.96153846153846156</v>
      </c>
      <c r="G31" s="92"/>
      <c r="H31" s="417"/>
      <c r="I31" s="417"/>
      <c r="J31" s="417"/>
      <c r="K31" s="417"/>
      <c r="L31" s="417"/>
      <c r="M31" s="417"/>
      <c r="N31" s="417"/>
    </row>
    <row r="32" spans="1:14" ht="12.75" customHeight="1" thickBot="1" x14ac:dyDescent="0.25">
      <c r="A32" s="452"/>
      <c r="B32" s="290" t="s">
        <v>600</v>
      </c>
      <c r="C32" s="291"/>
      <c r="D32" s="292">
        <v>0.91</v>
      </c>
      <c r="E32" s="292">
        <v>0.91</v>
      </c>
      <c r="F32" s="293">
        <f>SUM(C31:E31)/3</f>
        <v>0.94372459349593496</v>
      </c>
      <c r="G32" s="92"/>
      <c r="H32" s="417"/>
      <c r="I32" s="417"/>
      <c r="J32" s="417"/>
      <c r="K32" s="417"/>
      <c r="L32" s="417"/>
      <c r="M32" s="417"/>
      <c r="N32" s="417"/>
    </row>
    <row r="33" spans="2:14" ht="12.75" customHeight="1" x14ac:dyDescent="0.2">
      <c r="B33" s="493"/>
      <c r="C33" s="393"/>
      <c r="D33" s="393"/>
      <c r="E33" s="393"/>
      <c r="F33" s="92"/>
      <c r="G33" s="92"/>
      <c r="H33" s="417"/>
      <c r="I33" s="417"/>
      <c r="J33" s="417"/>
      <c r="K33" s="417"/>
      <c r="L33" s="417"/>
      <c r="M33" s="417"/>
      <c r="N33" s="417"/>
    </row>
    <row r="34" spans="2:14" ht="12.75" customHeight="1" x14ac:dyDescent="0.2">
      <c r="B34" s="417"/>
      <c r="C34" s="417"/>
      <c r="D34" s="417"/>
      <c r="E34" s="417"/>
      <c r="F34" s="92"/>
      <c r="G34" s="92"/>
      <c r="H34" s="417"/>
      <c r="I34" s="417"/>
      <c r="J34" s="417"/>
      <c r="K34" s="417"/>
      <c r="L34" s="417"/>
      <c r="M34" s="417"/>
      <c r="N34" s="417"/>
    </row>
    <row r="35" spans="2:14" ht="12.75" customHeight="1" x14ac:dyDescent="0.2">
      <c r="H35" s="417"/>
      <c r="I35" s="417"/>
      <c r="J35" s="417"/>
      <c r="K35" s="417"/>
      <c r="L35" s="417"/>
      <c r="M35" s="417"/>
      <c r="N35" s="417"/>
    </row>
    <row r="36" spans="2:14" ht="12.75" customHeight="1" x14ac:dyDescent="0.2">
      <c r="H36" s="417"/>
      <c r="I36" s="417"/>
      <c r="J36" s="417"/>
      <c r="K36" s="417"/>
      <c r="L36" s="417"/>
      <c r="M36" s="417"/>
      <c r="N36" s="417"/>
    </row>
    <row r="37" spans="2:14" ht="12.75" customHeight="1" x14ac:dyDescent="0.2">
      <c r="H37" s="417"/>
      <c r="I37" s="417"/>
      <c r="J37" s="417"/>
      <c r="K37" s="417"/>
      <c r="L37" s="417"/>
      <c r="M37" s="417"/>
      <c r="N37" s="417"/>
    </row>
    <row r="38" spans="2:14" ht="12.75" customHeight="1" x14ac:dyDescent="0.2"/>
    <row r="39" spans="2:14" ht="12.75" customHeight="1" x14ac:dyDescent="0.2"/>
    <row r="40" spans="2:14" ht="12.75" customHeight="1" x14ac:dyDescent="0.2"/>
    <row r="41" spans="2:14" ht="12.75" customHeight="1" x14ac:dyDescent="0.2"/>
    <row r="42" spans="2:14" ht="12.75" customHeight="1" x14ac:dyDescent="0.2"/>
    <row r="43" spans="2:14" ht="12.75" customHeight="1" x14ac:dyDescent="0.2"/>
    <row r="44" spans="2:14" ht="12.75" customHeight="1" x14ac:dyDescent="0.2"/>
    <row r="45" spans="2:14" ht="12.75" customHeight="1" x14ac:dyDescent="0.2"/>
    <row r="46" spans="2:14" ht="12.75" customHeight="1" x14ac:dyDescent="0.2"/>
    <row r="47" spans="2:14" ht="12.75" customHeight="1" x14ac:dyDescent="0.2"/>
    <row r="48" spans="2:1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4">
    <mergeCell ref="A1:G25"/>
    <mergeCell ref="H1:N37"/>
    <mergeCell ref="A26:A32"/>
    <mergeCell ref="B33:E34"/>
  </mergeCells>
  <pageMargins left="0.7" right="0.7" top="0.75" bottom="0.75" header="0" footer="0"/>
  <pageSetup paperSize="9" scale="45"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1001"/>
  <sheetViews>
    <sheetView showGridLines="0" zoomScale="60" zoomScaleNormal="60" workbookViewId="0">
      <selection activeCell="N9" sqref="N9:N15"/>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8.7109375" customWidth="1"/>
    <col min="17" max="17" width="61.28515625" customWidth="1"/>
    <col min="18" max="18" width="26.28515625" customWidth="1"/>
    <col min="19" max="19" width="61.28515625"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125.25"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66"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72"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44692</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x14ac:dyDescent="0.2">
      <c r="A6" s="5"/>
      <c r="B6" s="391" t="s">
        <v>9</v>
      </c>
      <c r="C6" s="383"/>
      <c r="D6" s="383"/>
      <c r="E6" s="383"/>
      <c r="F6" s="383"/>
      <c r="G6" s="383"/>
      <c r="H6" s="383"/>
      <c r="I6" s="384"/>
      <c r="J6" s="392" t="s">
        <v>10</v>
      </c>
      <c r="K6" s="393"/>
      <c r="L6" s="393"/>
      <c r="M6" s="393"/>
      <c r="N6" s="40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x14ac:dyDescent="0.2">
      <c r="A7" s="5"/>
      <c r="B7" s="8" t="s">
        <v>14</v>
      </c>
      <c r="C7" s="8" t="s">
        <v>15</v>
      </c>
      <c r="D7" s="93" t="s">
        <v>16</v>
      </c>
      <c r="E7" s="9" t="s">
        <v>17</v>
      </c>
      <c r="F7" s="10" t="s">
        <v>18</v>
      </c>
      <c r="G7" s="10" t="s">
        <v>19</v>
      </c>
      <c r="H7" s="10" t="s">
        <v>20</v>
      </c>
      <c r="I7" s="11" t="s">
        <v>21</v>
      </c>
      <c r="J7" s="395"/>
      <c r="K7" s="396"/>
      <c r="L7" s="396"/>
      <c r="M7" s="396"/>
      <c r="N7" s="405"/>
      <c r="O7" s="432" t="s">
        <v>22</v>
      </c>
      <c r="P7" s="414"/>
      <c r="Q7" s="433"/>
      <c r="R7" s="12" t="s">
        <v>23</v>
      </c>
      <c r="S7" s="13" t="s">
        <v>145</v>
      </c>
      <c r="T7" s="395"/>
      <c r="U7" s="396"/>
      <c r="V7" s="396"/>
      <c r="W7" s="396"/>
      <c r="X7" s="405"/>
      <c r="Y7" s="406" t="s">
        <v>25</v>
      </c>
      <c r="Z7" s="380"/>
      <c r="AA7" s="380"/>
      <c r="AB7" s="381"/>
      <c r="AC7" s="406" t="s">
        <v>26</v>
      </c>
      <c r="AD7" s="380"/>
      <c r="AE7" s="380"/>
      <c r="AF7" s="380"/>
      <c r="AG7" s="434"/>
      <c r="AH7" s="407" t="s">
        <v>27</v>
      </c>
      <c r="AI7" s="5"/>
      <c r="AJ7" s="5" t="s">
        <v>28</v>
      </c>
      <c r="AK7" s="5" t="s">
        <v>29</v>
      </c>
      <c r="AL7" s="5"/>
      <c r="AM7" s="5"/>
    </row>
    <row r="8" spans="1:39" ht="202.5" customHeight="1" x14ac:dyDescent="0.2">
      <c r="A8" s="5"/>
      <c r="B8" s="14"/>
      <c r="C8" s="14"/>
      <c r="D8" s="94"/>
      <c r="E8" s="15" t="s">
        <v>30</v>
      </c>
      <c r="F8" s="16" t="s">
        <v>31</v>
      </c>
      <c r="G8" s="16" t="s">
        <v>32</v>
      </c>
      <c r="H8" s="16" t="s">
        <v>33</v>
      </c>
      <c r="I8" s="16" t="s">
        <v>34</v>
      </c>
      <c r="J8" s="17" t="s">
        <v>35</v>
      </c>
      <c r="K8" s="18" t="s">
        <v>36</v>
      </c>
      <c r="L8" s="19" t="s">
        <v>37</v>
      </c>
      <c r="M8" s="19" t="s">
        <v>38</v>
      </c>
      <c r="N8" s="20" t="s">
        <v>39</v>
      </c>
      <c r="O8" s="21" t="s">
        <v>40</v>
      </c>
      <c r="P8" s="22" t="s">
        <v>41</v>
      </c>
      <c r="Q8" s="22" t="s">
        <v>146</v>
      </c>
      <c r="R8" s="23"/>
      <c r="S8" s="24" t="s">
        <v>43</v>
      </c>
      <c r="T8" s="25" t="s">
        <v>35</v>
      </c>
      <c r="U8" s="18" t="s">
        <v>36</v>
      </c>
      <c r="V8" s="18" t="s">
        <v>37</v>
      </c>
      <c r="W8" s="18" t="s">
        <v>38</v>
      </c>
      <c r="X8" s="26" t="s">
        <v>44</v>
      </c>
      <c r="Y8" s="27" t="s">
        <v>45</v>
      </c>
      <c r="Z8" s="28" t="s">
        <v>46</v>
      </c>
      <c r="AA8" s="28" t="s">
        <v>47</v>
      </c>
      <c r="AB8" s="29" t="s">
        <v>48</v>
      </c>
      <c r="AC8" s="95" t="s">
        <v>49</v>
      </c>
      <c r="AD8" s="96" t="s">
        <v>50</v>
      </c>
      <c r="AE8" s="97" t="s">
        <v>51</v>
      </c>
      <c r="AF8" s="96" t="s">
        <v>52</v>
      </c>
      <c r="AG8" s="98" t="s">
        <v>53</v>
      </c>
      <c r="AH8" s="408"/>
      <c r="AI8" s="5"/>
      <c r="AJ8" s="34" t="s">
        <v>54</v>
      </c>
      <c r="AK8" s="34" t="s">
        <v>54</v>
      </c>
      <c r="AL8" s="5" t="s">
        <v>17</v>
      </c>
      <c r="AM8" s="5" t="s">
        <v>55</v>
      </c>
    </row>
    <row r="9" spans="1:39" ht="202.5" customHeight="1" x14ac:dyDescent="0.2">
      <c r="A9" s="5"/>
      <c r="B9" s="35" t="s">
        <v>147</v>
      </c>
      <c r="C9" s="36" t="s">
        <v>72</v>
      </c>
      <c r="D9" s="99" t="s">
        <v>58</v>
      </c>
      <c r="E9" s="38" t="s">
        <v>148</v>
      </c>
      <c r="F9" s="39" t="s">
        <v>149</v>
      </c>
      <c r="G9" s="39" t="s">
        <v>150</v>
      </c>
      <c r="H9" s="39" t="s">
        <v>151</v>
      </c>
      <c r="I9" s="39" t="s">
        <v>674</v>
      </c>
      <c r="J9" s="37">
        <v>3</v>
      </c>
      <c r="K9" s="37" t="str">
        <f t="shared" ref="K9:K15" si="0">IF(J9=3,"ALTO",IF(J9=2,"MEDIO",IF(J9="N/A","N/A","BAJO")))</f>
        <v>ALTO</v>
      </c>
      <c r="L9" s="40">
        <v>10</v>
      </c>
      <c r="M9" s="54" t="str">
        <f t="shared" ref="M9:M15" si="1">IF(L9=20,"ALTO",IF(L9=10,"MEDIO",IF(L9="N/A","N/A","BAJO")))</f>
        <v>MEDIO</v>
      </c>
      <c r="N9" s="41">
        <f t="shared" ref="N9:N15" si="2">J9*L9</f>
        <v>30</v>
      </c>
      <c r="O9" s="44" t="s">
        <v>675</v>
      </c>
      <c r="P9" s="43" t="s">
        <v>63</v>
      </c>
      <c r="Q9" s="304" t="s">
        <v>676</v>
      </c>
      <c r="R9" s="45" t="s">
        <v>64</v>
      </c>
      <c r="S9" s="60" t="s">
        <v>152</v>
      </c>
      <c r="T9" s="37">
        <v>1</v>
      </c>
      <c r="U9" s="37" t="str">
        <f t="shared" ref="U9:U15" si="3">IF(T9=3,"ALTO",IF(T9=2,"MEDIO",IF(T9="N/A","N/A","BAJO")))</f>
        <v>BAJO</v>
      </c>
      <c r="V9" s="37">
        <v>10</v>
      </c>
      <c r="W9" s="40" t="str">
        <f t="shared" ref="W9:W15" si="4">IF(V9=20,"ALTO",IF(V9=10,"MEDIO",IF(V9="N/A","N/A","BAJO")))</f>
        <v>MEDIO</v>
      </c>
      <c r="X9" s="100">
        <f t="shared" ref="X9:X15" si="5">T9*V9</f>
        <v>10</v>
      </c>
      <c r="Y9" s="61"/>
      <c r="Z9" s="61" t="s">
        <v>66</v>
      </c>
      <c r="AA9" s="61"/>
      <c r="AB9" s="61"/>
      <c r="AC9" s="48" t="s">
        <v>153</v>
      </c>
      <c r="AD9" s="49" t="s">
        <v>154</v>
      </c>
      <c r="AE9" s="101" t="s">
        <v>155</v>
      </c>
      <c r="AF9" s="50" t="s">
        <v>156</v>
      </c>
      <c r="AG9" s="51" t="s">
        <v>679</v>
      </c>
      <c r="AH9" s="410">
        <v>44692</v>
      </c>
      <c r="AI9" s="5"/>
      <c r="AJ9" s="5">
        <v>1</v>
      </c>
      <c r="AK9" s="5">
        <v>5</v>
      </c>
      <c r="AL9" s="5" t="s">
        <v>70</v>
      </c>
      <c r="AM9" s="5" t="s">
        <v>71</v>
      </c>
    </row>
    <row r="10" spans="1:39" ht="291.75" customHeight="1" x14ac:dyDescent="0.2">
      <c r="A10" s="5"/>
      <c r="B10" s="52"/>
      <c r="C10" s="53" t="s">
        <v>72</v>
      </c>
      <c r="D10" s="54" t="s">
        <v>131</v>
      </c>
      <c r="E10" s="55" t="s">
        <v>157</v>
      </c>
      <c r="F10" s="56" t="s">
        <v>158</v>
      </c>
      <c r="G10" s="56" t="s">
        <v>159</v>
      </c>
      <c r="H10" s="56" t="s">
        <v>677</v>
      </c>
      <c r="I10" s="56" t="s">
        <v>160</v>
      </c>
      <c r="J10" s="37">
        <v>3</v>
      </c>
      <c r="K10" s="54" t="str">
        <f t="shared" si="0"/>
        <v>ALTO</v>
      </c>
      <c r="L10" s="54">
        <v>10</v>
      </c>
      <c r="M10" s="54" t="str">
        <f t="shared" si="1"/>
        <v>MEDIO</v>
      </c>
      <c r="N10" s="57">
        <f t="shared" si="2"/>
        <v>30</v>
      </c>
      <c r="O10" s="59" t="s">
        <v>678</v>
      </c>
      <c r="P10" s="58" t="s">
        <v>63</v>
      </c>
      <c r="Q10" s="59" t="s">
        <v>161</v>
      </c>
      <c r="R10" s="45" t="s">
        <v>64</v>
      </c>
      <c r="S10" s="60" t="s">
        <v>152</v>
      </c>
      <c r="T10" s="37">
        <v>1</v>
      </c>
      <c r="U10" s="37" t="str">
        <f t="shared" si="3"/>
        <v>BAJO</v>
      </c>
      <c r="V10" s="54">
        <v>5</v>
      </c>
      <c r="W10" s="37" t="str">
        <f t="shared" si="4"/>
        <v>BAJO</v>
      </c>
      <c r="X10" s="57">
        <f t="shared" si="5"/>
        <v>5</v>
      </c>
      <c r="Y10" s="61" t="s">
        <v>66</v>
      </c>
      <c r="Z10" s="61"/>
      <c r="AA10" s="61"/>
      <c r="AB10" s="61"/>
      <c r="AC10" s="62" t="s">
        <v>162</v>
      </c>
      <c r="AD10" s="63" t="s">
        <v>163</v>
      </c>
      <c r="AE10" s="102" t="s">
        <v>164</v>
      </c>
      <c r="AF10" s="64" t="s">
        <v>491</v>
      </c>
      <c r="AG10" s="103" t="s">
        <v>680</v>
      </c>
      <c r="AH10" s="411"/>
      <c r="AI10" s="5"/>
      <c r="AJ10" s="5">
        <v>2</v>
      </c>
      <c r="AK10" s="5">
        <v>10</v>
      </c>
      <c r="AL10" s="5"/>
      <c r="AM10" s="5" t="s">
        <v>80</v>
      </c>
    </row>
    <row r="11" spans="1:39" ht="318.75" customHeight="1" x14ac:dyDescent="0.2">
      <c r="A11" s="5"/>
      <c r="B11" s="52"/>
      <c r="C11" s="53" t="s">
        <v>72</v>
      </c>
      <c r="D11" s="54" t="s">
        <v>80</v>
      </c>
      <c r="E11" s="55" t="s">
        <v>165</v>
      </c>
      <c r="F11" s="56" t="s">
        <v>166</v>
      </c>
      <c r="G11" s="56" t="s">
        <v>167</v>
      </c>
      <c r="H11" s="56" t="s">
        <v>168</v>
      </c>
      <c r="I11" s="56" t="s">
        <v>681</v>
      </c>
      <c r="J11" s="37">
        <v>3</v>
      </c>
      <c r="K11" s="54" t="str">
        <f t="shared" si="0"/>
        <v>ALTO</v>
      </c>
      <c r="L11" s="54">
        <v>10</v>
      </c>
      <c r="M11" s="54" t="str">
        <f t="shared" si="1"/>
        <v>MEDIO</v>
      </c>
      <c r="N11" s="57">
        <f t="shared" si="2"/>
        <v>30</v>
      </c>
      <c r="O11" s="56" t="s">
        <v>169</v>
      </c>
      <c r="P11" s="58" t="s">
        <v>63</v>
      </c>
      <c r="Q11" s="59" t="s">
        <v>170</v>
      </c>
      <c r="R11" s="45" t="s">
        <v>64</v>
      </c>
      <c r="S11" s="60" t="s">
        <v>152</v>
      </c>
      <c r="T11" s="37">
        <v>1</v>
      </c>
      <c r="U11" s="37" t="str">
        <f t="shared" si="3"/>
        <v>BAJO</v>
      </c>
      <c r="V11" s="54">
        <v>5</v>
      </c>
      <c r="W11" s="37" t="str">
        <f t="shared" si="4"/>
        <v>BAJO</v>
      </c>
      <c r="X11" s="57">
        <f t="shared" si="5"/>
        <v>5</v>
      </c>
      <c r="Y11" s="61" t="s">
        <v>66</v>
      </c>
      <c r="Z11" s="61"/>
      <c r="AA11" s="61"/>
      <c r="AB11" s="61"/>
      <c r="AC11" s="62" t="s">
        <v>171</v>
      </c>
      <c r="AD11" s="63" t="s">
        <v>132</v>
      </c>
      <c r="AE11" s="64" t="s">
        <v>172</v>
      </c>
      <c r="AF11" s="64" t="s">
        <v>686</v>
      </c>
      <c r="AG11" s="65" t="s">
        <v>682</v>
      </c>
      <c r="AH11" s="411"/>
      <c r="AI11" s="5"/>
      <c r="AJ11" s="5">
        <v>3</v>
      </c>
      <c r="AK11" s="5">
        <v>20</v>
      </c>
      <c r="AL11" s="5"/>
      <c r="AM11" s="5" t="s">
        <v>90</v>
      </c>
    </row>
    <row r="12" spans="1:39" ht="187.5" customHeight="1" x14ac:dyDescent="0.2">
      <c r="A12" s="5"/>
      <c r="B12" s="52"/>
      <c r="C12" s="66" t="s">
        <v>72</v>
      </c>
      <c r="D12" s="67" t="s">
        <v>80</v>
      </c>
      <c r="E12" s="55" t="s">
        <v>173</v>
      </c>
      <c r="F12" s="104" t="s">
        <v>174</v>
      </c>
      <c r="G12" s="56" t="s">
        <v>175</v>
      </c>
      <c r="H12" s="56" t="s">
        <v>176</v>
      </c>
      <c r="I12" s="56" t="s">
        <v>177</v>
      </c>
      <c r="J12" s="54">
        <v>2</v>
      </c>
      <c r="K12" s="54" t="str">
        <f t="shared" si="0"/>
        <v>MEDIO</v>
      </c>
      <c r="L12" s="67">
        <v>20</v>
      </c>
      <c r="M12" s="54" t="str">
        <f t="shared" si="1"/>
        <v>ALTO</v>
      </c>
      <c r="N12" s="57">
        <f t="shared" si="2"/>
        <v>40</v>
      </c>
      <c r="O12" s="105" t="s">
        <v>683</v>
      </c>
      <c r="P12" s="68" t="s">
        <v>63</v>
      </c>
      <c r="Q12" s="105" t="s">
        <v>178</v>
      </c>
      <c r="R12" s="69" t="s">
        <v>64</v>
      </c>
      <c r="S12" s="46" t="s">
        <v>179</v>
      </c>
      <c r="T12" s="54">
        <v>2</v>
      </c>
      <c r="U12" s="37" t="str">
        <f t="shared" si="3"/>
        <v>MEDIO</v>
      </c>
      <c r="V12" s="54">
        <v>10</v>
      </c>
      <c r="W12" s="37" t="str">
        <f t="shared" si="4"/>
        <v>MEDIO</v>
      </c>
      <c r="X12" s="57">
        <f t="shared" si="5"/>
        <v>20</v>
      </c>
      <c r="Y12" s="70"/>
      <c r="Z12" s="70" t="s">
        <v>66</v>
      </c>
      <c r="AA12" s="70"/>
      <c r="AB12" s="70"/>
      <c r="AC12" s="62" t="s">
        <v>684</v>
      </c>
      <c r="AD12" s="63" t="s">
        <v>132</v>
      </c>
      <c r="AE12" s="64" t="s">
        <v>685</v>
      </c>
      <c r="AF12" s="64" t="s">
        <v>687</v>
      </c>
      <c r="AG12" s="106" t="s">
        <v>688</v>
      </c>
      <c r="AH12" s="411"/>
      <c r="AI12" s="5"/>
      <c r="AJ12" s="5"/>
      <c r="AK12" s="5"/>
      <c r="AL12" s="5"/>
      <c r="AM12" s="5" t="s">
        <v>100</v>
      </c>
    </row>
    <row r="13" spans="1:39" ht="154.5" customHeight="1" x14ac:dyDescent="0.2">
      <c r="A13" s="5"/>
      <c r="B13" s="52"/>
      <c r="C13" s="66" t="s">
        <v>72</v>
      </c>
      <c r="D13" s="67" t="s">
        <v>80</v>
      </c>
      <c r="E13" s="55" t="s">
        <v>180</v>
      </c>
      <c r="F13" s="104" t="s">
        <v>181</v>
      </c>
      <c r="G13" s="56" t="s">
        <v>182</v>
      </c>
      <c r="H13" s="56" t="s">
        <v>183</v>
      </c>
      <c r="I13" s="56" t="s">
        <v>184</v>
      </c>
      <c r="J13" s="54">
        <v>3</v>
      </c>
      <c r="K13" s="54" t="str">
        <f t="shared" si="0"/>
        <v>ALTO</v>
      </c>
      <c r="L13" s="67">
        <v>10</v>
      </c>
      <c r="M13" s="54" t="str">
        <f t="shared" si="1"/>
        <v>MEDIO</v>
      </c>
      <c r="N13" s="57">
        <f t="shared" si="2"/>
        <v>30</v>
      </c>
      <c r="O13" s="56" t="s">
        <v>185</v>
      </c>
      <c r="P13" s="68" t="s">
        <v>63</v>
      </c>
      <c r="Q13" s="105" t="s">
        <v>186</v>
      </c>
      <c r="R13" s="69" t="s">
        <v>64</v>
      </c>
      <c r="S13" s="46" t="s">
        <v>152</v>
      </c>
      <c r="T13" s="54">
        <v>2</v>
      </c>
      <c r="U13" s="54" t="str">
        <f t="shared" si="3"/>
        <v>MEDIO</v>
      </c>
      <c r="V13" s="54">
        <v>5</v>
      </c>
      <c r="W13" s="54" t="str">
        <f t="shared" si="4"/>
        <v>BAJO</v>
      </c>
      <c r="X13" s="57">
        <f t="shared" si="5"/>
        <v>10</v>
      </c>
      <c r="Y13" s="70"/>
      <c r="Z13" s="70" t="s">
        <v>66</v>
      </c>
      <c r="AA13" s="70"/>
      <c r="AB13" s="70"/>
      <c r="AC13" s="62" t="s">
        <v>689</v>
      </c>
      <c r="AD13" s="63" t="s">
        <v>132</v>
      </c>
      <c r="AE13" s="64" t="s">
        <v>172</v>
      </c>
      <c r="AF13" s="64" t="s">
        <v>690</v>
      </c>
      <c r="AG13" s="65" t="s">
        <v>691</v>
      </c>
      <c r="AH13" s="411"/>
      <c r="AI13" s="5"/>
      <c r="AJ13" s="5"/>
      <c r="AK13" s="5"/>
      <c r="AL13" s="5"/>
      <c r="AM13" s="5" t="s">
        <v>122</v>
      </c>
    </row>
    <row r="14" spans="1:39" s="303" customFormat="1" ht="154.5" customHeight="1" x14ac:dyDescent="0.2">
      <c r="A14" s="5"/>
      <c r="B14" s="52"/>
      <c r="C14" s="305" t="s">
        <v>72</v>
      </c>
      <c r="D14" s="67" t="s">
        <v>131</v>
      </c>
      <c r="E14" s="55" t="s">
        <v>692</v>
      </c>
      <c r="F14" s="104" t="s">
        <v>699</v>
      </c>
      <c r="G14" s="103" t="s">
        <v>698</v>
      </c>
      <c r="H14" s="103" t="s">
        <v>693</v>
      </c>
      <c r="I14" s="103" t="s">
        <v>694</v>
      </c>
      <c r="J14" s="54">
        <v>3</v>
      </c>
      <c r="K14" s="54" t="str">
        <f t="shared" si="0"/>
        <v>ALTO</v>
      </c>
      <c r="L14" s="67">
        <v>20</v>
      </c>
      <c r="M14" s="54" t="str">
        <f t="shared" si="1"/>
        <v>ALTO</v>
      </c>
      <c r="N14" s="57">
        <f t="shared" si="2"/>
        <v>60</v>
      </c>
      <c r="O14" s="103" t="s">
        <v>187</v>
      </c>
      <c r="P14" s="68" t="s">
        <v>63</v>
      </c>
      <c r="Q14" s="105" t="s">
        <v>188</v>
      </c>
      <c r="R14" s="69" t="s">
        <v>64</v>
      </c>
      <c r="S14" s="46" t="s">
        <v>152</v>
      </c>
      <c r="T14" s="37">
        <v>1</v>
      </c>
      <c r="U14" s="54" t="str">
        <f t="shared" si="3"/>
        <v>BAJO</v>
      </c>
      <c r="V14" s="37">
        <v>20</v>
      </c>
      <c r="W14" s="54" t="str">
        <f t="shared" si="4"/>
        <v>ALTO</v>
      </c>
      <c r="X14" s="57">
        <f t="shared" si="5"/>
        <v>20</v>
      </c>
      <c r="Y14" s="61"/>
      <c r="Z14" s="61" t="s">
        <v>66</v>
      </c>
      <c r="AA14" s="61"/>
      <c r="AB14" s="61"/>
      <c r="AC14" s="71" t="s">
        <v>695</v>
      </c>
      <c r="AD14" s="63" t="s">
        <v>132</v>
      </c>
      <c r="AE14" s="301" t="s">
        <v>172</v>
      </c>
      <c r="AF14" s="301" t="s">
        <v>696</v>
      </c>
      <c r="AG14" s="104" t="s">
        <v>691</v>
      </c>
      <c r="AH14" s="412"/>
      <c r="AI14" s="5"/>
      <c r="AJ14" s="5"/>
      <c r="AK14" s="5"/>
      <c r="AL14" s="5"/>
      <c r="AM14" s="5"/>
    </row>
    <row r="15" spans="1:39" ht="179.25" customHeight="1" x14ac:dyDescent="0.2">
      <c r="A15" s="5"/>
      <c r="B15" s="107"/>
      <c r="C15" s="53" t="s">
        <v>72</v>
      </c>
      <c r="D15" s="54" t="s">
        <v>131</v>
      </c>
      <c r="E15" s="55" t="s">
        <v>697</v>
      </c>
      <c r="F15" s="104" t="s">
        <v>699</v>
      </c>
      <c r="G15" s="103" t="s">
        <v>698</v>
      </c>
      <c r="H15" s="103" t="s">
        <v>700</v>
      </c>
      <c r="I15" s="56" t="s">
        <v>701</v>
      </c>
      <c r="J15" s="54">
        <v>3</v>
      </c>
      <c r="K15" s="54" t="str">
        <f t="shared" si="0"/>
        <v>ALTO</v>
      </c>
      <c r="L15" s="54">
        <v>20</v>
      </c>
      <c r="M15" s="54" t="str">
        <f t="shared" si="1"/>
        <v>ALTO</v>
      </c>
      <c r="N15" s="57">
        <f t="shared" si="2"/>
        <v>60</v>
      </c>
      <c r="O15" s="56" t="s">
        <v>187</v>
      </c>
      <c r="P15" s="68" t="s">
        <v>63</v>
      </c>
      <c r="Q15" s="59" t="s">
        <v>188</v>
      </c>
      <c r="R15" s="69" t="s">
        <v>64</v>
      </c>
      <c r="S15" s="46" t="s">
        <v>152</v>
      </c>
      <c r="T15" s="37">
        <v>1</v>
      </c>
      <c r="U15" s="54" t="str">
        <f t="shared" si="3"/>
        <v>BAJO</v>
      </c>
      <c r="V15" s="37">
        <v>20</v>
      </c>
      <c r="W15" s="54" t="str">
        <f t="shared" si="4"/>
        <v>ALTO</v>
      </c>
      <c r="X15" s="57">
        <f t="shared" si="5"/>
        <v>20</v>
      </c>
      <c r="Y15" s="61"/>
      <c r="Z15" s="61" t="s">
        <v>66</v>
      </c>
      <c r="AA15" s="61"/>
      <c r="AB15" s="61"/>
      <c r="AC15" s="71" t="s">
        <v>695</v>
      </c>
      <c r="AD15" s="63" t="s">
        <v>132</v>
      </c>
      <c r="AE15" s="301" t="s">
        <v>172</v>
      </c>
      <c r="AF15" s="301" t="s">
        <v>696</v>
      </c>
      <c r="AG15" s="104" t="s">
        <v>691</v>
      </c>
      <c r="AH15" s="435"/>
      <c r="AI15" s="5"/>
      <c r="AJ15" s="5"/>
      <c r="AK15" s="5"/>
      <c r="AL15" s="5"/>
      <c r="AM15" s="5"/>
    </row>
    <row r="16" spans="1:39" ht="31.5" customHeight="1" x14ac:dyDescent="0.2">
      <c r="A16" s="5"/>
      <c r="B16" s="1"/>
      <c r="C16" s="1"/>
      <c r="D16" s="1"/>
      <c r="E16" s="1"/>
      <c r="F16" s="1"/>
      <c r="G16" s="1"/>
      <c r="H16" s="1"/>
      <c r="I16" s="1"/>
      <c r="J16" s="1"/>
      <c r="K16" s="1"/>
      <c r="L16" s="1"/>
      <c r="M16" s="1"/>
      <c r="N16" s="80">
        <f>AVERAGE(N9:N15)</f>
        <v>40</v>
      </c>
      <c r="O16" s="1"/>
      <c r="P16" s="1"/>
      <c r="Q16" s="1"/>
      <c r="R16" s="1"/>
      <c r="S16" s="1"/>
      <c r="T16" s="1"/>
      <c r="U16" s="1"/>
      <c r="V16" s="1"/>
      <c r="W16" s="1"/>
      <c r="X16" s="80">
        <f>AVERAGE(X9:X15)</f>
        <v>12.857142857142858</v>
      </c>
      <c r="Y16" s="1"/>
      <c r="Z16" s="1"/>
      <c r="AA16" s="1"/>
      <c r="AB16" s="1"/>
      <c r="AC16" s="1"/>
      <c r="AD16" s="1"/>
      <c r="AE16" s="1"/>
      <c r="AF16" s="1"/>
      <c r="AG16" s="83"/>
      <c r="AH16" s="84"/>
      <c r="AI16" s="5"/>
      <c r="AJ16" s="5"/>
      <c r="AK16" s="5"/>
      <c r="AL16" s="5"/>
      <c r="AM16" s="5"/>
    </row>
    <row r="17" spans="1:39" ht="129" customHeight="1" x14ac:dyDescent="0.2">
      <c r="A17" s="5"/>
      <c r="B17" s="1"/>
      <c r="C17" s="1"/>
      <c r="D17" s="1"/>
      <c r="E17" s="1"/>
      <c r="F17" s="85"/>
      <c r="G17" s="85"/>
      <c r="H17" s="413" t="s">
        <v>133</v>
      </c>
      <c r="I17" s="414"/>
      <c r="J17" s="414"/>
      <c r="K17" s="415"/>
      <c r="L17" s="1"/>
      <c r="M17" s="436" t="s">
        <v>134</v>
      </c>
      <c r="N17" s="383"/>
      <c r="O17" s="383"/>
      <c r="P17" s="383"/>
      <c r="Q17" s="384"/>
      <c r="R17" s="86"/>
      <c r="S17" s="86"/>
      <c r="T17" s="5"/>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416"/>
      <c r="G18" s="417"/>
      <c r="H18" s="418" t="s">
        <v>135</v>
      </c>
      <c r="I18" s="400"/>
      <c r="J18" s="87">
        <f>COUNTIF(X9:X15,"=5")</f>
        <v>2</v>
      </c>
      <c r="K18" s="88">
        <f>J18*100%/J21</f>
        <v>0.2857142857142857</v>
      </c>
      <c r="L18" s="1"/>
      <c r="M18" s="426" t="s">
        <v>136</v>
      </c>
      <c r="N18" s="427"/>
      <c r="O18" s="428" t="s">
        <v>137</v>
      </c>
      <c r="P18" s="414"/>
      <c r="Q18" s="415"/>
      <c r="R18" s="86"/>
      <c r="S18" s="86"/>
      <c r="T18" s="8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416"/>
      <c r="G19" s="417"/>
      <c r="H19" s="418" t="s">
        <v>138</v>
      </c>
      <c r="I19" s="400"/>
      <c r="J19" s="87">
        <f>COUNTIFS(X9:X15,"&gt;=6",X9:X15,"&lt;=30")</f>
        <v>5</v>
      </c>
      <c r="K19" s="88">
        <f>J19*100%/J21</f>
        <v>0.7142857142857143</v>
      </c>
      <c r="L19" s="1"/>
      <c r="M19" s="439" t="s">
        <v>139</v>
      </c>
      <c r="N19" s="400"/>
      <c r="O19" s="437" t="s">
        <v>140</v>
      </c>
      <c r="P19" s="399"/>
      <c r="Q19" s="431"/>
      <c r="R19" s="86"/>
      <c r="S19" s="86"/>
      <c r="T19" s="89"/>
      <c r="U19" s="1"/>
      <c r="V19" s="1"/>
      <c r="W19" s="1"/>
      <c r="X19" s="1"/>
      <c r="Y19" s="1"/>
      <c r="Z19" s="1"/>
      <c r="AA19" s="1"/>
      <c r="AB19" s="1"/>
      <c r="AC19" s="1"/>
      <c r="AD19" s="1"/>
      <c r="AE19" s="1"/>
      <c r="AF19" s="1"/>
      <c r="AG19" s="1"/>
      <c r="AH19" s="1"/>
      <c r="AI19" s="5"/>
      <c r="AJ19" s="5"/>
      <c r="AK19" s="5"/>
      <c r="AL19" s="5"/>
      <c r="AM19" s="5"/>
    </row>
    <row r="20" spans="1:39" ht="46.5" customHeight="1" x14ac:dyDescent="0.2">
      <c r="A20" s="5"/>
      <c r="B20" s="1"/>
      <c r="C20" s="1"/>
      <c r="D20" s="1"/>
      <c r="E20" s="1"/>
      <c r="F20" s="416"/>
      <c r="G20" s="417"/>
      <c r="H20" s="418" t="s">
        <v>141</v>
      </c>
      <c r="I20" s="400"/>
      <c r="J20" s="87">
        <f>COUNTIFS(X9:X15,"&gt;=40",X9:X15,"&lt;=60")</f>
        <v>0</v>
      </c>
      <c r="K20" s="88">
        <f>J20*100%/J21</f>
        <v>0</v>
      </c>
      <c r="L20" s="1"/>
      <c r="M20" s="419" t="s">
        <v>142</v>
      </c>
      <c r="N20" s="420"/>
      <c r="O20" s="421" t="s">
        <v>143</v>
      </c>
      <c r="P20" s="438"/>
      <c r="Q20" s="422"/>
      <c r="R20" s="86"/>
      <c r="S20" s="86"/>
      <c r="T20" s="89"/>
      <c r="U20" s="1"/>
      <c r="V20" s="1"/>
      <c r="W20" s="1"/>
      <c r="X20" s="1"/>
      <c r="Y20" s="1"/>
      <c r="Z20" s="1"/>
      <c r="AA20" s="1"/>
      <c r="AB20" s="1"/>
      <c r="AC20" s="1"/>
      <c r="AD20" s="1"/>
      <c r="AE20" s="1"/>
      <c r="AF20" s="1"/>
      <c r="AG20" s="1"/>
      <c r="AH20" s="1"/>
      <c r="AI20" s="5"/>
      <c r="AJ20" s="5"/>
      <c r="AK20" s="5"/>
      <c r="AL20" s="5"/>
      <c r="AM20" s="5"/>
    </row>
    <row r="21" spans="1:39" ht="46.5" customHeight="1" x14ac:dyDescent="0.2">
      <c r="A21" s="5"/>
      <c r="B21" s="1"/>
      <c r="C21" s="1"/>
      <c r="D21" s="1"/>
      <c r="E21" s="1"/>
      <c r="F21" s="423"/>
      <c r="G21" s="417"/>
      <c r="H21" s="424" t="s">
        <v>144</v>
      </c>
      <c r="I21" s="420"/>
      <c r="J21" s="90">
        <f>+J18+J20+J19</f>
        <v>7</v>
      </c>
      <c r="K21" s="91">
        <f>K18+K19+K20</f>
        <v>1</v>
      </c>
      <c r="L21" s="1"/>
      <c r="M21" s="1"/>
      <c r="N21" s="1"/>
      <c r="O21" s="1"/>
      <c r="P21" s="1"/>
      <c r="Q21" s="1"/>
      <c r="R21" s="1"/>
      <c r="S21" s="1"/>
      <c r="T21" s="1"/>
      <c r="U21" s="1"/>
      <c r="V21" s="1"/>
      <c r="W21" s="1"/>
      <c r="X21" s="1"/>
      <c r="Y21" s="1"/>
      <c r="Z21" s="1"/>
      <c r="AA21" s="1"/>
      <c r="AB21" s="1"/>
      <c r="AC21" s="1"/>
      <c r="AD21" s="1"/>
      <c r="AE21" s="1"/>
      <c r="AF21" s="1"/>
      <c r="AG21" s="1"/>
      <c r="AH21" s="1"/>
      <c r="AI21" s="5"/>
      <c r="AJ21" s="5"/>
      <c r="AK21" s="5"/>
      <c r="AL21" s="5"/>
      <c r="AM21" s="5"/>
    </row>
    <row r="22" spans="1:39" ht="15.75" customHeight="1" x14ac:dyDescent="0.2">
      <c r="P22" s="92"/>
      <c r="R22" s="92"/>
      <c r="S22" s="92"/>
    </row>
    <row r="23" spans="1:39" ht="15.75" customHeight="1" x14ac:dyDescent="0.2">
      <c r="P23" s="92"/>
      <c r="R23" s="92"/>
      <c r="S23" s="92"/>
    </row>
    <row r="24" spans="1:39" ht="15.75" customHeight="1" x14ac:dyDescent="0.2">
      <c r="P24" s="92"/>
      <c r="R24" s="92"/>
      <c r="S24" s="92"/>
    </row>
    <row r="25" spans="1:39" ht="15.75" customHeight="1" x14ac:dyDescent="0.2">
      <c r="P25" s="92"/>
      <c r="R25" s="92"/>
      <c r="S25" s="92"/>
    </row>
    <row r="26" spans="1:39" ht="15.75" customHeight="1" x14ac:dyDescent="0.2">
      <c r="P26" s="92"/>
      <c r="R26" s="92"/>
      <c r="S26" s="92"/>
    </row>
    <row r="27" spans="1:39" ht="15.75" customHeight="1" x14ac:dyDescent="0.2">
      <c r="P27" s="92"/>
      <c r="R27" s="92"/>
      <c r="S27" s="92"/>
    </row>
    <row r="28" spans="1:39" ht="15.75" customHeight="1" x14ac:dyDescent="0.2">
      <c r="P28" s="92"/>
      <c r="R28" s="92"/>
      <c r="S28" s="92"/>
    </row>
    <row r="29" spans="1:39" ht="15.75" customHeight="1" x14ac:dyDescent="0.2">
      <c r="P29" s="92"/>
      <c r="R29" s="92"/>
      <c r="S29" s="92"/>
    </row>
    <row r="30" spans="1:39" ht="15.75" customHeight="1" x14ac:dyDescent="0.2">
      <c r="P30" s="92"/>
      <c r="R30" s="92"/>
      <c r="S30" s="92"/>
    </row>
    <row r="31" spans="1:39" ht="15.75" customHeight="1" x14ac:dyDescent="0.2">
      <c r="P31" s="92"/>
      <c r="R31" s="92"/>
      <c r="S31" s="92"/>
    </row>
    <row r="32" spans="1:39" ht="15.75" customHeight="1" x14ac:dyDescent="0.2">
      <c r="P32" s="92"/>
      <c r="R32" s="92"/>
      <c r="S32" s="92"/>
    </row>
    <row r="33" spans="16:19" ht="15.75" customHeight="1" x14ac:dyDescent="0.2">
      <c r="P33" s="92"/>
      <c r="R33" s="92"/>
      <c r="S33" s="92"/>
    </row>
    <row r="34" spans="16:19" ht="15.75" customHeight="1" x14ac:dyDescent="0.2">
      <c r="P34" s="92"/>
      <c r="R34" s="92"/>
      <c r="S34" s="92"/>
    </row>
    <row r="35" spans="16:19" ht="15.75" customHeight="1" x14ac:dyDescent="0.2">
      <c r="P35" s="92"/>
      <c r="R35" s="92"/>
      <c r="S35" s="92"/>
    </row>
    <row r="36" spans="16:19" ht="15.75" customHeight="1" x14ac:dyDescent="0.2">
      <c r="P36" s="92"/>
      <c r="R36" s="92"/>
      <c r="S36" s="92"/>
    </row>
    <row r="37" spans="16:19" ht="15.75" customHeight="1" x14ac:dyDescent="0.2">
      <c r="P37" s="92"/>
      <c r="R37" s="92"/>
      <c r="S37" s="92"/>
    </row>
    <row r="38" spans="16:19" ht="15.75" customHeight="1" x14ac:dyDescent="0.2">
      <c r="P38" s="92"/>
      <c r="R38" s="92"/>
      <c r="S38" s="92"/>
    </row>
    <row r="39" spans="16:19" ht="15.75" customHeight="1" x14ac:dyDescent="0.2">
      <c r="P39" s="92"/>
      <c r="R39" s="92"/>
      <c r="S39" s="92"/>
    </row>
    <row r="40" spans="16:19" ht="15.75" customHeight="1" x14ac:dyDescent="0.2">
      <c r="P40" s="92"/>
      <c r="R40" s="92"/>
      <c r="S40" s="92"/>
    </row>
    <row r="41" spans="16:19" ht="15.75" customHeight="1" x14ac:dyDescent="0.2">
      <c r="P41" s="92"/>
      <c r="R41" s="92"/>
      <c r="S41" s="92"/>
    </row>
    <row r="42" spans="16:19" ht="15.75" customHeight="1" x14ac:dyDescent="0.2">
      <c r="P42" s="92"/>
      <c r="R42" s="92"/>
      <c r="S42" s="92"/>
    </row>
    <row r="43" spans="16:19" ht="15.75" customHeight="1" x14ac:dyDescent="0.2">
      <c r="P43" s="92"/>
      <c r="R43" s="92"/>
      <c r="S43" s="92"/>
    </row>
    <row r="44" spans="16:19" ht="15.75" customHeight="1" x14ac:dyDescent="0.2">
      <c r="P44" s="92"/>
      <c r="R44" s="92"/>
      <c r="S44" s="92"/>
    </row>
    <row r="45" spans="16:19" ht="15.75" customHeight="1" x14ac:dyDescent="0.2">
      <c r="P45" s="92"/>
      <c r="R45" s="92"/>
      <c r="S45" s="92"/>
    </row>
    <row r="46" spans="16:19" ht="15.75" customHeight="1" x14ac:dyDescent="0.2">
      <c r="P46" s="92"/>
      <c r="R46" s="92"/>
      <c r="S46" s="92"/>
    </row>
    <row r="47" spans="16:19" ht="15.75" customHeight="1" x14ac:dyDescent="0.2">
      <c r="P47" s="92"/>
      <c r="R47" s="92"/>
      <c r="S47" s="92"/>
    </row>
    <row r="48" spans="16:19" ht="15.75" customHeight="1" x14ac:dyDescent="0.2">
      <c r="P48" s="92"/>
      <c r="R48" s="92"/>
      <c r="S48" s="92"/>
    </row>
    <row r="49" spans="16:19" ht="15.75" customHeight="1" x14ac:dyDescent="0.2">
      <c r="P49" s="92"/>
      <c r="R49" s="92"/>
      <c r="S49" s="92"/>
    </row>
    <row r="50" spans="16:19" ht="15.75" customHeight="1" x14ac:dyDescent="0.2">
      <c r="P50" s="92"/>
      <c r="R50" s="92"/>
      <c r="S50" s="92"/>
    </row>
    <row r="51" spans="16:19" ht="15.75" customHeight="1" x14ac:dyDescent="0.2">
      <c r="P51" s="92"/>
      <c r="R51" s="92"/>
      <c r="S51" s="92"/>
    </row>
    <row r="52" spans="16:19" ht="15.75" customHeight="1" x14ac:dyDescent="0.2">
      <c r="P52" s="92"/>
      <c r="R52" s="92"/>
      <c r="S52" s="92"/>
    </row>
    <row r="53" spans="16:19" ht="15.75" customHeight="1" x14ac:dyDescent="0.2">
      <c r="P53" s="92"/>
      <c r="R53" s="92"/>
      <c r="S53" s="92"/>
    </row>
    <row r="54" spans="16:19" ht="15.75" customHeight="1" x14ac:dyDescent="0.2">
      <c r="P54" s="92"/>
      <c r="R54" s="92"/>
      <c r="S54" s="92"/>
    </row>
    <row r="55" spans="16:19" ht="15.75" customHeight="1" x14ac:dyDescent="0.2">
      <c r="P55" s="92"/>
      <c r="R55" s="92"/>
      <c r="S55" s="92"/>
    </row>
    <row r="56" spans="16:19" ht="15.75" customHeight="1" x14ac:dyDescent="0.2">
      <c r="P56" s="92"/>
      <c r="R56" s="92"/>
      <c r="S56" s="92"/>
    </row>
    <row r="57" spans="16:19" ht="15.75" customHeight="1" x14ac:dyDescent="0.2">
      <c r="P57" s="92"/>
      <c r="R57" s="92"/>
      <c r="S57" s="92"/>
    </row>
    <row r="58" spans="16:19" ht="15.75" customHeight="1" x14ac:dyDescent="0.2">
      <c r="P58" s="92"/>
      <c r="R58" s="92"/>
      <c r="S58" s="92"/>
    </row>
    <row r="59" spans="16:19" ht="15.75" customHeight="1" x14ac:dyDescent="0.2">
      <c r="P59" s="92"/>
      <c r="R59" s="92"/>
      <c r="S59" s="92"/>
    </row>
    <row r="60" spans="16:19" ht="15.75" customHeight="1" x14ac:dyDescent="0.2">
      <c r="P60" s="92"/>
      <c r="R60" s="92"/>
      <c r="S60" s="92"/>
    </row>
    <row r="61" spans="16:19" ht="15.75" customHeight="1" x14ac:dyDescent="0.2">
      <c r="P61" s="92"/>
      <c r="R61" s="92"/>
      <c r="S61" s="92"/>
    </row>
    <row r="62" spans="16:19" ht="15.75" customHeight="1" x14ac:dyDescent="0.2">
      <c r="P62" s="92"/>
      <c r="R62" s="92"/>
      <c r="S62" s="92"/>
    </row>
    <row r="63" spans="16:19" ht="15.75" customHeight="1" x14ac:dyDescent="0.2">
      <c r="P63" s="92"/>
      <c r="R63" s="92"/>
      <c r="S63" s="92"/>
    </row>
    <row r="64" spans="16:19" ht="15.75" customHeight="1" x14ac:dyDescent="0.2">
      <c r="P64" s="92"/>
      <c r="R64" s="92"/>
      <c r="S64" s="92"/>
    </row>
    <row r="65" spans="16:19" ht="15.75" customHeight="1" x14ac:dyDescent="0.2">
      <c r="P65" s="92"/>
      <c r="R65" s="92"/>
      <c r="S65" s="92"/>
    </row>
    <row r="66" spans="16:19" ht="15.75" customHeight="1" x14ac:dyDescent="0.2">
      <c r="P66" s="92"/>
      <c r="R66" s="92"/>
      <c r="S66" s="92"/>
    </row>
    <row r="67" spans="16:19" ht="15.75" customHeight="1" x14ac:dyDescent="0.2">
      <c r="P67" s="92"/>
      <c r="R67" s="92"/>
      <c r="S67" s="92"/>
    </row>
    <row r="68" spans="16:19" ht="15.75" customHeight="1" x14ac:dyDescent="0.2">
      <c r="P68" s="92"/>
      <c r="R68" s="92"/>
      <c r="S68" s="92"/>
    </row>
    <row r="69" spans="16:19" ht="15.75" customHeight="1" x14ac:dyDescent="0.2">
      <c r="P69" s="92"/>
      <c r="R69" s="92"/>
      <c r="S69" s="92"/>
    </row>
    <row r="70" spans="16:19" ht="15.75" customHeight="1" x14ac:dyDescent="0.2">
      <c r="P70" s="92"/>
      <c r="R70" s="92"/>
      <c r="S70" s="92"/>
    </row>
    <row r="71" spans="16:19" ht="15.75" customHeight="1" x14ac:dyDescent="0.2">
      <c r="P71" s="92"/>
      <c r="R71" s="92"/>
      <c r="S71" s="92"/>
    </row>
    <row r="72" spans="16:19" ht="15.75" customHeight="1" x14ac:dyDescent="0.2">
      <c r="P72" s="92"/>
      <c r="R72" s="92"/>
      <c r="S72" s="92"/>
    </row>
    <row r="73" spans="16:19" ht="15.75" customHeight="1" x14ac:dyDescent="0.2">
      <c r="P73" s="92"/>
      <c r="R73" s="92"/>
      <c r="S73" s="92"/>
    </row>
    <row r="74" spans="16:19" ht="15.75" customHeight="1" x14ac:dyDescent="0.2">
      <c r="P74" s="92"/>
      <c r="R74" s="92"/>
      <c r="S74" s="92"/>
    </row>
    <row r="75" spans="16:19" ht="15.75" customHeight="1" x14ac:dyDescent="0.2">
      <c r="P75" s="92"/>
      <c r="R75" s="92"/>
      <c r="S75" s="92"/>
    </row>
    <row r="76" spans="16:19" ht="15.75" customHeight="1" x14ac:dyDescent="0.2">
      <c r="P76" s="92"/>
      <c r="R76" s="92"/>
      <c r="S76" s="92"/>
    </row>
    <row r="77" spans="16:19" ht="15.75" customHeight="1" x14ac:dyDescent="0.2">
      <c r="P77" s="92"/>
      <c r="R77" s="92"/>
      <c r="S77" s="92"/>
    </row>
    <row r="78" spans="16:19" ht="15.75" customHeight="1" x14ac:dyDescent="0.2">
      <c r="P78" s="92"/>
      <c r="R78" s="92"/>
      <c r="S78" s="92"/>
    </row>
    <row r="79" spans="16:19" ht="15.75" customHeight="1" x14ac:dyDescent="0.2">
      <c r="P79" s="92"/>
      <c r="R79" s="92"/>
      <c r="S79" s="92"/>
    </row>
    <row r="80" spans="16:19" ht="15.75" customHeight="1" x14ac:dyDescent="0.2">
      <c r="P80" s="92"/>
      <c r="R80" s="92"/>
      <c r="S80" s="92"/>
    </row>
    <row r="81" spans="16:19" ht="15.75" customHeight="1" x14ac:dyDescent="0.2">
      <c r="P81" s="92"/>
      <c r="R81" s="92"/>
      <c r="S81" s="92"/>
    </row>
    <row r="82" spans="16:19" ht="15.75" customHeight="1" x14ac:dyDescent="0.2">
      <c r="P82" s="92"/>
      <c r="R82" s="92"/>
      <c r="S82" s="92"/>
    </row>
    <row r="83" spans="16:19" ht="15.75" customHeight="1" x14ac:dyDescent="0.2">
      <c r="P83" s="92"/>
      <c r="R83" s="92"/>
      <c r="S83" s="92"/>
    </row>
    <row r="84" spans="16:19" ht="15.75" customHeight="1" x14ac:dyDescent="0.2">
      <c r="P84" s="92"/>
      <c r="R84" s="92"/>
      <c r="S84" s="92"/>
    </row>
    <row r="85" spans="16:19" ht="15.75" customHeight="1" x14ac:dyDescent="0.2">
      <c r="P85" s="92"/>
      <c r="R85" s="92"/>
      <c r="S85" s="92"/>
    </row>
    <row r="86" spans="16:19" ht="15.75" customHeight="1" x14ac:dyDescent="0.2">
      <c r="P86" s="92"/>
      <c r="R86" s="92"/>
      <c r="S86" s="92"/>
    </row>
    <row r="87" spans="16:19" ht="15.75" customHeight="1" x14ac:dyDescent="0.2">
      <c r="P87" s="92"/>
      <c r="R87" s="92"/>
      <c r="S87" s="92"/>
    </row>
    <row r="88" spans="16:19" ht="15.75" customHeight="1" x14ac:dyDescent="0.2">
      <c r="P88" s="92"/>
      <c r="R88" s="92"/>
      <c r="S88" s="92"/>
    </row>
    <row r="89" spans="16:19" ht="15.75" customHeight="1" x14ac:dyDescent="0.2">
      <c r="P89" s="92"/>
      <c r="R89" s="92"/>
      <c r="S89" s="92"/>
    </row>
    <row r="90" spans="16:19" ht="15.75" customHeight="1" x14ac:dyDescent="0.2">
      <c r="P90" s="92"/>
      <c r="R90" s="92"/>
      <c r="S90" s="92"/>
    </row>
    <row r="91" spans="16:19" ht="15.75" customHeight="1" x14ac:dyDescent="0.2">
      <c r="P91" s="92"/>
      <c r="R91" s="92"/>
      <c r="S91" s="92"/>
    </row>
    <row r="92" spans="16:19" ht="15.75" customHeight="1" x14ac:dyDescent="0.2">
      <c r="P92" s="92"/>
      <c r="R92" s="92"/>
      <c r="S92" s="92"/>
    </row>
    <row r="93" spans="16:19" ht="15.75" customHeight="1" x14ac:dyDescent="0.2">
      <c r="P93" s="92"/>
      <c r="R93" s="92"/>
      <c r="S93" s="92"/>
    </row>
    <row r="94" spans="16:19" ht="15.75" customHeight="1" x14ac:dyDescent="0.2">
      <c r="P94" s="92"/>
      <c r="R94" s="92"/>
      <c r="S94" s="92"/>
    </row>
    <row r="95" spans="16:19" ht="15.75" customHeight="1" x14ac:dyDescent="0.2">
      <c r="P95" s="92"/>
      <c r="R95" s="92"/>
      <c r="S95" s="92"/>
    </row>
    <row r="96" spans="16:19" ht="15.75" customHeight="1" x14ac:dyDescent="0.2">
      <c r="P96" s="92"/>
      <c r="R96" s="92"/>
      <c r="S96" s="92"/>
    </row>
    <row r="97" spans="16:19" ht="15.75" customHeight="1" x14ac:dyDescent="0.2">
      <c r="P97" s="92"/>
      <c r="R97" s="92"/>
      <c r="S97" s="92"/>
    </row>
    <row r="98" spans="16:19" ht="15.75" customHeight="1" x14ac:dyDescent="0.2">
      <c r="P98" s="92"/>
      <c r="R98" s="92"/>
      <c r="S98" s="92"/>
    </row>
    <row r="99" spans="16:19" ht="15.75" customHeight="1" x14ac:dyDescent="0.2">
      <c r="P99" s="92"/>
      <c r="R99" s="92"/>
      <c r="S99" s="92"/>
    </row>
    <row r="100" spans="16:19" ht="15.75" customHeight="1" x14ac:dyDescent="0.2">
      <c r="P100" s="92"/>
      <c r="R100" s="92"/>
      <c r="S100" s="92"/>
    </row>
    <row r="101" spans="16:19" ht="15.75" customHeight="1" x14ac:dyDescent="0.2">
      <c r="P101" s="92"/>
      <c r="R101" s="92"/>
      <c r="S101" s="92"/>
    </row>
    <row r="102" spans="16:19" ht="15.75" customHeight="1" x14ac:dyDescent="0.2">
      <c r="P102" s="92"/>
      <c r="R102" s="92"/>
      <c r="S102" s="92"/>
    </row>
    <row r="103" spans="16:19" ht="15.75" customHeight="1" x14ac:dyDescent="0.2">
      <c r="P103" s="92"/>
      <c r="R103" s="92"/>
      <c r="S103" s="92"/>
    </row>
    <row r="104" spans="16:19" ht="15.75" customHeight="1" x14ac:dyDescent="0.2">
      <c r="P104" s="92"/>
      <c r="R104" s="92"/>
      <c r="S104" s="92"/>
    </row>
    <row r="105" spans="16:19" ht="15.75" customHeight="1" x14ac:dyDescent="0.2">
      <c r="P105" s="92"/>
      <c r="R105" s="92"/>
      <c r="S105" s="92"/>
    </row>
    <row r="106" spans="16:19" ht="15.75" customHeight="1" x14ac:dyDescent="0.2">
      <c r="P106" s="92"/>
      <c r="R106" s="92"/>
      <c r="S106" s="92"/>
    </row>
    <row r="107" spans="16:19" ht="15.75" customHeight="1" x14ac:dyDescent="0.2">
      <c r="P107" s="92"/>
      <c r="R107" s="92"/>
      <c r="S107" s="92"/>
    </row>
    <row r="108" spans="16:19" ht="15.75" customHeight="1" x14ac:dyDescent="0.2">
      <c r="P108" s="92"/>
      <c r="R108" s="92"/>
      <c r="S108" s="92"/>
    </row>
    <row r="109" spans="16:19" ht="15.75" customHeight="1" x14ac:dyDescent="0.2">
      <c r="P109" s="92"/>
      <c r="R109" s="92"/>
      <c r="S109" s="92"/>
    </row>
    <row r="110" spans="16:19" ht="15.75" customHeight="1" x14ac:dyDescent="0.2">
      <c r="P110" s="92"/>
      <c r="R110" s="92"/>
      <c r="S110" s="92"/>
    </row>
    <row r="111" spans="16:19" ht="15.75" customHeight="1" x14ac:dyDescent="0.2">
      <c r="P111" s="92"/>
      <c r="R111" s="92"/>
      <c r="S111" s="92"/>
    </row>
    <row r="112" spans="16:19" ht="15.75" customHeight="1" x14ac:dyDescent="0.2">
      <c r="P112" s="92"/>
      <c r="R112" s="92"/>
      <c r="S112" s="92"/>
    </row>
    <row r="113" spans="16:19" ht="15.75" customHeight="1" x14ac:dyDescent="0.2">
      <c r="P113" s="92"/>
      <c r="R113" s="92"/>
      <c r="S113" s="92"/>
    </row>
    <row r="114" spans="16:19" ht="15.75" customHeight="1" x14ac:dyDescent="0.2">
      <c r="P114" s="92"/>
      <c r="R114" s="92"/>
      <c r="S114" s="92"/>
    </row>
    <row r="115" spans="16:19" ht="15.75" customHeight="1" x14ac:dyDescent="0.2">
      <c r="P115" s="92"/>
      <c r="R115" s="92"/>
      <c r="S115" s="92"/>
    </row>
    <row r="116" spans="16:19" ht="15.75" customHeight="1" x14ac:dyDescent="0.2">
      <c r="P116" s="92"/>
      <c r="R116" s="92"/>
      <c r="S116" s="92"/>
    </row>
    <row r="117" spans="16:19" ht="15.75" customHeight="1" x14ac:dyDescent="0.2">
      <c r="P117" s="92"/>
      <c r="R117" s="92"/>
      <c r="S117" s="92"/>
    </row>
    <row r="118" spans="16:19" ht="15.75" customHeight="1" x14ac:dyDescent="0.2">
      <c r="P118" s="92"/>
      <c r="R118" s="92"/>
      <c r="S118" s="92"/>
    </row>
    <row r="119" spans="16:19" ht="15.75" customHeight="1" x14ac:dyDescent="0.2">
      <c r="P119" s="92"/>
      <c r="R119" s="92"/>
      <c r="S119" s="92"/>
    </row>
    <row r="120" spans="16:19" ht="15.75" customHeight="1" x14ac:dyDescent="0.2">
      <c r="P120" s="92"/>
      <c r="R120" s="92"/>
      <c r="S120" s="92"/>
    </row>
    <row r="121" spans="16:19" ht="15.75" customHeight="1" x14ac:dyDescent="0.2">
      <c r="P121" s="92"/>
      <c r="R121" s="92"/>
      <c r="S121" s="92"/>
    </row>
    <row r="122" spans="16:19" ht="15.75" customHeight="1" x14ac:dyDescent="0.2">
      <c r="P122" s="92"/>
      <c r="R122" s="92"/>
      <c r="S122" s="92"/>
    </row>
    <row r="123" spans="16:19" ht="15.75" customHeight="1" x14ac:dyDescent="0.2">
      <c r="P123" s="92"/>
      <c r="R123" s="92"/>
      <c r="S123" s="92"/>
    </row>
    <row r="124" spans="16:19" ht="15.75" customHeight="1" x14ac:dyDescent="0.2">
      <c r="P124" s="92"/>
      <c r="R124" s="92"/>
      <c r="S124" s="92"/>
    </row>
    <row r="125" spans="16:19" ht="15.75" customHeight="1" x14ac:dyDescent="0.2">
      <c r="P125" s="92"/>
      <c r="R125" s="92"/>
      <c r="S125" s="92"/>
    </row>
    <row r="126" spans="16:19" ht="15.75" customHeight="1" x14ac:dyDescent="0.2">
      <c r="P126" s="92"/>
      <c r="R126" s="92"/>
      <c r="S126" s="92"/>
    </row>
    <row r="127" spans="16:19" ht="15.75" customHeight="1" x14ac:dyDescent="0.2">
      <c r="P127" s="92"/>
      <c r="R127" s="92"/>
      <c r="S127" s="92"/>
    </row>
    <row r="128" spans="16:19" ht="15.75" customHeight="1" x14ac:dyDescent="0.2">
      <c r="P128" s="92"/>
      <c r="R128" s="92"/>
      <c r="S128" s="92"/>
    </row>
    <row r="129" spans="16:19" ht="15.75" customHeight="1" x14ac:dyDescent="0.2">
      <c r="P129" s="92"/>
      <c r="R129" s="92"/>
      <c r="S129" s="92"/>
    </row>
    <row r="130" spans="16:19" ht="15.75" customHeight="1" x14ac:dyDescent="0.2">
      <c r="P130" s="92"/>
      <c r="R130" s="92"/>
      <c r="S130" s="92"/>
    </row>
    <row r="131" spans="16:19" ht="15.75" customHeight="1" x14ac:dyDescent="0.2">
      <c r="P131" s="92"/>
      <c r="R131" s="92"/>
      <c r="S131" s="92"/>
    </row>
    <row r="132" spans="16:19" ht="15.75" customHeight="1" x14ac:dyDescent="0.2">
      <c r="P132" s="92"/>
      <c r="R132" s="92"/>
      <c r="S132" s="92"/>
    </row>
    <row r="133" spans="16:19" ht="15.75" customHeight="1" x14ac:dyDescent="0.2">
      <c r="P133" s="92"/>
      <c r="R133" s="92"/>
      <c r="S133" s="92"/>
    </row>
    <row r="134" spans="16:19" ht="15.75" customHeight="1" x14ac:dyDescent="0.2">
      <c r="P134" s="92"/>
      <c r="R134" s="92"/>
      <c r="S134" s="92"/>
    </row>
    <row r="135" spans="16:19" ht="15.75" customHeight="1" x14ac:dyDescent="0.2">
      <c r="P135" s="92"/>
      <c r="R135" s="92"/>
      <c r="S135" s="92"/>
    </row>
    <row r="136" spans="16:19" ht="15.75" customHeight="1" x14ac:dyDescent="0.2">
      <c r="P136" s="92"/>
      <c r="R136" s="92"/>
      <c r="S136" s="92"/>
    </row>
    <row r="137" spans="16:19" ht="15.75" customHeight="1" x14ac:dyDescent="0.2">
      <c r="P137" s="92"/>
      <c r="R137" s="92"/>
      <c r="S137" s="92"/>
    </row>
    <row r="138" spans="16:19" ht="15.75" customHeight="1" x14ac:dyDescent="0.2">
      <c r="P138" s="92"/>
      <c r="R138" s="92"/>
      <c r="S138" s="92"/>
    </row>
    <row r="139" spans="16:19" ht="15.75" customHeight="1" x14ac:dyDescent="0.2">
      <c r="P139" s="92"/>
      <c r="R139" s="92"/>
      <c r="S139" s="92"/>
    </row>
    <row r="140" spans="16:19" ht="15.75" customHeight="1" x14ac:dyDescent="0.2">
      <c r="P140" s="92"/>
      <c r="R140" s="92"/>
      <c r="S140" s="92"/>
    </row>
    <row r="141" spans="16:19" ht="15.75" customHeight="1" x14ac:dyDescent="0.2">
      <c r="P141" s="92"/>
      <c r="R141" s="92"/>
      <c r="S141" s="92"/>
    </row>
    <row r="142" spans="16:19" ht="15.75" customHeight="1" x14ac:dyDescent="0.2">
      <c r="P142" s="92"/>
      <c r="R142" s="92"/>
      <c r="S142" s="92"/>
    </row>
    <row r="143" spans="16:19" ht="15.75" customHeight="1" x14ac:dyDescent="0.2">
      <c r="P143" s="92"/>
      <c r="R143" s="92"/>
      <c r="S143" s="92"/>
    </row>
    <row r="144" spans="16:19" ht="15.75" customHeight="1" x14ac:dyDescent="0.2">
      <c r="P144" s="92"/>
      <c r="R144" s="92"/>
      <c r="S144" s="92"/>
    </row>
    <row r="145" spans="16:19" ht="15.75" customHeight="1" x14ac:dyDescent="0.2">
      <c r="P145" s="92"/>
      <c r="R145" s="92"/>
      <c r="S145" s="92"/>
    </row>
    <row r="146" spans="16:19" ht="15.75" customHeight="1" x14ac:dyDescent="0.2">
      <c r="P146" s="92"/>
      <c r="R146" s="92"/>
      <c r="S146" s="92"/>
    </row>
    <row r="147" spans="16:19" ht="15.75" customHeight="1" x14ac:dyDescent="0.2">
      <c r="P147" s="92"/>
      <c r="R147" s="92"/>
      <c r="S147" s="92"/>
    </row>
    <row r="148" spans="16:19" ht="15.75" customHeight="1" x14ac:dyDescent="0.2">
      <c r="P148" s="92"/>
      <c r="R148" s="92"/>
      <c r="S148" s="92"/>
    </row>
    <row r="149" spans="16:19" ht="15.75" customHeight="1" x14ac:dyDescent="0.2">
      <c r="P149" s="92"/>
      <c r="R149" s="92"/>
      <c r="S149" s="92"/>
    </row>
    <row r="150" spans="16:19" ht="15.75" customHeight="1" x14ac:dyDescent="0.2">
      <c r="P150" s="92"/>
      <c r="R150" s="92"/>
      <c r="S150" s="92"/>
    </row>
    <row r="151" spans="16:19" ht="15.75" customHeight="1" x14ac:dyDescent="0.2">
      <c r="P151" s="92"/>
      <c r="R151" s="92"/>
      <c r="S151" s="92"/>
    </row>
    <row r="152" spans="16:19" ht="15.75" customHeight="1" x14ac:dyDescent="0.2">
      <c r="P152" s="92"/>
      <c r="R152" s="92"/>
      <c r="S152" s="92"/>
    </row>
    <row r="153" spans="16:19" ht="15.75" customHeight="1" x14ac:dyDescent="0.2">
      <c r="P153" s="92"/>
      <c r="R153" s="92"/>
      <c r="S153" s="92"/>
    </row>
    <row r="154" spans="16:19" ht="15.75" customHeight="1" x14ac:dyDescent="0.2">
      <c r="P154" s="92"/>
      <c r="R154" s="92"/>
      <c r="S154" s="92"/>
    </row>
    <row r="155" spans="16:19" ht="15.75" customHeight="1" x14ac:dyDescent="0.2">
      <c r="P155" s="92"/>
      <c r="R155" s="92"/>
      <c r="S155" s="92"/>
    </row>
    <row r="156" spans="16:19" ht="15.75" customHeight="1" x14ac:dyDescent="0.2">
      <c r="P156" s="92"/>
      <c r="R156" s="92"/>
      <c r="S156" s="92"/>
    </row>
    <row r="157" spans="16:19" ht="15.75" customHeight="1" x14ac:dyDescent="0.2">
      <c r="P157" s="92"/>
      <c r="R157" s="92"/>
      <c r="S157" s="92"/>
    </row>
    <row r="158" spans="16:19" ht="15.75" customHeight="1" x14ac:dyDescent="0.2">
      <c r="P158" s="92"/>
      <c r="R158" s="92"/>
      <c r="S158" s="92"/>
    </row>
    <row r="159" spans="16:19" ht="15.75" customHeight="1" x14ac:dyDescent="0.2">
      <c r="P159" s="92"/>
      <c r="R159" s="92"/>
      <c r="S159" s="92"/>
    </row>
    <row r="160" spans="16:19" ht="15.75" customHeight="1" x14ac:dyDescent="0.2">
      <c r="P160" s="92"/>
      <c r="R160" s="92"/>
      <c r="S160" s="92"/>
    </row>
    <row r="161" spans="16:19" ht="15.75" customHeight="1" x14ac:dyDescent="0.2">
      <c r="P161" s="92"/>
      <c r="R161" s="92"/>
      <c r="S161" s="92"/>
    </row>
    <row r="162" spans="16:19" ht="15.75" customHeight="1" x14ac:dyDescent="0.2">
      <c r="P162" s="92"/>
      <c r="R162" s="92"/>
      <c r="S162" s="92"/>
    </row>
    <row r="163" spans="16:19" ht="15.75" customHeight="1" x14ac:dyDescent="0.2">
      <c r="P163" s="92"/>
      <c r="R163" s="92"/>
      <c r="S163" s="92"/>
    </row>
    <row r="164" spans="16:19" ht="15.75" customHeight="1" x14ac:dyDescent="0.2">
      <c r="P164" s="92"/>
      <c r="R164" s="92"/>
      <c r="S164" s="92"/>
    </row>
    <row r="165" spans="16:19" ht="15.75" customHeight="1" x14ac:dyDescent="0.2">
      <c r="P165" s="92"/>
      <c r="R165" s="92"/>
      <c r="S165" s="92"/>
    </row>
    <row r="166" spans="16:19" ht="15.75" customHeight="1" x14ac:dyDescent="0.2">
      <c r="P166" s="92"/>
      <c r="R166" s="92"/>
      <c r="S166" s="92"/>
    </row>
    <row r="167" spans="16:19" ht="15.75" customHeight="1" x14ac:dyDescent="0.2">
      <c r="P167" s="92"/>
      <c r="R167" s="92"/>
      <c r="S167" s="92"/>
    </row>
    <row r="168" spans="16:19" ht="15.75" customHeight="1" x14ac:dyDescent="0.2">
      <c r="P168" s="92"/>
      <c r="R168" s="92"/>
      <c r="S168" s="92"/>
    </row>
    <row r="169" spans="16:19" ht="15.75" customHeight="1" x14ac:dyDescent="0.2">
      <c r="P169" s="92"/>
      <c r="R169" s="92"/>
      <c r="S169" s="92"/>
    </row>
    <row r="170" spans="16:19" ht="15.75" customHeight="1" x14ac:dyDescent="0.2">
      <c r="P170" s="92"/>
      <c r="R170" s="92"/>
      <c r="S170" s="92"/>
    </row>
    <row r="171" spans="16:19" ht="15.75" customHeight="1" x14ac:dyDescent="0.2">
      <c r="P171" s="92"/>
      <c r="R171" s="92"/>
      <c r="S171" s="92"/>
    </row>
    <row r="172" spans="16:19" ht="15.75" customHeight="1" x14ac:dyDescent="0.2">
      <c r="P172" s="92"/>
      <c r="R172" s="92"/>
      <c r="S172" s="92"/>
    </row>
    <row r="173" spans="16:19" ht="15.75" customHeight="1" x14ac:dyDescent="0.2">
      <c r="P173" s="92"/>
      <c r="R173" s="92"/>
      <c r="S173" s="92"/>
    </row>
    <row r="174" spans="16:19" ht="15.75" customHeight="1" x14ac:dyDescent="0.2">
      <c r="P174" s="92"/>
      <c r="R174" s="92"/>
      <c r="S174" s="92"/>
    </row>
    <row r="175" spans="16:19" ht="15.75" customHeight="1" x14ac:dyDescent="0.2">
      <c r="P175" s="92"/>
      <c r="R175" s="92"/>
      <c r="S175" s="92"/>
    </row>
    <row r="176" spans="16:19" ht="15.75" customHeight="1" x14ac:dyDescent="0.2">
      <c r="P176" s="92"/>
      <c r="R176" s="92"/>
      <c r="S176" s="92"/>
    </row>
    <row r="177" spans="16:19" ht="15.75" customHeight="1" x14ac:dyDescent="0.2">
      <c r="P177" s="92"/>
      <c r="R177" s="92"/>
      <c r="S177" s="92"/>
    </row>
    <row r="178" spans="16:19" ht="15.75" customHeight="1" x14ac:dyDescent="0.2">
      <c r="P178" s="92"/>
      <c r="R178" s="92"/>
      <c r="S178" s="92"/>
    </row>
    <row r="179" spans="16:19" ht="15.75" customHeight="1" x14ac:dyDescent="0.2">
      <c r="P179" s="92"/>
      <c r="R179" s="92"/>
      <c r="S179" s="92"/>
    </row>
    <row r="180" spans="16:19" ht="15.75" customHeight="1" x14ac:dyDescent="0.2">
      <c r="P180" s="92"/>
      <c r="R180" s="92"/>
      <c r="S180" s="92"/>
    </row>
    <row r="181" spans="16:19" ht="15.75" customHeight="1" x14ac:dyDescent="0.2">
      <c r="P181" s="92"/>
      <c r="R181" s="92"/>
      <c r="S181" s="92"/>
    </row>
    <row r="182" spans="16:19" ht="15.75" customHeight="1" x14ac:dyDescent="0.2">
      <c r="P182" s="92"/>
      <c r="R182" s="92"/>
      <c r="S182" s="92"/>
    </row>
    <row r="183" spans="16:19" ht="15.75" customHeight="1" x14ac:dyDescent="0.2">
      <c r="P183" s="92"/>
      <c r="R183" s="92"/>
      <c r="S183" s="92"/>
    </row>
    <row r="184" spans="16:19" ht="15.75" customHeight="1" x14ac:dyDescent="0.2">
      <c r="P184" s="92"/>
      <c r="R184" s="92"/>
      <c r="S184" s="92"/>
    </row>
    <row r="185" spans="16:19" ht="15.75" customHeight="1" x14ac:dyDescent="0.2">
      <c r="P185" s="92"/>
      <c r="R185" s="92"/>
      <c r="S185" s="92"/>
    </row>
    <row r="186" spans="16:19" ht="15.75" customHeight="1" x14ac:dyDescent="0.2">
      <c r="P186" s="92"/>
      <c r="R186" s="92"/>
      <c r="S186" s="92"/>
    </row>
    <row r="187" spans="16:19" ht="15.75" customHeight="1" x14ac:dyDescent="0.2">
      <c r="P187" s="92"/>
      <c r="R187" s="92"/>
      <c r="S187" s="92"/>
    </row>
    <row r="188" spans="16:19" ht="15.75" customHeight="1" x14ac:dyDescent="0.2">
      <c r="P188" s="92"/>
      <c r="R188" s="92"/>
      <c r="S188" s="92"/>
    </row>
    <row r="189" spans="16:19" ht="15.75" customHeight="1" x14ac:dyDescent="0.2">
      <c r="P189" s="92"/>
      <c r="R189" s="92"/>
      <c r="S189" s="92"/>
    </row>
    <row r="190" spans="16:19" ht="15.75" customHeight="1" x14ac:dyDescent="0.2">
      <c r="P190" s="92"/>
      <c r="R190" s="92"/>
      <c r="S190" s="92"/>
    </row>
    <row r="191" spans="16:19" ht="15.75" customHeight="1" x14ac:dyDescent="0.2">
      <c r="P191" s="92"/>
      <c r="R191" s="92"/>
      <c r="S191" s="92"/>
    </row>
    <row r="192" spans="16:19" ht="15.75" customHeight="1" x14ac:dyDescent="0.2">
      <c r="P192" s="92"/>
      <c r="R192" s="92"/>
      <c r="S192" s="92"/>
    </row>
    <row r="193" spans="16:19" ht="15.75" customHeight="1" x14ac:dyDescent="0.2">
      <c r="P193" s="92"/>
      <c r="R193" s="92"/>
      <c r="S193" s="92"/>
    </row>
    <row r="194" spans="16:19" ht="15.75" customHeight="1" x14ac:dyDescent="0.2">
      <c r="P194" s="92"/>
      <c r="R194" s="92"/>
      <c r="S194" s="92"/>
    </row>
    <row r="195" spans="16:19" ht="15.75" customHeight="1" x14ac:dyDescent="0.2">
      <c r="P195" s="92"/>
      <c r="R195" s="92"/>
      <c r="S195" s="92"/>
    </row>
    <row r="196" spans="16:19" ht="15.75" customHeight="1" x14ac:dyDescent="0.2">
      <c r="P196" s="92"/>
      <c r="R196" s="92"/>
      <c r="S196" s="92"/>
    </row>
    <row r="197" spans="16:19" ht="15.75" customHeight="1" x14ac:dyDescent="0.2">
      <c r="P197" s="92"/>
      <c r="R197" s="92"/>
      <c r="S197" s="92"/>
    </row>
    <row r="198" spans="16:19" ht="15.75" customHeight="1" x14ac:dyDescent="0.2">
      <c r="P198" s="92"/>
      <c r="R198" s="92"/>
      <c r="S198" s="92"/>
    </row>
    <row r="199" spans="16:19" ht="15.75" customHeight="1" x14ac:dyDescent="0.2">
      <c r="P199" s="92"/>
      <c r="R199" s="92"/>
      <c r="S199" s="92"/>
    </row>
    <row r="200" spans="16:19" ht="15.75" customHeight="1" x14ac:dyDescent="0.2">
      <c r="P200" s="92"/>
      <c r="R200" s="92"/>
      <c r="S200" s="92"/>
    </row>
    <row r="201" spans="16:19" ht="15.75" customHeight="1" x14ac:dyDescent="0.2">
      <c r="P201" s="92"/>
      <c r="R201" s="92"/>
      <c r="S201" s="92"/>
    </row>
    <row r="202" spans="16:19" ht="15.75" customHeight="1" x14ac:dyDescent="0.2">
      <c r="P202" s="92"/>
      <c r="R202" s="92"/>
      <c r="S202" s="92"/>
    </row>
    <row r="203" spans="16:19" ht="15.75" customHeight="1" x14ac:dyDescent="0.2">
      <c r="P203" s="92"/>
      <c r="R203" s="92"/>
      <c r="S203" s="92"/>
    </row>
    <row r="204" spans="16:19" ht="15.75" customHeight="1" x14ac:dyDescent="0.2">
      <c r="P204" s="92"/>
      <c r="R204" s="92"/>
      <c r="S204" s="92"/>
    </row>
    <row r="205" spans="16:19" ht="15.75" customHeight="1" x14ac:dyDescent="0.2">
      <c r="P205" s="92"/>
      <c r="R205" s="92"/>
      <c r="S205" s="92"/>
    </row>
    <row r="206" spans="16:19" ht="15.75" customHeight="1" x14ac:dyDescent="0.2">
      <c r="P206" s="92"/>
      <c r="R206" s="92"/>
      <c r="S206" s="92"/>
    </row>
    <row r="207" spans="16:19" ht="15.75" customHeight="1" x14ac:dyDescent="0.2">
      <c r="P207" s="92"/>
      <c r="R207" s="92"/>
      <c r="S207" s="92"/>
    </row>
    <row r="208" spans="16:19" ht="15.75" customHeight="1" x14ac:dyDescent="0.2">
      <c r="P208" s="92"/>
      <c r="R208" s="92"/>
      <c r="S208" s="92"/>
    </row>
    <row r="209" spans="16:19" ht="15.75" customHeight="1" x14ac:dyDescent="0.2">
      <c r="P209" s="92"/>
      <c r="R209" s="92"/>
      <c r="S209" s="92"/>
    </row>
    <row r="210" spans="16:19" ht="15.75" customHeight="1" x14ac:dyDescent="0.2">
      <c r="P210" s="92"/>
      <c r="R210" s="92"/>
      <c r="S210" s="92"/>
    </row>
    <row r="211" spans="16:19" ht="15.75" customHeight="1" x14ac:dyDescent="0.2">
      <c r="P211" s="92"/>
      <c r="R211" s="92"/>
      <c r="S211" s="92"/>
    </row>
    <row r="212" spans="16:19" ht="15.75" customHeight="1" x14ac:dyDescent="0.2">
      <c r="P212" s="92"/>
      <c r="R212" s="92"/>
      <c r="S212" s="92"/>
    </row>
    <row r="213" spans="16:19" ht="15.75" customHeight="1" x14ac:dyDescent="0.2">
      <c r="P213" s="92"/>
      <c r="R213" s="92"/>
      <c r="S213" s="92"/>
    </row>
    <row r="214" spans="16:19" ht="15.75" customHeight="1" x14ac:dyDescent="0.2">
      <c r="P214" s="92"/>
      <c r="R214" s="92"/>
      <c r="S214" s="92"/>
    </row>
    <row r="215" spans="16:19" ht="15.75" customHeight="1" x14ac:dyDescent="0.2">
      <c r="P215" s="92"/>
      <c r="R215" s="92"/>
      <c r="S215" s="92"/>
    </row>
    <row r="216" spans="16:19" ht="15.75" customHeight="1" x14ac:dyDescent="0.2">
      <c r="P216" s="92"/>
      <c r="R216" s="92"/>
      <c r="S216" s="92"/>
    </row>
    <row r="217" spans="16:19" ht="15.75" customHeight="1" x14ac:dyDescent="0.2">
      <c r="P217" s="92"/>
      <c r="R217" s="92"/>
      <c r="S217" s="92"/>
    </row>
    <row r="218" spans="16:19" ht="15.75" customHeight="1" x14ac:dyDescent="0.2">
      <c r="P218" s="92"/>
      <c r="R218" s="92"/>
      <c r="S218" s="92"/>
    </row>
    <row r="219" spans="16:19" ht="15.75" customHeight="1" x14ac:dyDescent="0.2">
      <c r="P219" s="92"/>
      <c r="R219" s="92"/>
      <c r="S219" s="92"/>
    </row>
    <row r="220" spans="16:19" ht="15.75" customHeight="1" x14ac:dyDescent="0.2">
      <c r="P220" s="92"/>
      <c r="R220" s="92"/>
      <c r="S220" s="92"/>
    </row>
    <row r="221" spans="16:19" ht="15.75" customHeight="1" x14ac:dyDescent="0.2">
      <c r="P221" s="92"/>
      <c r="R221" s="92"/>
      <c r="S221" s="92"/>
    </row>
    <row r="222" spans="16:19" ht="15.75" customHeight="1" x14ac:dyDescent="0.2">
      <c r="P222" s="92"/>
      <c r="R222" s="92"/>
      <c r="S222" s="92"/>
    </row>
    <row r="223" spans="16:19" ht="15.75" customHeight="1" x14ac:dyDescent="0.2">
      <c r="P223" s="92"/>
      <c r="R223" s="92"/>
      <c r="S223" s="92"/>
    </row>
    <row r="224" spans="16:19" ht="15.75" customHeight="1" x14ac:dyDescent="0.2">
      <c r="P224" s="92"/>
      <c r="R224" s="92"/>
      <c r="S224" s="92"/>
    </row>
    <row r="225" spans="16:19" ht="15.75" customHeight="1" x14ac:dyDescent="0.2">
      <c r="P225" s="92"/>
      <c r="R225" s="92"/>
      <c r="S225" s="92"/>
    </row>
    <row r="226" spans="16:19" ht="15.75" customHeight="1" x14ac:dyDescent="0.2">
      <c r="P226" s="92"/>
      <c r="R226" s="92"/>
      <c r="S226" s="92"/>
    </row>
    <row r="227" spans="16:19" ht="15.75" customHeight="1" x14ac:dyDescent="0.2">
      <c r="P227" s="92"/>
      <c r="R227" s="92"/>
      <c r="S227" s="92"/>
    </row>
    <row r="228" spans="16:19" ht="15.75" customHeight="1" x14ac:dyDescent="0.2">
      <c r="P228" s="92"/>
      <c r="R228" s="92"/>
      <c r="S228" s="92"/>
    </row>
    <row r="229" spans="16:19" ht="15.75" customHeight="1" x14ac:dyDescent="0.2">
      <c r="P229" s="92"/>
      <c r="R229" s="92"/>
      <c r="S229" s="92"/>
    </row>
    <row r="230" spans="16:19" ht="15.75" customHeight="1" x14ac:dyDescent="0.2">
      <c r="P230" s="92"/>
      <c r="R230" s="92"/>
      <c r="S230" s="92"/>
    </row>
    <row r="231" spans="16:19" ht="15.75" customHeight="1" x14ac:dyDescent="0.2">
      <c r="P231" s="92"/>
      <c r="R231" s="92"/>
      <c r="S231" s="92"/>
    </row>
    <row r="232" spans="16:19" ht="15.75" customHeight="1" x14ac:dyDescent="0.2">
      <c r="P232" s="92"/>
      <c r="R232" s="92"/>
      <c r="S232" s="92"/>
    </row>
    <row r="233" spans="16:19" ht="15.75" customHeight="1" x14ac:dyDescent="0.2">
      <c r="P233" s="92"/>
      <c r="R233" s="92"/>
      <c r="S233" s="92"/>
    </row>
    <row r="234" spans="16:19" ht="15.75" customHeight="1" x14ac:dyDescent="0.2">
      <c r="P234" s="92"/>
      <c r="R234" s="92"/>
      <c r="S234" s="92"/>
    </row>
    <row r="235" spans="16:19" ht="15.75" customHeight="1" x14ac:dyDescent="0.2">
      <c r="P235" s="92"/>
      <c r="R235" s="92"/>
      <c r="S235" s="92"/>
    </row>
    <row r="236" spans="16:19" ht="15.75" customHeight="1" x14ac:dyDescent="0.2">
      <c r="P236" s="92"/>
      <c r="R236" s="92"/>
      <c r="S236" s="92"/>
    </row>
    <row r="237" spans="16:19" ht="15.75" customHeight="1" x14ac:dyDescent="0.2">
      <c r="P237" s="92"/>
      <c r="R237" s="92"/>
      <c r="S237" s="92"/>
    </row>
    <row r="238" spans="16:19" ht="15.75" customHeight="1" x14ac:dyDescent="0.2">
      <c r="P238" s="92"/>
      <c r="R238" s="92"/>
      <c r="S238" s="92"/>
    </row>
    <row r="239" spans="16:19" ht="15.75" customHeight="1" x14ac:dyDescent="0.2">
      <c r="P239" s="92"/>
      <c r="R239" s="92"/>
      <c r="S239" s="92"/>
    </row>
    <row r="240" spans="16:19" ht="15.75" customHeight="1" x14ac:dyDescent="0.2">
      <c r="P240" s="92"/>
      <c r="R240" s="92"/>
      <c r="S240" s="92"/>
    </row>
    <row r="241" spans="16:19" ht="15.75" customHeight="1" x14ac:dyDescent="0.2">
      <c r="P241" s="92"/>
      <c r="R241" s="92"/>
      <c r="S241" s="92"/>
    </row>
    <row r="242" spans="16:19" ht="15.75" customHeight="1" x14ac:dyDescent="0.2">
      <c r="P242" s="92"/>
      <c r="R242" s="92"/>
      <c r="S242" s="92"/>
    </row>
    <row r="243" spans="16:19" ht="15.75" customHeight="1" x14ac:dyDescent="0.2">
      <c r="P243" s="92"/>
      <c r="R243" s="92"/>
      <c r="S243" s="92"/>
    </row>
    <row r="244" spans="16:19" ht="15.75" customHeight="1" x14ac:dyDescent="0.2">
      <c r="P244" s="92"/>
      <c r="R244" s="92"/>
      <c r="S244" s="92"/>
    </row>
    <row r="245" spans="16:19" ht="15.75" customHeight="1" x14ac:dyDescent="0.2">
      <c r="P245" s="92"/>
      <c r="R245" s="92"/>
      <c r="S245" s="92"/>
    </row>
    <row r="246" spans="16:19" ht="15.75" customHeight="1" x14ac:dyDescent="0.2">
      <c r="P246" s="92"/>
      <c r="R246" s="92"/>
      <c r="S246" s="92"/>
    </row>
    <row r="247" spans="16:19" ht="15.75" customHeight="1" x14ac:dyDescent="0.2">
      <c r="P247" s="92"/>
      <c r="R247" s="92"/>
      <c r="S247" s="92"/>
    </row>
    <row r="248" spans="16:19" ht="15.75" customHeight="1" x14ac:dyDescent="0.2">
      <c r="P248" s="92"/>
      <c r="R248" s="92"/>
      <c r="S248" s="92"/>
    </row>
    <row r="249" spans="16:19" ht="15.75" customHeight="1" x14ac:dyDescent="0.2">
      <c r="P249" s="92"/>
      <c r="R249" s="92"/>
      <c r="S249" s="92"/>
    </row>
    <row r="250" spans="16:19" ht="15.75" customHeight="1" x14ac:dyDescent="0.2">
      <c r="P250" s="92"/>
      <c r="R250" s="92"/>
      <c r="S250" s="92"/>
    </row>
    <row r="251" spans="16:19" ht="15.75" customHeight="1" x14ac:dyDescent="0.2">
      <c r="P251" s="92"/>
      <c r="R251" s="92"/>
      <c r="S251" s="92"/>
    </row>
    <row r="252" spans="16:19" ht="15.75" customHeight="1" x14ac:dyDescent="0.2">
      <c r="P252" s="92"/>
      <c r="R252" s="92"/>
      <c r="S252" s="92"/>
    </row>
    <row r="253" spans="16:19" ht="15.75" customHeight="1" x14ac:dyDescent="0.2">
      <c r="P253" s="92"/>
      <c r="R253" s="92"/>
      <c r="S253" s="92"/>
    </row>
    <row r="254" spans="16:19" ht="15.75" customHeight="1" x14ac:dyDescent="0.2">
      <c r="P254" s="92"/>
      <c r="R254" s="92"/>
      <c r="S254" s="92"/>
    </row>
    <row r="255" spans="16:19" ht="15.75" customHeight="1" x14ac:dyDescent="0.2">
      <c r="P255" s="92"/>
      <c r="R255" s="92"/>
      <c r="S255" s="92"/>
    </row>
    <row r="256" spans="16:19" ht="15.75" customHeight="1" x14ac:dyDescent="0.2">
      <c r="P256" s="92"/>
      <c r="R256" s="92"/>
      <c r="S256" s="92"/>
    </row>
    <row r="257" spans="16:19" ht="15.75" customHeight="1" x14ac:dyDescent="0.2">
      <c r="P257" s="92"/>
      <c r="R257" s="92"/>
      <c r="S257" s="92"/>
    </row>
    <row r="258" spans="16:19" ht="15.75" customHeight="1" x14ac:dyDescent="0.2">
      <c r="P258" s="92"/>
      <c r="R258" s="92"/>
      <c r="S258" s="92"/>
    </row>
    <row r="259" spans="16:19" ht="15.75" customHeight="1" x14ac:dyDescent="0.2">
      <c r="P259" s="92"/>
      <c r="R259" s="92"/>
      <c r="S259" s="92"/>
    </row>
    <row r="260" spans="16:19" ht="15.75" customHeight="1" x14ac:dyDescent="0.2">
      <c r="P260" s="92"/>
      <c r="R260" s="92"/>
      <c r="S260" s="92"/>
    </row>
    <row r="261" spans="16:19" ht="15.75" customHeight="1" x14ac:dyDescent="0.2">
      <c r="P261" s="92"/>
      <c r="R261" s="92"/>
      <c r="S261" s="92"/>
    </row>
    <row r="262" spans="16:19" ht="15.75" customHeight="1" x14ac:dyDescent="0.2">
      <c r="P262" s="92"/>
      <c r="R262" s="92"/>
      <c r="S262" s="92"/>
    </row>
    <row r="263" spans="16:19" ht="15.75" customHeight="1" x14ac:dyDescent="0.2">
      <c r="P263" s="92"/>
      <c r="R263" s="92"/>
      <c r="S263" s="92"/>
    </row>
    <row r="264" spans="16:19" ht="15.75" customHeight="1" x14ac:dyDescent="0.2">
      <c r="P264" s="92"/>
      <c r="R264" s="92"/>
      <c r="S264" s="92"/>
    </row>
    <row r="265" spans="16:19" ht="15.75" customHeight="1" x14ac:dyDescent="0.2">
      <c r="P265" s="92"/>
      <c r="R265" s="92"/>
      <c r="S265" s="92"/>
    </row>
    <row r="266" spans="16:19" ht="15.75" customHeight="1" x14ac:dyDescent="0.2">
      <c r="P266" s="92"/>
      <c r="R266" s="92"/>
      <c r="S266" s="92"/>
    </row>
    <row r="267" spans="16:19" ht="15.75" customHeight="1" x14ac:dyDescent="0.2">
      <c r="P267" s="92"/>
      <c r="R267" s="92"/>
      <c r="S267" s="92"/>
    </row>
    <row r="268" spans="16:19" ht="15.75" customHeight="1" x14ac:dyDescent="0.2">
      <c r="P268" s="92"/>
      <c r="R268" s="92"/>
      <c r="S268" s="92"/>
    </row>
    <row r="269" spans="16:19" ht="15.75" customHeight="1" x14ac:dyDescent="0.2">
      <c r="P269" s="92"/>
      <c r="R269" s="92"/>
      <c r="S269" s="92"/>
    </row>
    <row r="270" spans="16:19" ht="15.75" customHeight="1" x14ac:dyDescent="0.2">
      <c r="P270" s="92"/>
      <c r="R270" s="92"/>
      <c r="S270" s="92"/>
    </row>
    <row r="271" spans="16:19" ht="15.75" customHeight="1" x14ac:dyDescent="0.2">
      <c r="P271" s="92"/>
      <c r="R271" s="92"/>
      <c r="S271" s="92"/>
    </row>
    <row r="272" spans="16:19" ht="15.75" customHeight="1" x14ac:dyDescent="0.2">
      <c r="P272" s="92"/>
      <c r="R272" s="92"/>
      <c r="S272" s="92"/>
    </row>
    <row r="273" spans="16:19" ht="15.75" customHeight="1" x14ac:dyDescent="0.2">
      <c r="P273" s="92"/>
      <c r="R273" s="92"/>
      <c r="S273" s="92"/>
    </row>
    <row r="274" spans="16:19" ht="15.75" customHeight="1" x14ac:dyDescent="0.2">
      <c r="P274" s="92"/>
      <c r="R274" s="92"/>
      <c r="S274" s="92"/>
    </row>
    <row r="275" spans="16:19" ht="15.75" customHeight="1" x14ac:dyDescent="0.2">
      <c r="P275" s="92"/>
      <c r="R275" s="92"/>
      <c r="S275" s="92"/>
    </row>
    <row r="276" spans="16:19" ht="15.75" customHeight="1" x14ac:dyDescent="0.2">
      <c r="P276" s="92"/>
      <c r="R276" s="92"/>
      <c r="S276" s="92"/>
    </row>
    <row r="277" spans="16:19" ht="15.75" customHeight="1" x14ac:dyDescent="0.2">
      <c r="P277" s="92"/>
      <c r="R277" s="92"/>
      <c r="S277" s="92"/>
    </row>
    <row r="278" spans="16:19" ht="15.75" customHeight="1" x14ac:dyDescent="0.2">
      <c r="P278" s="92"/>
      <c r="R278" s="92"/>
      <c r="S278" s="92"/>
    </row>
    <row r="279" spans="16:19" ht="15.75" customHeight="1" x14ac:dyDescent="0.2">
      <c r="P279" s="92"/>
      <c r="R279" s="92"/>
      <c r="S279" s="92"/>
    </row>
    <row r="280" spans="16:19" ht="15.75" customHeight="1" x14ac:dyDescent="0.2">
      <c r="P280" s="92"/>
      <c r="R280" s="92"/>
      <c r="S280" s="92"/>
    </row>
    <row r="281" spans="16:19" ht="15.75" customHeight="1" x14ac:dyDescent="0.2">
      <c r="P281" s="92"/>
      <c r="R281" s="92"/>
      <c r="S281" s="92"/>
    </row>
    <row r="282" spans="16:19" ht="15.75" customHeight="1" x14ac:dyDescent="0.2">
      <c r="P282" s="92"/>
      <c r="R282" s="92"/>
      <c r="S282" s="92"/>
    </row>
    <row r="283" spans="16:19" ht="15.75" customHeight="1" x14ac:dyDescent="0.2">
      <c r="P283" s="92"/>
      <c r="R283" s="92"/>
      <c r="S283" s="92"/>
    </row>
    <row r="284" spans="16:19" ht="15.75" customHeight="1" x14ac:dyDescent="0.2">
      <c r="P284" s="92"/>
      <c r="R284" s="92"/>
      <c r="S284" s="92"/>
    </row>
    <row r="285" spans="16:19" ht="15.75" customHeight="1" x14ac:dyDescent="0.2">
      <c r="P285" s="92"/>
      <c r="R285" s="92"/>
      <c r="S285" s="92"/>
    </row>
    <row r="286" spans="16:19" ht="15.75" customHeight="1" x14ac:dyDescent="0.2">
      <c r="P286" s="92"/>
      <c r="R286" s="92"/>
      <c r="S286" s="92"/>
    </row>
    <row r="287" spans="16:19" ht="15.75" customHeight="1" x14ac:dyDescent="0.2">
      <c r="P287" s="92"/>
      <c r="R287" s="92"/>
      <c r="S287" s="92"/>
    </row>
    <row r="288" spans="16:19" ht="15.75" customHeight="1" x14ac:dyDescent="0.2">
      <c r="P288" s="92"/>
      <c r="R288" s="92"/>
      <c r="S288" s="92"/>
    </row>
    <row r="289" spans="16:19" ht="15.75" customHeight="1" x14ac:dyDescent="0.2">
      <c r="P289" s="92"/>
      <c r="R289" s="92"/>
      <c r="S289" s="92"/>
    </row>
    <row r="290" spans="16:19" ht="15.75" customHeight="1" x14ac:dyDescent="0.2">
      <c r="P290" s="92"/>
      <c r="R290" s="92"/>
      <c r="S290" s="92"/>
    </row>
    <row r="291" spans="16:19" ht="15.75" customHeight="1" x14ac:dyDescent="0.2">
      <c r="P291" s="92"/>
      <c r="R291" s="92"/>
      <c r="S291" s="92"/>
    </row>
    <row r="292" spans="16:19" ht="15.75" customHeight="1" x14ac:dyDescent="0.2">
      <c r="P292" s="92"/>
      <c r="R292" s="92"/>
      <c r="S292" s="92"/>
    </row>
    <row r="293" spans="16:19" ht="15.75" customHeight="1" x14ac:dyDescent="0.2">
      <c r="P293" s="92"/>
      <c r="R293" s="92"/>
      <c r="S293" s="92"/>
    </row>
    <row r="294" spans="16:19" ht="15.75" customHeight="1" x14ac:dyDescent="0.2">
      <c r="P294" s="92"/>
      <c r="R294" s="92"/>
      <c r="S294" s="92"/>
    </row>
    <row r="295" spans="16:19" ht="15.75" customHeight="1" x14ac:dyDescent="0.2">
      <c r="P295" s="92"/>
      <c r="R295" s="92"/>
      <c r="S295" s="92"/>
    </row>
    <row r="296" spans="16:19" ht="15.75" customHeight="1" x14ac:dyDescent="0.2">
      <c r="P296" s="92"/>
      <c r="R296" s="92"/>
      <c r="S296" s="92"/>
    </row>
    <row r="297" spans="16:19" ht="15.75" customHeight="1" x14ac:dyDescent="0.2">
      <c r="P297" s="92"/>
      <c r="R297" s="92"/>
      <c r="S297" s="92"/>
    </row>
    <row r="298" spans="16:19" ht="15.75" customHeight="1" x14ac:dyDescent="0.2">
      <c r="P298" s="92"/>
      <c r="R298" s="92"/>
      <c r="S298" s="92"/>
    </row>
    <row r="299" spans="16:19" ht="15.75" customHeight="1" x14ac:dyDescent="0.2">
      <c r="P299" s="92"/>
      <c r="R299" s="92"/>
      <c r="S299" s="92"/>
    </row>
    <row r="300" spans="16:19" ht="15.75" customHeight="1" x14ac:dyDescent="0.2">
      <c r="P300" s="92"/>
      <c r="R300" s="92"/>
      <c r="S300" s="92"/>
    </row>
    <row r="301" spans="16:19" ht="15.75" customHeight="1" x14ac:dyDescent="0.2">
      <c r="P301" s="92"/>
      <c r="R301" s="92"/>
      <c r="S301" s="92"/>
    </row>
    <row r="302" spans="16:19" ht="15.75" customHeight="1" x14ac:dyDescent="0.2">
      <c r="P302" s="92"/>
      <c r="R302" s="92"/>
      <c r="S302" s="92"/>
    </row>
    <row r="303" spans="16:19" ht="15.75" customHeight="1" x14ac:dyDescent="0.2">
      <c r="P303" s="92"/>
      <c r="R303" s="92"/>
      <c r="S303" s="92"/>
    </row>
    <row r="304" spans="16:19" ht="15.75" customHeight="1" x14ac:dyDescent="0.2">
      <c r="P304" s="92"/>
      <c r="R304" s="92"/>
      <c r="S304" s="92"/>
    </row>
    <row r="305" spans="16:19" ht="15.75" customHeight="1" x14ac:dyDescent="0.2">
      <c r="P305" s="92"/>
      <c r="R305" s="92"/>
      <c r="S305" s="92"/>
    </row>
    <row r="306" spans="16:19" ht="15.75" customHeight="1" x14ac:dyDescent="0.2">
      <c r="P306" s="92"/>
      <c r="R306" s="92"/>
      <c r="S306" s="92"/>
    </row>
    <row r="307" spans="16:19" ht="15.75" customHeight="1" x14ac:dyDescent="0.2">
      <c r="P307" s="92"/>
      <c r="R307" s="92"/>
      <c r="S307" s="92"/>
    </row>
    <row r="308" spans="16:19" ht="15.75" customHeight="1" x14ac:dyDescent="0.2">
      <c r="P308" s="92"/>
      <c r="R308" s="92"/>
      <c r="S308" s="92"/>
    </row>
    <row r="309" spans="16:19" ht="15.75" customHeight="1" x14ac:dyDescent="0.2">
      <c r="P309" s="92"/>
      <c r="R309" s="92"/>
      <c r="S309" s="92"/>
    </row>
    <row r="310" spans="16:19" ht="15.75" customHeight="1" x14ac:dyDescent="0.2">
      <c r="P310" s="92"/>
      <c r="R310" s="92"/>
      <c r="S310" s="92"/>
    </row>
    <row r="311" spans="16:19" ht="15.75" customHeight="1" x14ac:dyDescent="0.2">
      <c r="P311" s="92"/>
      <c r="R311" s="92"/>
      <c r="S311" s="92"/>
    </row>
    <row r="312" spans="16:19" ht="15.75" customHeight="1" x14ac:dyDescent="0.2">
      <c r="P312" s="92"/>
      <c r="R312" s="92"/>
      <c r="S312" s="92"/>
    </row>
    <row r="313" spans="16:19" ht="15.75" customHeight="1" x14ac:dyDescent="0.2">
      <c r="P313" s="92"/>
      <c r="R313" s="92"/>
      <c r="S313" s="92"/>
    </row>
    <row r="314" spans="16:19" ht="15.75" customHeight="1" x14ac:dyDescent="0.2">
      <c r="P314" s="92"/>
      <c r="R314" s="92"/>
      <c r="S314" s="92"/>
    </row>
    <row r="315" spans="16:19" ht="15.75" customHeight="1" x14ac:dyDescent="0.2">
      <c r="P315" s="92"/>
      <c r="R315" s="92"/>
      <c r="S315" s="92"/>
    </row>
    <row r="316" spans="16:19" ht="15.75" customHeight="1" x14ac:dyDescent="0.2">
      <c r="P316" s="92"/>
      <c r="R316" s="92"/>
      <c r="S316" s="92"/>
    </row>
    <row r="317" spans="16:19" ht="15.75" customHeight="1" x14ac:dyDescent="0.2">
      <c r="P317" s="92"/>
      <c r="R317" s="92"/>
      <c r="S317" s="92"/>
    </row>
    <row r="318" spans="16:19" ht="15.75" customHeight="1" x14ac:dyDescent="0.2">
      <c r="P318" s="92"/>
      <c r="R318" s="92"/>
      <c r="S318" s="92"/>
    </row>
    <row r="319" spans="16:19" ht="15.75" customHeight="1" x14ac:dyDescent="0.2">
      <c r="P319" s="92"/>
      <c r="R319" s="92"/>
      <c r="S319" s="92"/>
    </row>
    <row r="320" spans="16:19" ht="15.75" customHeight="1" x14ac:dyDescent="0.2">
      <c r="P320" s="92"/>
      <c r="R320" s="92"/>
      <c r="S320" s="92"/>
    </row>
    <row r="321" spans="16:19" ht="15.75" customHeight="1" x14ac:dyDescent="0.2">
      <c r="P321" s="92"/>
      <c r="R321" s="92"/>
      <c r="S321" s="92"/>
    </row>
    <row r="322" spans="16:19" ht="15.75" customHeight="1" x14ac:dyDescent="0.2">
      <c r="P322" s="92"/>
      <c r="R322" s="92"/>
      <c r="S322" s="92"/>
    </row>
    <row r="323" spans="16:19" ht="15.75" customHeight="1" x14ac:dyDescent="0.2">
      <c r="P323" s="92"/>
      <c r="R323" s="92"/>
      <c r="S323" s="92"/>
    </row>
    <row r="324" spans="16:19" ht="15.75" customHeight="1" x14ac:dyDescent="0.2">
      <c r="P324" s="92"/>
      <c r="R324" s="92"/>
      <c r="S324" s="92"/>
    </row>
    <row r="325" spans="16:19" ht="15.75" customHeight="1" x14ac:dyDescent="0.2">
      <c r="P325" s="92"/>
      <c r="R325" s="92"/>
      <c r="S325" s="92"/>
    </row>
    <row r="326" spans="16:19" ht="15.75" customHeight="1" x14ac:dyDescent="0.2">
      <c r="P326" s="92"/>
      <c r="R326" s="92"/>
      <c r="S326" s="92"/>
    </row>
    <row r="327" spans="16:19" ht="15.75" customHeight="1" x14ac:dyDescent="0.2">
      <c r="P327" s="92"/>
      <c r="R327" s="92"/>
      <c r="S327" s="92"/>
    </row>
    <row r="328" spans="16:19" ht="15.75" customHeight="1" x14ac:dyDescent="0.2">
      <c r="P328" s="92"/>
      <c r="R328" s="92"/>
      <c r="S328" s="92"/>
    </row>
    <row r="329" spans="16:19" ht="15.75" customHeight="1" x14ac:dyDescent="0.2">
      <c r="P329" s="92"/>
      <c r="R329" s="92"/>
      <c r="S329" s="92"/>
    </row>
    <row r="330" spans="16:19" ht="15.75" customHeight="1" x14ac:dyDescent="0.2">
      <c r="P330" s="92"/>
      <c r="R330" s="92"/>
      <c r="S330" s="92"/>
    </row>
    <row r="331" spans="16:19" ht="15.75" customHeight="1" x14ac:dyDescent="0.2">
      <c r="P331" s="92"/>
      <c r="R331" s="92"/>
      <c r="S331" s="92"/>
    </row>
    <row r="332" spans="16:19" ht="15.75" customHeight="1" x14ac:dyDescent="0.2">
      <c r="P332" s="92"/>
      <c r="R332" s="92"/>
      <c r="S332" s="92"/>
    </row>
    <row r="333" spans="16:19" ht="15.75" customHeight="1" x14ac:dyDescent="0.2">
      <c r="P333" s="92"/>
      <c r="R333" s="92"/>
      <c r="S333" s="92"/>
    </row>
    <row r="334" spans="16:19" ht="15.75" customHeight="1" x14ac:dyDescent="0.2">
      <c r="P334" s="92"/>
      <c r="R334" s="92"/>
      <c r="S334" s="92"/>
    </row>
    <row r="335" spans="16:19" ht="15.75" customHeight="1" x14ac:dyDescent="0.2">
      <c r="P335" s="92"/>
      <c r="R335" s="92"/>
      <c r="S335" s="92"/>
    </row>
    <row r="336" spans="16:19" ht="15.75" customHeight="1" x14ac:dyDescent="0.2">
      <c r="P336" s="92"/>
      <c r="R336" s="92"/>
      <c r="S336" s="92"/>
    </row>
    <row r="337" spans="16:19" ht="15.75" customHeight="1" x14ac:dyDescent="0.2">
      <c r="P337" s="92"/>
      <c r="R337" s="92"/>
      <c r="S337" s="92"/>
    </row>
    <row r="338" spans="16:19" ht="15.75" customHeight="1" x14ac:dyDescent="0.2">
      <c r="P338" s="92"/>
      <c r="R338" s="92"/>
      <c r="S338" s="92"/>
    </row>
    <row r="339" spans="16:19" ht="15.75" customHeight="1" x14ac:dyDescent="0.2">
      <c r="P339" s="92"/>
      <c r="R339" s="92"/>
      <c r="S339" s="92"/>
    </row>
    <row r="340" spans="16:19" ht="15.75" customHeight="1" x14ac:dyDescent="0.2">
      <c r="P340" s="92"/>
      <c r="R340" s="92"/>
      <c r="S340" s="92"/>
    </row>
    <row r="341" spans="16:19" ht="15.75" customHeight="1" x14ac:dyDescent="0.2">
      <c r="P341" s="92"/>
      <c r="R341" s="92"/>
      <c r="S341" s="92"/>
    </row>
    <row r="342" spans="16:19" ht="15.75" customHeight="1" x14ac:dyDescent="0.2">
      <c r="P342" s="92"/>
      <c r="R342" s="92"/>
      <c r="S342" s="92"/>
    </row>
    <row r="343" spans="16:19" ht="15.75" customHeight="1" x14ac:dyDescent="0.2">
      <c r="P343" s="92"/>
      <c r="R343" s="92"/>
      <c r="S343" s="92"/>
    </row>
    <row r="344" spans="16:19" ht="15.75" customHeight="1" x14ac:dyDescent="0.2">
      <c r="P344" s="92"/>
      <c r="R344" s="92"/>
      <c r="S344" s="92"/>
    </row>
    <row r="345" spans="16:19" ht="15.75" customHeight="1" x14ac:dyDescent="0.2">
      <c r="P345" s="92"/>
      <c r="R345" s="92"/>
      <c r="S345" s="92"/>
    </row>
    <row r="346" spans="16:19" ht="15.75" customHeight="1" x14ac:dyDescent="0.2">
      <c r="P346" s="92"/>
      <c r="R346" s="92"/>
      <c r="S346" s="92"/>
    </row>
    <row r="347" spans="16:19" ht="15.75" customHeight="1" x14ac:dyDescent="0.2">
      <c r="P347" s="92"/>
      <c r="R347" s="92"/>
      <c r="S347" s="92"/>
    </row>
    <row r="348" spans="16:19" ht="15.75" customHeight="1" x14ac:dyDescent="0.2">
      <c r="P348" s="92"/>
      <c r="R348" s="92"/>
      <c r="S348" s="92"/>
    </row>
    <row r="349" spans="16:19" ht="15.75" customHeight="1" x14ac:dyDescent="0.2">
      <c r="P349" s="92"/>
      <c r="R349" s="92"/>
      <c r="S349" s="92"/>
    </row>
    <row r="350" spans="16:19" ht="15.75" customHeight="1" x14ac:dyDescent="0.2">
      <c r="P350" s="92"/>
      <c r="R350" s="92"/>
      <c r="S350" s="92"/>
    </row>
    <row r="351" spans="16:19" ht="15.75" customHeight="1" x14ac:dyDescent="0.2">
      <c r="P351" s="92"/>
      <c r="R351" s="92"/>
      <c r="S351" s="92"/>
    </row>
    <row r="352" spans="16:19" ht="15.75" customHeight="1" x14ac:dyDescent="0.2">
      <c r="P352" s="92"/>
      <c r="R352" s="92"/>
      <c r="S352" s="92"/>
    </row>
    <row r="353" spans="16:19" ht="15.75" customHeight="1" x14ac:dyDescent="0.2">
      <c r="P353" s="92"/>
      <c r="R353" s="92"/>
      <c r="S353" s="92"/>
    </row>
    <row r="354" spans="16:19" ht="15.75" customHeight="1" x14ac:dyDescent="0.2">
      <c r="P354" s="92"/>
      <c r="R354" s="92"/>
      <c r="S354" s="92"/>
    </row>
    <row r="355" spans="16:19" ht="15.75" customHeight="1" x14ac:dyDescent="0.2">
      <c r="P355" s="92"/>
      <c r="R355" s="92"/>
      <c r="S355" s="92"/>
    </row>
    <row r="356" spans="16:19" ht="15.75" customHeight="1" x14ac:dyDescent="0.2">
      <c r="P356" s="92"/>
      <c r="R356" s="92"/>
      <c r="S356" s="92"/>
    </row>
    <row r="357" spans="16:19" ht="15.75" customHeight="1" x14ac:dyDescent="0.2">
      <c r="P357" s="92"/>
      <c r="R357" s="92"/>
      <c r="S357" s="92"/>
    </row>
    <row r="358" spans="16:19" ht="15.75" customHeight="1" x14ac:dyDescent="0.2">
      <c r="P358" s="92"/>
      <c r="R358" s="92"/>
      <c r="S358" s="92"/>
    </row>
    <row r="359" spans="16:19" ht="15.75" customHeight="1" x14ac:dyDescent="0.2">
      <c r="P359" s="92"/>
      <c r="R359" s="92"/>
      <c r="S359" s="92"/>
    </row>
    <row r="360" spans="16:19" ht="15.75" customHeight="1" x14ac:dyDescent="0.2">
      <c r="P360" s="92"/>
      <c r="R360" s="92"/>
      <c r="S360" s="92"/>
    </row>
    <row r="361" spans="16:19" ht="15.75" customHeight="1" x14ac:dyDescent="0.2">
      <c r="P361" s="92"/>
      <c r="R361" s="92"/>
      <c r="S361" s="92"/>
    </row>
    <row r="362" spans="16:19" ht="15.75" customHeight="1" x14ac:dyDescent="0.2">
      <c r="P362" s="92"/>
      <c r="R362" s="92"/>
      <c r="S362" s="92"/>
    </row>
    <row r="363" spans="16:19" ht="15.75" customHeight="1" x14ac:dyDescent="0.2">
      <c r="P363" s="92"/>
      <c r="R363" s="92"/>
      <c r="S363" s="92"/>
    </row>
    <row r="364" spans="16:19" ht="15.75" customHeight="1" x14ac:dyDescent="0.2">
      <c r="P364" s="92"/>
      <c r="R364" s="92"/>
      <c r="S364" s="92"/>
    </row>
    <row r="365" spans="16:19" ht="15.75" customHeight="1" x14ac:dyDescent="0.2">
      <c r="P365" s="92"/>
      <c r="R365" s="92"/>
      <c r="S365" s="92"/>
    </row>
    <row r="366" spans="16:19" ht="15.75" customHeight="1" x14ac:dyDescent="0.2">
      <c r="P366" s="92"/>
      <c r="R366" s="92"/>
      <c r="S366" s="92"/>
    </row>
    <row r="367" spans="16:19" ht="15.75" customHeight="1" x14ac:dyDescent="0.2">
      <c r="P367" s="92"/>
      <c r="R367" s="92"/>
      <c r="S367" s="92"/>
    </row>
    <row r="368" spans="16:19" ht="15.75" customHeight="1" x14ac:dyDescent="0.2">
      <c r="P368" s="92"/>
      <c r="R368" s="92"/>
      <c r="S368" s="92"/>
    </row>
    <row r="369" spans="16:19" ht="15.75" customHeight="1" x14ac:dyDescent="0.2">
      <c r="P369" s="92"/>
      <c r="R369" s="92"/>
      <c r="S369" s="92"/>
    </row>
    <row r="370" spans="16:19" ht="15.75" customHeight="1" x14ac:dyDescent="0.2">
      <c r="P370" s="92"/>
      <c r="R370" s="92"/>
      <c r="S370" s="92"/>
    </row>
    <row r="371" spans="16:19" ht="15.75" customHeight="1" x14ac:dyDescent="0.2">
      <c r="P371" s="92"/>
      <c r="R371" s="92"/>
      <c r="S371" s="92"/>
    </row>
    <row r="372" spans="16:19" ht="15.75" customHeight="1" x14ac:dyDescent="0.2">
      <c r="P372" s="92"/>
      <c r="R372" s="92"/>
      <c r="S372" s="92"/>
    </row>
    <row r="373" spans="16:19" ht="15.75" customHeight="1" x14ac:dyDescent="0.2">
      <c r="P373" s="92"/>
      <c r="R373" s="92"/>
      <c r="S373" s="92"/>
    </row>
    <row r="374" spans="16:19" ht="15.75" customHeight="1" x14ac:dyDescent="0.2">
      <c r="P374" s="92"/>
      <c r="R374" s="92"/>
      <c r="S374" s="92"/>
    </row>
    <row r="375" spans="16:19" ht="15.75" customHeight="1" x14ac:dyDescent="0.2">
      <c r="P375" s="92"/>
      <c r="R375" s="92"/>
      <c r="S375" s="92"/>
    </row>
    <row r="376" spans="16:19" ht="15.75" customHeight="1" x14ac:dyDescent="0.2">
      <c r="P376" s="92"/>
      <c r="R376" s="92"/>
      <c r="S376" s="92"/>
    </row>
    <row r="377" spans="16:19" ht="15.75" customHeight="1" x14ac:dyDescent="0.2">
      <c r="P377" s="92"/>
      <c r="R377" s="92"/>
      <c r="S377" s="92"/>
    </row>
    <row r="378" spans="16:19" ht="15.75" customHeight="1" x14ac:dyDescent="0.2">
      <c r="P378" s="92"/>
      <c r="R378" s="92"/>
      <c r="S378" s="92"/>
    </row>
    <row r="379" spans="16:19" ht="15.75" customHeight="1" x14ac:dyDescent="0.2">
      <c r="P379" s="92"/>
      <c r="R379" s="92"/>
      <c r="S379" s="92"/>
    </row>
    <row r="380" spans="16:19" ht="15.75" customHeight="1" x14ac:dyDescent="0.2">
      <c r="P380" s="92"/>
      <c r="R380" s="92"/>
      <c r="S380" s="92"/>
    </row>
    <row r="381" spans="16:19" ht="15.75" customHeight="1" x14ac:dyDescent="0.2">
      <c r="P381" s="92"/>
      <c r="R381" s="92"/>
      <c r="S381" s="92"/>
    </row>
    <row r="382" spans="16:19" ht="15.75" customHeight="1" x14ac:dyDescent="0.2">
      <c r="P382" s="92"/>
      <c r="R382" s="92"/>
      <c r="S382" s="92"/>
    </row>
    <row r="383" spans="16:19" ht="15.75" customHeight="1" x14ac:dyDescent="0.2">
      <c r="P383" s="92"/>
      <c r="R383" s="92"/>
      <c r="S383" s="92"/>
    </row>
    <row r="384" spans="16:19" ht="15.75" customHeight="1" x14ac:dyDescent="0.2">
      <c r="P384" s="92"/>
      <c r="R384" s="92"/>
      <c r="S384" s="92"/>
    </row>
    <row r="385" spans="16:19" ht="15.75" customHeight="1" x14ac:dyDescent="0.2">
      <c r="P385" s="92"/>
      <c r="R385" s="92"/>
      <c r="S385" s="92"/>
    </row>
    <row r="386" spans="16:19" ht="15.75" customHeight="1" x14ac:dyDescent="0.2">
      <c r="P386" s="92"/>
      <c r="R386" s="92"/>
      <c r="S386" s="92"/>
    </row>
    <row r="387" spans="16:19" ht="15.75" customHeight="1" x14ac:dyDescent="0.2">
      <c r="P387" s="92"/>
      <c r="R387" s="92"/>
      <c r="S387" s="92"/>
    </row>
    <row r="388" spans="16:19" ht="15.75" customHeight="1" x14ac:dyDescent="0.2">
      <c r="P388" s="92"/>
      <c r="R388" s="92"/>
      <c r="S388" s="92"/>
    </row>
    <row r="389" spans="16:19" ht="15.75" customHeight="1" x14ac:dyDescent="0.2">
      <c r="P389" s="92"/>
      <c r="R389" s="92"/>
      <c r="S389" s="92"/>
    </row>
    <row r="390" spans="16:19" ht="15.75" customHeight="1" x14ac:dyDescent="0.2">
      <c r="P390" s="92"/>
      <c r="R390" s="92"/>
      <c r="S390" s="92"/>
    </row>
    <row r="391" spans="16:19" ht="15.75" customHeight="1" x14ac:dyDescent="0.2">
      <c r="P391" s="92"/>
      <c r="R391" s="92"/>
      <c r="S391" s="92"/>
    </row>
    <row r="392" spans="16:19" ht="15.75" customHeight="1" x14ac:dyDescent="0.2">
      <c r="P392" s="92"/>
      <c r="R392" s="92"/>
      <c r="S392" s="92"/>
    </row>
    <row r="393" spans="16:19" ht="15.75" customHeight="1" x14ac:dyDescent="0.2">
      <c r="P393" s="92"/>
      <c r="R393" s="92"/>
      <c r="S393" s="92"/>
    </row>
    <row r="394" spans="16:19" ht="15.75" customHeight="1" x14ac:dyDescent="0.2">
      <c r="P394" s="92"/>
      <c r="R394" s="92"/>
      <c r="S394" s="92"/>
    </row>
    <row r="395" spans="16:19" ht="15.75" customHeight="1" x14ac:dyDescent="0.2">
      <c r="P395" s="92"/>
      <c r="R395" s="92"/>
      <c r="S395" s="92"/>
    </row>
    <row r="396" spans="16:19" ht="15.75" customHeight="1" x14ac:dyDescent="0.2">
      <c r="P396" s="92"/>
      <c r="R396" s="92"/>
      <c r="S396" s="92"/>
    </row>
    <row r="397" spans="16:19" ht="15.75" customHeight="1" x14ac:dyDescent="0.2">
      <c r="P397" s="92"/>
      <c r="R397" s="92"/>
      <c r="S397" s="92"/>
    </row>
    <row r="398" spans="16:19" ht="15.75" customHeight="1" x14ac:dyDescent="0.2">
      <c r="P398" s="92"/>
      <c r="R398" s="92"/>
      <c r="S398" s="92"/>
    </row>
    <row r="399" spans="16:19" ht="15.75" customHeight="1" x14ac:dyDescent="0.2">
      <c r="P399" s="92"/>
      <c r="R399" s="92"/>
      <c r="S399" s="92"/>
    </row>
    <row r="400" spans="16:19" ht="15.75" customHeight="1" x14ac:dyDescent="0.2">
      <c r="P400" s="92"/>
      <c r="R400" s="92"/>
      <c r="S400" s="92"/>
    </row>
    <row r="401" spans="16:19" ht="15.75" customHeight="1" x14ac:dyDescent="0.2">
      <c r="P401" s="92"/>
      <c r="R401" s="92"/>
      <c r="S401" s="92"/>
    </row>
    <row r="402" spans="16:19" ht="15.75" customHeight="1" x14ac:dyDescent="0.2">
      <c r="P402" s="92"/>
      <c r="R402" s="92"/>
      <c r="S402" s="92"/>
    </row>
    <row r="403" spans="16:19" ht="15.75" customHeight="1" x14ac:dyDescent="0.2">
      <c r="P403" s="92"/>
      <c r="R403" s="92"/>
      <c r="S403" s="92"/>
    </row>
    <row r="404" spans="16:19" ht="15.75" customHeight="1" x14ac:dyDescent="0.2">
      <c r="P404" s="92"/>
      <c r="R404" s="92"/>
      <c r="S404" s="92"/>
    </row>
    <row r="405" spans="16:19" ht="15.75" customHeight="1" x14ac:dyDescent="0.2">
      <c r="P405" s="92"/>
      <c r="R405" s="92"/>
      <c r="S405" s="92"/>
    </row>
    <row r="406" spans="16:19" ht="15.75" customHeight="1" x14ac:dyDescent="0.2">
      <c r="P406" s="92"/>
      <c r="R406" s="92"/>
      <c r="S406" s="92"/>
    </row>
    <row r="407" spans="16:19" ht="15.75" customHeight="1" x14ac:dyDescent="0.2">
      <c r="P407" s="92"/>
      <c r="R407" s="92"/>
      <c r="S407" s="92"/>
    </row>
    <row r="408" spans="16:19" ht="15.75" customHeight="1" x14ac:dyDescent="0.2">
      <c r="P408" s="92"/>
      <c r="R408" s="92"/>
      <c r="S408" s="92"/>
    </row>
    <row r="409" spans="16:19" ht="15.75" customHeight="1" x14ac:dyDescent="0.2">
      <c r="P409" s="92"/>
      <c r="R409" s="92"/>
      <c r="S409" s="92"/>
    </row>
    <row r="410" spans="16:19" ht="15.75" customHeight="1" x14ac:dyDescent="0.2">
      <c r="P410" s="92"/>
      <c r="R410" s="92"/>
      <c r="S410" s="92"/>
    </row>
    <row r="411" spans="16:19" ht="15.75" customHeight="1" x14ac:dyDescent="0.2">
      <c r="P411" s="92"/>
      <c r="R411" s="92"/>
      <c r="S411" s="92"/>
    </row>
    <row r="412" spans="16:19" ht="15.75" customHeight="1" x14ac:dyDescent="0.2">
      <c r="P412" s="92"/>
      <c r="R412" s="92"/>
      <c r="S412" s="92"/>
    </row>
    <row r="413" spans="16:19" ht="15.75" customHeight="1" x14ac:dyDescent="0.2">
      <c r="P413" s="92"/>
      <c r="R413" s="92"/>
      <c r="S413" s="92"/>
    </row>
    <row r="414" spans="16:19" ht="15.75" customHeight="1" x14ac:dyDescent="0.2">
      <c r="P414" s="92"/>
      <c r="R414" s="92"/>
      <c r="S414" s="92"/>
    </row>
    <row r="415" spans="16:19" ht="15.75" customHeight="1" x14ac:dyDescent="0.2">
      <c r="P415" s="92"/>
      <c r="R415" s="92"/>
      <c r="S415" s="92"/>
    </row>
    <row r="416" spans="16:19" ht="15.75" customHeight="1" x14ac:dyDescent="0.2">
      <c r="P416" s="92"/>
      <c r="R416" s="92"/>
      <c r="S416" s="92"/>
    </row>
    <row r="417" spans="16:19" ht="15.75" customHeight="1" x14ac:dyDescent="0.2">
      <c r="P417" s="92"/>
      <c r="R417" s="92"/>
      <c r="S417" s="92"/>
    </row>
    <row r="418" spans="16:19" ht="15.75" customHeight="1" x14ac:dyDescent="0.2">
      <c r="P418" s="92"/>
      <c r="R418" s="92"/>
      <c r="S418" s="92"/>
    </row>
    <row r="419" spans="16:19" ht="15.75" customHeight="1" x14ac:dyDescent="0.2">
      <c r="P419" s="92"/>
      <c r="R419" s="92"/>
      <c r="S419" s="92"/>
    </row>
    <row r="420" spans="16:19" ht="15.75" customHeight="1" x14ac:dyDescent="0.2">
      <c r="P420" s="92"/>
      <c r="R420" s="92"/>
      <c r="S420" s="92"/>
    </row>
    <row r="421" spans="16:19" ht="15.75" customHeight="1" x14ac:dyDescent="0.2">
      <c r="P421" s="92"/>
      <c r="R421" s="92"/>
      <c r="S421" s="92"/>
    </row>
    <row r="422" spans="16:19" ht="15.75" customHeight="1" x14ac:dyDescent="0.2">
      <c r="P422" s="92"/>
      <c r="R422" s="92"/>
      <c r="S422" s="92"/>
    </row>
    <row r="423" spans="16:19" ht="15.75" customHeight="1" x14ac:dyDescent="0.2">
      <c r="P423" s="92"/>
      <c r="R423" s="92"/>
      <c r="S423" s="92"/>
    </row>
    <row r="424" spans="16:19" ht="15.75" customHeight="1" x14ac:dyDescent="0.2">
      <c r="P424" s="92"/>
      <c r="R424" s="92"/>
      <c r="S424" s="92"/>
    </row>
    <row r="425" spans="16:19" ht="15.75" customHeight="1" x14ac:dyDescent="0.2">
      <c r="P425" s="92"/>
      <c r="R425" s="92"/>
      <c r="S425" s="92"/>
    </row>
    <row r="426" spans="16:19" ht="15.75" customHeight="1" x14ac:dyDescent="0.2">
      <c r="P426" s="92"/>
      <c r="R426" s="92"/>
      <c r="S426" s="92"/>
    </row>
    <row r="427" spans="16:19" ht="15.75" customHeight="1" x14ac:dyDescent="0.2">
      <c r="P427" s="92"/>
      <c r="R427" s="92"/>
      <c r="S427" s="92"/>
    </row>
    <row r="428" spans="16:19" ht="15.75" customHeight="1" x14ac:dyDescent="0.2">
      <c r="P428" s="92"/>
      <c r="R428" s="92"/>
      <c r="S428" s="92"/>
    </row>
    <row r="429" spans="16:19" ht="15.75" customHeight="1" x14ac:dyDescent="0.2">
      <c r="P429" s="92"/>
      <c r="R429" s="92"/>
      <c r="S429" s="92"/>
    </row>
    <row r="430" spans="16:19" ht="15.75" customHeight="1" x14ac:dyDescent="0.2">
      <c r="P430" s="92"/>
      <c r="R430" s="92"/>
      <c r="S430" s="92"/>
    </row>
    <row r="431" spans="16:19" ht="15.75" customHeight="1" x14ac:dyDescent="0.2">
      <c r="P431" s="92"/>
      <c r="R431" s="92"/>
      <c r="S431" s="92"/>
    </row>
    <row r="432" spans="16:19" ht="15.75" customHeight="1" x14ac:dyDescent="0.2">
      <c r="P432" s="92"/>
      <c r="R432" s="92"/>
      <c r="S432" s="92"/>
    </row>
    <row r="433" spans="16:19" ht="15.75" customHeight="1" x14ac:dyDescent="0.2">
      <c r="P433" s="92"/>
      <c r="R433" s="92"/>
      <c r="S433" s="92"/>
    </row>
    <row r="434" spans="16:19" ht="15.75" customHeight="1" x14ac:dyDescent="0.2">
      <c r="P434" s="92"/>
      <c r="R434" s="92"/>
      <c r="S434" s="92"/>
    </row>
    <row r="435" spans="16:19" ht="15.75" customHeight="1" x14ac:dyDescent="0.2">
      <c r="P435" s="92"/>
      <c r="R435" s="92"/>
      <c r="S435" s="92"/>
    </row>
    <row r="436" spans="16:19" ht="15.75" customHeight="1" x14ac:dyDescent="0.2">
      <c r="P436" s="92"/>
      <c r="R436" s="92"/>
      <c r="S436" s="92"/>
    </row>
    <row r="437" spans="16:19" ht="15.75" customHeight="1" x14ac:dyDescent="0.2">
      <c r="P437" s="92"/>
      <c r="R437" s="92"/>
      <c r="S437" s="92"/>
    </row>
    <row r="438" spans="16:19" ht="15.75" customHeight="1" x14ac:dyDescent="0.2">
      <c r="P438" s="92"/>
      <c r="R438" s="92"/>
      <c r="S438" s="92"/>
    </row>
    <row r="439" spans="16:19" ht="15.75" customHeight="1" x14ac:dyDescent="0.2">
      <c r="P439" s="92"/>
      <c r="R439" s="92"/>
      <c r="S439" s="92"/>
    </row>
    <row r="440" spans="16:19" ht="15.75" customHeight="1" x14ac:dyDescent="0.2">
      <c r="P440" s="92"/>
      <c r="R440" s="92"/>
      <c r="S440" s="92"/>
    </row>
    <row r="441" spans="16:19" ht="15.75" customHeight="1" x14ac:dyDescent="0.2">
      <c r="P441" s="92"/>
      <c r="R441" s="92"/>
      <c r="S441" s="92"/>
    </row>
    <row r="442" spans="16:19" ht="15.75" customHeight="1" x14ac:dyDescent="0.2">
      <c r="P442" s="92"/>
      <c r="R442" s="92"/>
      <c r="S442" s="92"/>
    </row>
    <row r="443" spans="16:19" ht="15.75" customHeight="1" x14ac:dyDescent="0.2">
      <c r="P443" s="92"/>
      <c r="R443" s="92"/>
      <c r="S443" s="92"/>
    </row>
    <row r="444" spans="16:19" ht="15.75" customHeight="1" x14ac:dyDescent="0.2">
      <c r="P444" s="92"/>
      <c r="R444" s="92"/>
      <c r="S444" s="92"/>
    </row>
    <row r="445" spans="16:19" ht="15.75" customHeight="1" x14ac:dyDescent="0.2">
      <c r="P445" s="92"/>
      <c r="R445" s="92"/>
      <c r="S445" s="92"/>
    </row>
    <row r="446" spans="16:19" ht="15.75" customHeight="1" x14ac:dyDescent="0.2">
      <c r="P446" s="92"/>
      <c r="R446" s="92"/>
      <c r="S446" s="92"/>
    </row>
    <row r="447" spans="16:19" ht="15.75" customHeight="1" x14ac:dyDescent="0.2">
      <c r="P447" s="92"/>
      <c r="R447" s="92"/>
      <c r="S447" s="92"/>
    </row>
    <row r="448" spans="16:19" ht="15.75" customHeight="1" x14ac:dyDescent="0.2">
      <c r="P448" s="92"/>
      <c r="R448" s="92"/>
      <c r="S448" s="92"/>
    </row>
    <row r="449" spans="16:19" ht="15.75" customHeight="1" x14ac:dyDescent="0.2">
      <c r="P449" s="92"/>
      <c r="R449" s="92"/>
      <c r="S449" s="92"/>
    </row>
    <row r="450" spans="16:19" ht="15.75" customHeight="1" x14ac:dyDescent="0.2">
      <c r="P450" s="92"/>
      <c r="R450" s="92"/>
      <c r="S450" s="92"/>
    </row>
    <row r="451" spans="16:19" ht="15.75" customHeight="1" x14ac:dyDescent="0.2">
      <c r="P451" s="92"/>
      <c r="R451" s="92"/>
      <c r="S451" s="92"/>
    </row>
    <row r="452" spans="16:19" ht="15.75" customHeight="1" x14ac:dyDescent="0.2">
      <c r="P452" s="92"/>
      <c r="R452" s="92"/>
      <c r="S452" s="92"/>
    </row>
    <row r="453" spans="16:19" ht="15.75" customHeight="1" x14ac:dyDescent="0.2">
      <c r="P453" s="92"/>
      <c r="R453" s="92"/>
      <c r="S453" s="92"/>
    </row>
    <row r="454" spans="16:19" ht="15.75" customHeight="1" x14ac:dyDescent="0.2">
      <c r="P454" s="92"/>
      <c r="R454" s="92"/>
      <c r="S454" s="92"/>
    </row>
    <row r="455" spans="16:19" ht="15.75" customHeight="1" x14ac:dyDescent="0.2">
      <c r="P455" s="92"/>
      <c r="R455" s="92"/>
      <c r="S455" s="92"/>
    </row>
    <row r="456" spans="16:19" ht="15.75" customHeight="1" x14ac:dyDescent="0.2">
      <c r="P456" s="92"/>
      <c r="R456" s="92"/>
      <c r="S456" s="92"/>
    </row>
    <row r="457" spans="16:19" ht="15.75" customHeight="1" x14ac:dyDescent="0.2">
      <c r="P457" s="92"/>
      <c r="R457" s="92"/>
      <c r="S457" s="92"/>
    </row>
    <row r="458" spans="16:19" ht="15.75" customHeight="1" x14ac:dyDescent="0.2">
      <c r="P458" s="92"/>
      <c r="R458" s="92"/>
      <c r="S458" s="92"/>
    </row>
    <row r="459" spans="16:19" ht="15.75" customHeight="1" x14ac:dyDescent="0.2">
      <c r="P459" s="92"/>
      <c r="R459" s="92"/>
      <c r="S459" s="92"/>
    </row>
    <row r="460" spans="16:19" ht="15.75" customHeight="1" x14ac:dyDescent="0.2">
      <c r="P460" s="92"/>
      <c r="R460" s="92"/>
      <c r="S460" s="92"/>
    </row>
    <row r="461" spans="16:19" ht="15.75" customHeight="1" x14ac:dyDescent="0.2">
      <c r="P461" s="92"/>
      <c r="R461" s="92"/>
      <c r="S461" s="92"/>
    </row>
    <row r="462" spans="16:19" ht="15.75" customHeight="1" x14ac:dyDescent="0.2">
      <c r="P462" s="92"/>
      <c r="R462" s="92"/>
      <c r="S462" s="92"/>
    </row>
    <row r="463" spans="16:19" ht="15.75" customHeight="1" x14ac:dyDescent="0.2">
      <c r="P463" s="92"/>
      <c r="R463" s="92"/>
      <c r="S463" s="92"/>
    </row>
    <row r="464" spans="16:19" ht="15.75" customHeight="1" x14ac:dyDescent="0.2">
      <c r="P464" s="92"/>
      <c r="R464" s="92"/>
      <c r="S464" s="92"/>
    </row>
    <row r="465" spans="16:19" ht="15.75" customHeight="1" x14ac:dyDescent="0.2">
      <c r="P465" s="92"/>
      <c r="R465" s="92"/>
      <c r="S465" s="92"/>
    </row>
    <row r="466" spans="16:19" ht="15.75" customHeight="1" x14ac:dyDescent="0.2">
      <c r="P466" s="92"/>
      <c r="R466" s="92"/>
      <c r="S466" s="92"/>
    </row>
    <row r="467" spans="16:19" ht="15.75" customHeight="1" x14ac:dyDescent="0.2">
      <c r="P467" s="92"/>
      <c r="R467" s="92"/>
      <c r="S467" s="92"/>
    </row>
    <row r="468" spans="16:19" ht="15.75" customHeight="1" x14ac:dyDescent="0.2">
      <c r="P468" s="92"/>
      <c r="R468" s="92"/>
      <c r="S468" s="92"/>
    </row>
    <row r="469" spans="16:19" ht="15.75" customHeight="1" x14ac:dyDescent="0.2">
      <c r="P469" s="92"/>
      <c r="R469" s="92"/>
      <c r="S469" s="92"/>
    </row>
    <row r="470" spans="16:19" ht="15.75" customHeight="1" x14ac:dyDescent="0.2">
      <c r="P470" s="92"/>
      <c r="R470" s="92"/>
      <c r="S470" s="92"/>
    </row>
    <row r="471" spans="16:19" ht="15.75" customHeight="1" x14ac:dyDescent="0.2">
      <c r="P471" s="92"/>
      <c r="R471" s="92"/>
      <c r="S471" s="92"/>
    </row>
    <row r="472" spans="16:19" ht="15.75" customHeight="1" x14ac:dyDescent="0.2">
      <c r="P472" s="92"/>
      <c r="R472" s="92"/>
      <c r="S472" s="92"/>
    </row>
    <row r="473" spans="16:19" ht="15.75" customHeight="1" x14ac:dyDescent="0.2">
      <c r="P473" s="92"/>
      <c r="R473" s="92"/>
      <c r="S473" s="92"/>
    </row>
    <row r="474" spans="16:19" ht="15.75" customHeight="1" x14ac:dyDescent="0.2">
      <c r="P474" s="92"/>
      <c r="R474" s="92"/>
      <c r="S474" s="92"/>
    </row>
    <row r="475" spans="16:19" ht="15.75" customHeight="1" x14ac:dyDescent="0.2">
      <c r="P475" s="92"/>
      <c r="R475" s="92"/>
      <c r="S475" s="92"/>
    </row>
    <row r="476" spans="16:19" ht="15.75" customHeight="1" x14ac:dyDescent="0.2">
      <c r="P476" s="92"/>
      <c r="R476" s="92"/>
      <c r="S476" s="92"/>
    </row>
    <row r="477" spans="16:19" ht="15.75" customHeight="1" x14ac:dyDescent="0.2">
      <c r="P477" s="92"/>
      <c r="R477" s="92"/>
      <c r="S477" s="92"/>
    </row>
    <row r="478" spans="16:19" ht="15.75" customHeight="1" x14ac:dyDescent="0.2">
      <c r="P478" s="92"/>
      <c r="R478" s="92"/>
      <c r="S478" s="92"/>
    </row>
    <row r="479" spans="16:19" ht="15.75" customHeight="1" x14ac:dyDescent="0.2">
      <c r="P479" s="92"/>
      <c r="R479" s="92"/>
      <c r="S479" s="92"/>
    </row>
    <row r="480" spans="16:19" ht="15.75" customHeight="1" x14ac:dyDescent="0.2">
      <c r="P480" s="92"/>
      <c r="R480" s="92"/>
      <c r="S480" s="92"/>
    </row>
    <row r="481" spans="16:19" ht="15.75" customHeight="1" x14ac:dyDescent="0.2">
      <c r="P481" s="92"/>
      <c r="R481" s="92"/>
      <c r="S481" s="92"/>
    </row>
    <row r="482" spans="16:19" ht="15.75" customHeight="1" x14ac:dyDescent="0.2">
      <c r="P482" s="92"/>
      <c r="R482" s="92"/>
      <c r="S482" s="92"/>
    </row>
    <row r="483" spans="16:19" ht="15.75" customHeight="1" x14ac:dyDescent="0.2">
      <c r="P483" s="92"/>
      <c r="R483" s="92"/>
      <c r="S483" s="92"/>
    </row>
    <row r="484" spans="16:19" ht="15.75" customHeight="1" x14ac:dyDescent="0.2">
      <c r="P484" s="92"/>
      <c r="R484" s="92"/>
      <c r="S484" s="92"/>
    </row>
    <row r="485" spans="16:19" ht="15.75" customHeight="1" x14ac:dyDescent="0.2">
      <c r="P485" s="92"/>
      <c r="R485" s="92"/>
      <c r="S485" s="92"/>
    </row>
    <row r="486" spans="16:19" ht="15.75" customHeight="1" x14ac:dyDescent="0.2">
      <c r="P486" s="92"/>
      <c r="R486" s="92"/>
      <c r="S486" s="92"/>
    </row>
    <row r="487" spans="16:19" ht="15.75" customHeight="1" x14ac:dyDescent="0.2">
      <c r="P487" s="92"/>
      <c r="R487" s="92"/>
      <c r="S487" s="92"/>
    </row>
    <row r="488" spans="16:19" ht="15.75" customHeight="1" x14ac:dyDescent="0.2">
      <c r="P488" s="92"/>
      <c r="R488" s="92"/>
      <c r="S488" s="92"/>
    </row>
    <row r="489" spans="16:19" ht="15.75" customHeight="1" x14ac:dyDescent="0.2">
      <c r="P489" s="92"/>
      <c r="R489" s="92"/>
      <c r="S489" s="92"/>
    </row>
    <row r="490" spans="16:19" ht="15.75" customHeight="1" x14ac:dyDescent="0.2">
      <c r="P490" s="92"/>
      <c r="R490" s="92"/>
      <c r="S490" s="92"/>
    </row>
    <row r="491" spans="16:19" ht="15.75" customHeight="1" x14ac:dyDescent="0.2">
      <c r="P491" s="92"/>
      <c r="R491" s="92"/>
      <c r="S491" s="92"/>
    </row>
    <row r="492" spans="16:19" ht="15.75" customHeight="1" x14ac:dyDescent="0.2">
      <c r="P492" s="92"/>
      <c r="R492" s="92"/>
      <c r="S492" s="92"/>
    </row>
    <row r="493" spans="16:19" ht="15.75" customHeight="1" x14ac:dyDescent="0.2">
      <c r="P493" s="92"/>
      <c r="R493" s="92"/>
      <c r="S493" s="92"/>
    </row>
    <row r="494" spans="16:19" ht="15.75" customHeight="1" x14ac:dyDescent="0.2">
      <c r="P494" s="92"/>
      <c r="R494" s="92"/>
      <c r="S494" s="92"/>
    </row>
    <row r="495" spans="16:19" ht="15.75" customHeight="1" x14ac:dyDescent="0.2">
      <c r="P495" s="92"/>
      <c r="R495" s="92"/>
      <c r="S495" s="92"/>
    </row>
    <row r="496" spans="16:19" ht="15.75" customHeight="1" x14ac:dyDescent="0.2">
      <c r="P496" s="92"/>
      <c r="R496" s="92"/>
      <c r="S496" s="92"/>
    </row>
    <row r="497" spans="16:19" ht="15.75" customHeight="1" x14ac:dyDescent="0.2">
      <c r="P497" s="92"/>
      <c r="R497" s="92"/>
      <c r="S497" s="92"/>
    </row>
    <row r="498" spans="16:19" ht="15.75" customHeight="1" x14ac:dyDescent="0.2">
      <c r="P498" s="92"/>
      <c r="R498" s="92"/>
      <c r="S498" s="92"/>
    </row>
    <row r="499" spans="16:19" ht="15.75" customHeight="1" x14ac:dyDescent="0.2">
      <c r="P499" s="92"/>
      <c r="R499" s="92"/>
      <c r="S499" s="92"/>
    </row>
    <row r="500" spans="16:19" ht="15.75" customHeight="1" x14ac:dyDescent="0.2">
      <c r="P500" s="92"/>
      <c r="R500" s="92"/>
      <c r="S500" s="92"/>
    </row>
    <row r="501" spans="16:19" ht="15.75" customHeight="1" x14ac:dyDescent="0.2">
      <c r="P501" s="92"/>
      <c r="R501" s="92"/>
      <c r="S501" s="92"/>
    </row>
    <row r="502" spans="16:19" ht="15.75" customHeight="1" x14ac:dyDescent="0.2">
      <c r="P502" s="92"/>
      <c r="R502" s="92"/>
      <c r="S502" s="92"/>
    </row>
    <row r="503" spans="16:19" ht="15.75" customHeight="1" x14ac:dyDescent="0.2">
      <c r="P503" s="92"/>
      <c r="R503" s="92"/>
      <c r="S503" s="92"/>
    </row>
    <row r="504" spans="16:19" ht="15.75" customHeight="1" x14ac:dyDescent="0.2">
      <c r="P504" s="92"/>
      <c r="R504" s="92"/>
      <c r="S504" s="92"/>
    </row>
    <row r="505" spans="16:19" ht="15.75" customHeight="1" x14ac:dyDescent="0.2">
      <c r="P505" s="92"/>
      <c r="R505" s="92"/>
      <c r="S505" s="92"/>
    </row>
    <row r="506" spans="16:19" ht="15.75" customHeight="1" x14ac:dyDescent="0.2">
      <c r="P506" s="92"/>
      <c r="R506" s="92"/>
      <c r="S506" s="92"/>
    </row>
    <row r="507" spans="16:19" ht="15.75" customHeight="1" x14ac:dyDescent="0.2">
      <c r="P507" s="92"/>
      <c r="R507" s="92"/>
      <c r="S507" s="92"/>
    </row>
    <row r="508" spans="16:19" ht="15.75" customHeight="1" x14ac:dyDescent="0.2">
      <c r="P508" s="92"/>
      <c r="R508" s="92"/>
      <c r="S508" s="92"/>
    </row>
    <row r="509" spans="16:19" ht="15.75" customHeight="1" x14ac:dyDescent="0.2">
      <c r="P509" s="92"/>
      <c r="R509" s="92"/>
      <c r="S509" s="92"/>
    </row>
    <row r="510" spans="16:19" ht="15.75" customHeight="1" x14ac:dyDescent="0.2">
      <c r="P510" s="92"/>
      <c r="R510" s="92"/>
      <c r="S510" s="92"/>
    </row>
    <row r="511" spans="16:19" ht="15.75" customHeight="1" x14ac:dyDescent="0.2">
      <c r="P511" s="92"/>
      <c r="R511" s="92"/>
      <c r="S511" s="92"/>
    </row>
    <row r="512" spans="16:19" ht="15.75" customHeight="1" x14ac:dyDescent="0.2">
      <c r="P512" s="92"/>
      <c r="R512" s="92"/>
      <c r="S512" s="92"/>
    </row>
    <row r="513" spans="16:19" ht="15.75" customHeight="1" x14ac:dyDescent="0.2">
      <c r="P513" s="92"/>
      <c r="R513" s="92"/>
      <c r="S513" s="92"/>
    </row>
    <row r="514" spans="16:19" ht="15.75" customHeight="1" x14ac:dyDescent="0.2">
      <c r="P514" s="92"/>
      <c r="R514" s="92"/>
      <c r="S514" s="92"/>
    </row>
    <row r="515" spans="16:19" ht="15.75" customHeight="1" x14ac:dyDescent="0.2">
      <c r="P515" s="92"/>
      <c r="R515" s="92"/>
      <c r="S515" s="92"/>
    </row>
    <row r="516" spans="16:19" ht="15.75" customHeight="1" x14ac:dyDescent="0.2">
      <c r="P516" s="92"/>
      <c r="R516" s="92"/>
      <c r="S516" s="92"/>
    </row>
    <row r="517" spans="16:19" ht="15.75" customHeight="1" x14ac:dyDescent="0.2">
      <c r="P517" s="92"/>
      <c r="R517" s="92"/>
      <c r="S517" s="92"/>
    </row>
    <row r="518" spans="16:19" ht="15.75" customHeight="1" x14ac:dyDescent="0.2">
      <c r="P518" s="92"/>
      <c r="R518" s="92"/>
      <c r="S518" s="92"/>
    </row>
    <row r="519" spans="16:19" ht="15.75" customHeight="1" x14ac:dyDescent="0.2">
      <c r="P519" s="92"/>
      <c r="R519" s="92"/>
      <c r="S519" s="92"/>
    </row>
    <row r="520" spans="16:19" ht="15.75" customHeight="1" x14ac:dyDescent="0.2">
      <c r="P520" s="92"/>
      <c r="R520" s="92"/>
      <c r="S520" s="92"/>
    </row>
    <row r="521" spans="16:19" ht="15.75" customHeight="1" x14ac:dyDescent="0.2">
      <c r="P521" s="92"/>
      <c r="R521" s="92"/>
      <c r="S521" s="92"/>
    </row>
    <row r="522" spans="16:19" ht="15.75" customHeight="1" x14ac:dyDescent="0.2">
      <c r="P522" s="92"/>
      <c r="R522" s="92"/>
      <c r="S522" s="92"/>
    </row>
    <row r="523" spans="16:19" ht="15.75" customHeight="1" x14ac:dyDescent="0.2">
      <c r="P523" s="92"/>
      <c r="R523" s="92"/>
      <c r="S523" s="92"/>
    </row>
    <row r="524" spans="16:19" ht="15.75" customHeight="1" x14ac:dyDescent="0.2">
      <c r="P524" s="92"/>
      <c r="R524" s="92"/>
      <c r="S524" s="92"/>
    </row>
    <row r="525" spans="16:19" ht="15.75" customHeight="1" x14ac:dyDescent="0.2">
      <c r="P525" s="92"/>
      <c r="R525" s="92"/>
      <c r="S525" s="92"/>
    </row>
    <row r="526" spans="16:19" ht="15.75" customHeight="1" x14ac:dyDescent="0.2">
      <c r="P526" s="92"/>
      <c r="R526" s="92"/>
      <c r="S526" s="92"/>
    </row>
    <row r="527" spans="16:19" ht="15.75" customHeight="1" x14ac:dyDescent="0.2">
      <c r="P527" s="92"/>
      <c r="R527" s="92"/>
      <c r="S527" s="92"/>
    </row>
    <row r="528" spans="16:19" ht="15.75" customHeight="1" x14ac:dyDescent="0.2">
      <c r="P528" s="92"/>
      <c r="R528" s="92"/>
      <c r="S528" s="92"/>
    </row>
    <row r="529" spans="16:19" ht="15.75" customHeight="1" x14ac:dyDescent="0.2">
      <c r="P529" s="92"/>
      <c r="R529" s="92"/>
      <c r="S529" s="92"/>
    </row>
    <row r="530" spans="16:19" ht="15.75" customHeight="1" x14ac:dyDescent="0.2">
      <c r="P530" s="92"/>
      <c r="R530" s="92"/>
      <c r="S530" s="92"/>
    </row>
    <row r="531" spans="16:19" ht="15.75" customHeight="1" x14ac:dyDescent="0.2">
      <c r="P531" s="92"/>
      <c r="R531" s="92"/>
      <c r="S531" s="92"/>
    </row>
    <row r="532" spans="16:19" ht="15.75" customHeight="1" x14ac:dyDescent="0.2">
      <c r="P532" s="92"/>
      <c r="R532" s="92"/>
      <c r="S532" s="92"/>
    </row>
    <row r="533" spans="16:19" ht="15.75" customHeight="1" x14ac:dyDescent="0.2">
      <c r="P533" s="92"/>
      <c r="R533" s="92"/>
      <c r="S533" s="92"/>
    </row>
    <row r="534" spans="16:19" ht="15.75" customHeight="1" x14ac:dyDescent="0.2">
      <c r="P534" s="92"/>
      <c r="R534" s="92"/>
      <c r="S534" s="92"/>
    </row>
    <row r="535" spans="16:19" ht="15.75" customHeight="1" x14ac:dyDescent="0.2">
      <c r="P535" s="92"/>
      <c r="R535" s="92"/>
      <c r="S535" s="92"/>
    </row>
    <row r="536" spans="16:19" ht="15.75" customHeight="1" x14ac:dyDescent="0.2">
      <c r="P536" s="92"/>
      <c r="R536" s="92"/>
      <c r="S536" s="92"/>
    </row>
    <row r="537" spans="16:19" ht="15.75" customHeight="1" x14ac:dyDescent="0.2">
      <c r="P537" s="92"/>
      <c r="R537" s="92"/>
      <c r="S537" s="92"/>
    </row>
    <row r="538" spans="16:19" ht="15.75" customHeight="1" x14ac:dyDescent="0.2">
      <c r="P538" s="92"/>
      <c r="R538" s="92"/>
      <c r="S538" s="92"/>
    </row>
    <row r="539" spans="16:19" ht="15.75" customHeight="1" x14ac:dyDescent="0.2">
      <c r="P539" s="92"/>
      <c r="R539" s="92"/>
      <c r="S539" s="92"/>
    </row>
    <row r="540" spans="16:19" ht="15.75" customHeight="1" x14ac:dyDescent="0.2">
      <c r="P540" s="92"/>
      <c r="R540" s="92"/>
      <c r="S540" s="92"/>
    </row>
    <row r="541" spans="16:19" ht="15.75" customHeight="1" x14ac:dyDescent="0.2">
      <c r="P541" s="92"/>
      <c r="R541" s="92"/>
      <c r="S541" s="92"/>
    </row>
    <row r="542" spans="16:19" ht="15.75" customHeight="1" x14ac:dyDescent="0.2">
      <c r="P542" s="92"/>
      <c r="R542" s="92"/>
      <c r="S542" s="92"/>
    </row>
    <row r="543" spans="16:19" ht="15.75" customHeight="1" x14ac:dyDescent="0.2">
      <c r="P543" s="92"/>
      <c r="R543" s="92"/>
      <c r="S543" s="92"/>
    </row>
    <row r="544" spans="16:19" ht="15.75" customHeight="1" x14ac:dyDescent="0.2">
      <c r="P544" s="92"/>
      <c r="R544" s="92"/>
      <c r="S544" s="92"/>
    </row>
    <row r="545" spans="16:19" ht="15.75" customHeight="1" x14ac:dyDescent="0.2">
      <c r="P545" s="92"/>
      <c r="R545" s="92"/>
      <c r="S545" s="92"/>
    </row>
    <row r="546" spans="16:19" ht="15.75" customHeight="1" x14ac:dyDescent="0.2">
      <c r="P546" s="92"/>
      <c r="R546" s="92"/>
      <c r="S546" s="92"/>
    </row>
    <row r="547" spans="16:19" ht="15.75" customHeight="1" x14ac:dyDescent="0.2">
      <c r="P547" s="92"/>
      <c r="R547" s="92"/>
      <c r="S547" s="92"/>
    </row>
    <row r="548" spans="16:19" ht="15.75" customHeight="1" x14ac:dyDescent="0.2">
      <c r="P548" s="92"/>
      <c r="R548" s="92"/>
      <c r="S548" s="92"/>
    </row>
    <row r="549" spans="16:19" ht="15.75" customHeight="1" x14ac:dyDescent="0.2">
      <c r="P549" s="92"/>
      <c r="R549" s="92"/>
      <c r="S549" s="92"/>
    </row>
    <row r="550" spans="16:19" ht="15.75" customHeight="1" x14ac:dyDescent="0.2">
      <c r="P550" s="92"/>
      <c r="R550" s="92"/>
      <c r="S550" s="92"/>
    </row>
    <row r="551" spans="16:19" ht="15.75" customHeight="1" x14ac:dyDescent="0.2">
      <c r="P551" s="92"/>
      <c r="R551" s="92"/>
      <c r="S551" s="92"/>
    </row>
    <row r="552" spans="16:19" ht="15.75" customHeight="1" x14ac:dyDescent="0.2">
      <c r="P552" s="92"/>
      <c r="R552" s="92"/>
      <c r="S552" s="92"/>
    </row>
    <row r="553" spans="16:19" ht="15.75" customHeight="1" x14ac:dyDescent="0.2">
      <c r="P553" s="92"/>
      <c r="R553" s="92"/>
      <c r="S553" s="92"/>
    </row>
    <row r="554" spans="16:19" ht="15.75" customHeight="1" x14ac:dyDescent="0.2">
      <c r="P554" s="92"/>
      <c r="R554" s="92"/>
      <c r="S554" s="92"/>
    </row>
    <row r="555" spans="16:19" ht="15.75" customHeight="1" x14ac:dyDescent="0.2">
      <c r="P555" s="92"/>
      <c r="R555" s="92"/>
      <c r="S555" s="92"/>
    </row>
    <row r="556" spans="16:19" ht="15.75" customHeight="1" x14ac:dyDescent="0.2">
      <c r="P556" s="92"/>
      <c r="R556" s="92"/>
      <c r="S556" s="92"/>
    </row>
    <row r="557" spans="16:19" ht="15.75" customHeight="1" x14ac:dyDescent="0.2">
      <c r="P557" s="92"/>
      <c r="R557" s="92"/>
      <c r="S557" s="92"/>
    </row>
    <row r="558" spans="16:19" ht="15.75" customHeight="1" x14ac:dyDescent="0.2">
      <c r="P558" s="92"/>
      <c r="R558" s="92"/>
      <c r="S558" s="92"/>
    </row>
    <row r="559" spans="16:19" ht="15.75" customHeight="1" x14ac:dyDescent="0.2">
      <c r="P559" s="92"/>
      <c r="R559" s="92"/>
      <c r="S559" s="92"/>
    </row>
    <row r="560" spans="16:19" ht="15.75" customHeight="1" x14ac:dyDescent="0.2">
      <c r="P560" s="92"/>
      <c r="R560" s="92"/>
      <c r="S560" s="92"/>
    </row>
    <row r="561" spans="16:19" ht="15.75" customHeight="1" x14ac:dyDescent="0.2">
      <c r="P561" s="92"/>
      <c r="R561" s="92"/>
      <c r="S561" s="92"/>
    </row>
    <row r="562" spans="16:19" ht="15.75" customHeight="1" x14ac:dyDescent="0.2">
      <c r="P562" s="92"/>
      <c r="R562" s="92"/>
      <c r="S562" s="92"/>
    </row>
    <row r="563" spans="16:19" ht="15.75" customHeight="1" x14ac:dyDescent="0.2">
      <c r="P563" s="92"/>
      <c r="R563" s="92"/>
      <c r="S563" s="92"/>
    </row>
    <row r="564" spans="16:19" ht="15.75" customHeight="1" x14ac:dyDescent="0.2">
      <c r="P564" s="92"/>
      <c r="R564" s="92"/>
      <c r="S564" s="92"/>
    </row>
    <row r="565" spans="16:19" ht="15.75" customHeight="1" x14ac:dyDescent="0.2">
      <c r="P565" s="92"/>
      <c r="R565" s="92"/>
      <c r="S565" s="92"/>
    </row>
    <row r="566" spans="16:19" ht="15.75" customHeight="1" x14ac:dyDescent="0.2">
      <c r="P566" s="92"/>
      <c r="R566" s="92"/>
      <c r="S566" s="92"/>
    </row>
    <row r="567" spans="16:19" ht="15.75" customHeight="1" x14ac:dyDescent="0.2">
      <c r="P567" s="92"/>
      <c r="R567" s="92"/>
      <c r="S567" s="92"/>
    </row>
    <row r="568" spans="16:19" ht="15.75" customHeight="1" x14ac:dyDescent="0.2">
      <c r="P568" s="92"/>
      <c r="R568" s="92"/>
      <c r="S568" s="92"/>
    </row>
    <row r="569" spans="16:19" ht="15.75" customHeight="1" x14ac:dyDescent="0.2">
      <c r="P569" s="92"/>
      <c r="R569" s="92"/>
      <c r="S569" s="92"/>
    </row>
    <row r="570" spans="16:19" ht="15.75" customHeight="1" x14ac:dyDescent="0.2">
      <c r="P570" s="92"/>
      <c r="R570" s="92"/>
      <c r="S570" s="92"/>
    </row>
    <row r="571" spans="16:19" ht="15.75" customHeight="1" x14ac:dyDescent="0.2">
      <c r="P571" s="92"/>
      <c r="R571" s="92"/>
      <c r="S571" s="92"/>
    </row>
    <row r="572" spans="16:19" ht="15.75" customHeight="1" x14ac:dyDescent="0.2">
      <c r="P572" s="92"/>
      <c r="R572" s="92"/>
      <c r="S572" s="92"/>
    </row>
    <row r="573" spans="16:19" ht="15.75" customHeight="1" x14ac:dyDescent="0.2">
      <c r="P573" s="92"/>
      <c r="R573" s="92"/>
      <c r="S573" s="92"/>
    </row>
    <row r="574" spans="16:19" ht="15.75" customHeight="1" x14ac:dyDescent="0.2">
      <c r="P574" s="92"/>
      <c r="R574" s="92"/>
      <c r="S574" s="92"/>
    </row>
    <row r="575" spans="16:19" ht="15.75" customHeight="1" x14ac:dyDescent="0.2">
      <c r="P575" s="92"/>
      <c r="R575" s="92"/>
      <c r="S575" s="92"/>
    </row>
    <row r="576" spans="16:19" ht="15.75" customHeight="1" x14ac:dyDescent="0.2">
      <c r="P576" s="92"/>
      <c r="R576" s="92"/>
      <c r="S576" s="92"/>
    </row>
    <row r="577" spans="16:19" ht="15.75" customHeight="1" x14ac:dyDescent="0.2">
      <c r="P577" s="92"/>
      <c r="R577" s="92"/>
      <c r="S577" s="92"/>
    </row>
    <row r="578" spans="16:19" ht="15.75" customHeight="1" x14ac:dyDescent="0.2">
      <c r="P578" s="92"/>
      <c r="R578" s="92"/>
      <c r="S578" s="92"/>
    </row>
    <row r="579" spans="16:19" ht="15.75" customHeight="1" x14ac:dyDescent="0.2">
      <c r="P579" s="92"/>
      <c r="R579" s="92"/>
      <c r="S579" s="92"/>
    </row>
    <row r="580" spans="16:19" ht="15.75" customHeight="1" x14ac:dyDescent="0.2">
      <c r="P580" s="92"/>
      <c r="R580" s="92"/>
      <c r="S580" s="92"/>
    </row>
    <row r="581" spans="16:19" ht="15.75" customHeight="1" x14ac:dyDescent="0.2">
      <c r="P581" s="92"/>
      <c r="R581" s="92"/>
      <c r="S581" s="92"/>
    </row>
    <row r="582" spans="16:19" ht="15.75" customHeight="1" x14ac:dyDescent="0.2">
      <c r="P582" s="92"/>
      <c r="R582" s="92"/>
      <c r="S582" s="92"/>
    </row>
    <row r="583" spans="16:19" ht="15.75" customHeight="1" x14ac:dyDescent="0.2">
      <c r="P583" s="92"/>
      <c r="R583" s="92"/>
      <c r="S583" s="92"/>
    </row>
    <row r="584" spans="16:19" ht="15.75" customHeight="1" x14ac:dyDescent="0.2">
      <c r="P584" s="92"/>
      <c r="R584" s="92"/>
      <c r="S584" s="92"/>
    </row>
    <row r="585" spans="16:19" ht="15.75" customHeight="1" x14ac:dyDescent="0.2">
      <c r="P585" s="92"/>
      <c r="R585" s="92"/>
      <c r="S585" s="92"/>
    </row>
    <row r="586" spans="16:19" ht="15.75" customHeight="1" x14ac:dyDescent="0.2">
      <c r="P586" s="92"/>
      <c r="R586" s="92"/>
      <c r="S586" s="92"/>
    </row>
    <row r="587" spans="16:19" ht="15.75" customHeight="1" x14ac:dyDescent="0.2">
      <c r="P587" s="92"/>
      <c r="R587" s="92"/>
      <c r="S587" s="92"/>
    </row>
    <row r="588" spans="16:19" ht="15.75" customHeight="1" x14ac:dyDescent="0.2">
      <c r="P588" s="92"/>
      <c r="R588" s="92"/>
      <c r="S588" s="92"/>
    </row>
    <row r="589" spans="16:19" ht="15.75" customHeight="1" x14ac:dyDescent="0.2">
      <c r="P589" s="92"/>
      <c r="R589" s="92"/>
      <c r="S589" s="92"/>
    </row>
    <row r="590" spans="16:19" ht="15.75" customHeight="1" x14ac:dyDescent="0.2">
      <c r="P590" s="92"/>
      <c r="R590" s="92"/>
      <c r="S590" s="92"/>
    </row>
    <row r="591" spans="16:19" ht="15.75" customHeight="1" x14ac:dyDescent="0.2">
      <c r="P591" s="92"/>
      <c r="R591" s="92"/>
      <c r="S591" s="92"/>
    </row>
    <row r="592" spans="16:19" ht="15.75" customHeight="1" x14ac:dyDescent="0.2">
      <c r="P592" s="92"/>
      <c r="R592" s="92"/>
      <c r="S592" s="92"/>
    </row>
    <row r="593" spans="16:19" ht="15.75" customHeight="1" x14ac:dyDescent="0.2">
      <c r="P593" s="92"/>
      <c r="R593" s="92"/>
      <c r="S593" s="92"/>
    </row>
    <row r="594" spans="16:19" ht="15.75" customHeight="1" x14ac:dyDescent="0.2">
      <c r="P594" s="92"/>
      <c r="R594" s="92"/>
      <c r="S594" s="92"/>
    </row>
    <row r="595" spans="16:19" ht="15.75" customHeight="1" x14ac:dyDescent="0.2">
      <c r="P595" s="92"/>
      <c r="R595" s="92"/>
      <c r="S595" s="92"/>
    </row>
    <row r="596" spans="16:19" ht="15.75" customHeight="1" x14ac:dyDescent="0.2">
      <c r="P596" s="92"/>
      <c r="R596" s="92"/>
      <c r="S596" s="92"/>
    </row>
    <row r="597" spans="16:19" ht="15.75" customHeight="1" x14ac:dyDescent="0.2">
      <c r="P597" s="92"/>
      <c r="R597" s="92"/>
      <c r="S597" s="92"/>
    </row>
    <row r="598" spans="16:19" ht="15.75" customHeight="1" x14ac:dyDescent="0.2">
      <c r="P598" s="92"/>
      <c r="R598" s="92"/>
      <c r="S598" s="92"/>
    </row>
    <row r="599" spans="16:19" ht="15.75" customHeight="1" x14ac:dyDescent="0.2">
      <c r="P599" s="92"/>
      <c r="R599" s="92"/>
      <c r="S599" s="92"/>
    </row>
    <row r="600" spans="16:19" ht="15.75" customHeight="1" x14ac:dyDescent="0.2">
      <c r="P600" s="92"/>
      <c r="R600" s="92"/>
      <c r="S600" s="92"/>
    </row>
    <row r="601" spans="16:19" ht="15.75" customHeight="1" x14ac:dyDescent="0.2">
      <c r="P601" s="92"/>
      <c r="R601" s="92"/>
      <c r="S601" s="92"/>
    </row>
    <row r="602" spans="16:19" ht="15.75" customHeight="1" x14ac:dyDescent="0.2">
      <c r="P602" s="92"/>
      <c r="R602" s="92"/>
      <c r="S602" s="92"/>
    </row>
    <row r="603" spans="16:19" ht="15.75" customHeight="1" x14ac:dyDescent="0.2">
      <c r="P603" s="92"/>
      <c r="R603" s="92"/>
      <c r="S603" s="92"/>
    </row>
    <row r="604" spans="16:19" ht="15.75" customHeight="1" x14ac:dyDescent="0.2">
      <c r="P604" s="92"/>
      <c r="R604" s="92"/>
      <c r="S604" s="92"/>
    </row>
    <row r="605" spans="16:19" ht="15.75" customHeight="1" x14ac:dyDescent="0.2">
      <c r="P605" s="92"/>
      <c r="R605" s="92"/>
      <c r="S605" s="92"/>
    </row>
    <row r="606" spans="16:19" ht="15.75" customHeight="1" x14ac:dyDescent="0.2">
      <c r="P606" s="92"/>
      <c r="R606" s="92"/>
      <c r="S606" s="92"/>
    </row>
    <row r="607" spans="16:19" ht="15.75" customHeight="1" x14ac:dyDescent="0.2">
      <c r="P607" s="92"/>
      <c r="R607" s="92"/>
      <c r="S607" s="92"/>
    </row>
    <row r="608" spans="16:19" ht="15.75" customHeight="1" x14ac:dyDescent="0.2">
      <c r="P608" s="92"/>
      <c r="R608" s="92"/>
      <c r="S608" s="92"/>
    </row>
    <row r="609" spans="16:19" ht="15.75" customHeight="1" x14ac:dyDescent="0.2">
      <c r="P609" s="92"/>
      <c r="R609" s="92"/>
      <c r="S609" s="92"/>
    </row>
    <row r="610" spans="16:19" ht="15.75" customHeight="1" x14ac:dyDescent="0.2">
      <c r="P610" s="92"/>
      <c r="R610" s="92"/>
      <c r="S610" s="92"/>
    </row>
    <row r="611" spans="16:19" ht="15.75" customHeight="1" x14ac:dyDescent="0.2">
      <c r="P611" s="92"/>
      <c r="R611" s="92"/>
      <c r="S611" s="92"/>
    </row>
    <row r="612" spans="16:19" ht="15.75" customHeight="1" x14ac:dyDescent="0.2">
      <c r="P612" s="92"/>
      <c r="R612" s="92"/>
      <c r="S612" s="92"/>
    </row>
    <row r="613" spans="16:19" ht="15.75" customHeight="1" x14ac:dyDescent="0.2">
      <c r="P613" s="92"/>
      <c r="R613" s="92"/>
      <c r="S613" s="92"/>
    </row>
    <row r="614" spans="16:19" ht="15.75" customHeight="1" x14ac:dyDescent="0.2">
      <c r="P614" s="92"/>
      <c r="R614" s="92"/>
      <c r="S614" s="92"/>
    </row>
    <row r="615" spans="16:19" ht="15.75" customHeight="1" x14ac:dyDescent="0.2">
      <c r="P615" s="92"/>
      <c r="R615" s="92"/>
      <c r="S615" s="92"/>
    </row>
    <row r="616" spans="16:19" ht="15.75" customHeight="1" x14ac:dyDescent="0.2">
      <c r="P616" s="92"/>
      <c r="R616" s="92"/>
      <c r="S616" s="92"/>
    </row>
    <row r="617" spans="16:19" ht="15.75" customHeight="1" x14ac:dyDescent="0.2">
      <c r="P617" s="92"/>
      <c r="R617" s="92"/>
      <c r="S617" s="92"/>
    </row>
    <row r="618" spans="16:19" ht="15.75" customHeight="1" x14ac:dyDescent="0.2">
      <c r="P618" s="92"/>
      <c r="R618" s="92"/>
      <c r="S618" s="92"/>
    </row>
    <row r="619" spans="16:19" ht="15.75" customHeight="1" x14ac:dyDescent="0.2">
      <c r="P619" s="92"/>
      <c r="R619" s="92"/>
      <c r="S619" s="92"/>
    </row>
    <row r="620" spans="16:19" ht="15.75" customHeight="1" x14ac:dyDescent="0.2">
      <c r="P620" s="92"/>
      <c r="R620" s="92"/>
      <c r="S620" s="92"/>
    </row>
    <row r="621" spans="16:19" ht="15.75" customHeight="1" x14ac:dyDescent="0.2">
      <c r="P621" s="92"/>
      <c r="R621" s="92"/>
      <c r="S621" s="92"/>
    </row>
    <row r="622" spans="16:19" ht="15.75" customHeight="1" x14ac:dyDescent="0.2">
      <c r="P622" s="92"/>
      <c r="R622" s="92"/>
      <c r="S622" s="92"/>
    </row>
    <row r="623" spans="16:19" ht="15.75" customHeight="1" x14ac:dyDescent="0.2">
      <c r="P623" s="92"/>
      <c r="R623" s="92"/>
      <c r="S623" s="92"/>
    </row>
    <row r="624" spans="16:19" ht="15.75" customHeight="1" x14ac:dyDescent="0.2">
      <c r="P624" s="92"/>
      <c r="R624" s="92"/>
      <c r="S624" s="92"/>
    </row>
    <row r="625" spans="16:19" ht="15.75" customHeight="1" x14ac:dyDescent="0.2">
      <c r="P625" s="92"/>
      <c r="R625" s="92"/>
      <c r="S625" s="92"/>
    </row>
    <row r="626" spans="16:19" ht="15.75" customHeight="1" x14ac:dyDescent="0.2">
      <c r="P626" s="92"/>
      <c r="R626" s="92"/>
      <c r="S626" s="92"/>
    </row>
    <row r="627" spans="16:19" ht="15.75" customHeight="1" x14ac:dyDescent="0.2">
      <c r="P627" s="92"/>
      <c r="R627" s="92"/>
      <c r="S627" s="92"/>
    </row>
    <row r="628" spans="16:19" ht="15.75" customHeight="1" x14ac:dyDescent="0.2">
      <c r="P628" s="92"/>
      <c r="R628" s="92"/>
      <c r="S628" s="92"/>
    </row>
    <row r="629" spans="16:19" ht="15.75" customHeight="1" x14ac:dyDescent="0.2">
      <c r="P629" s="92"/>
      <c r="R629" s="92"/>
      <c r="S629" s="92"/>
    </row>
    <row r="630" spans="16:19" ht="15.75" customHeight="1" x14ac:dyDescent="0.2">
      <c r="P630" s="92"/>
      <c r="R630" s="92"/>
      <c r="S630" s="92"/>
    </row>
    <row r="631" spans="16:19" ht="15.75" customHeight="1" x14ac:dyDescent="0.2">
      <c r="P631" s="92"/>
      <c r="R631" s="92"/>
      <c r="S631" s="92"/>
    </row>
    <row r="632" spans="16:19" ht="15.75" customHeight="1" x14ac:dyDescent="0.2">
      <c r="P632" s="92"/>
      <c r="R632" s="92"/>
      <c r="S632" s="92"/>
    </row>
    <row r="633" spans="16:19" ht="15.75" customHeight="1" x14ac:dyDescent="0.2">
      <c r="P633" s="92"/>
      <c r="R633" s="92"/>
      <c r="S633" s="92"/>
    </row>
    <row r="634" spans="16:19" ht="15.75" customHeight="1" x14ac:dyDescent="0.2">
      <c r="P634" s="92"/>
      <c r="R634" s="92"/>
      <c r="S634" s="92"/>
    </row>
    <row r="635" spans="16:19" ht="15.75" customHeight="1" x14ac:dyDescent="0.2">
      <c r="P635" s="92"/>
      <c r="R635" s="92"/>
      <c r="S635" s="92"/>
    </row>
    <row r="636" spans="16:19" ht="15.75" customHeight="1" x14ac:dyDescent="0.2">
      <c r="P636" s="92"/>
      <c r="R636" s="92"/>
      <c r="S636" s="92"/>
    </row>
    <row r="637" spans="16:19" ht="15.75" customHeight="1" x14ac:dyDescent="0.2">
      <c r="P637" s="92"/>
      <c r="R637" s="92"/>
      <c r="S637" s="92"/>
    </row>
    <row r="638" spans="16:19" ht="15.75" customHeight="1" x14ac:dyDescent="0.2">
      <c r="P638" s="92"/>
      <c r="R638" s="92"/>
      <c r="S638" s="92"/>
    </row>
    <row r="639" spans="16:19" ht="15.75" customHeight="1" x14ac:dyDescent="0.2">
      <c r="P639" s="92"/>
      <c r="R639" s="92"/>
      <c r="S639" s="92"/>
    </row>
    <row r="640" spans="16:19" ht="15.75" customHeight="1" x14ac:dyDescent="0.2">
      <c r="P640" s="92"/>
      <c r="R640" s="92"/>
      <c r="S640" s="92"/>
    </row>
    <row r="641" spans="16:19" ht="15.75" customHeight="1" x14ac:dyDescent="0.2">
      <c r="P641" s="92"/>
      <c r="R641" s="92"/>
      <c r="S641" s="92"/>
    </row>
    <row r="642" spans="16:19" ht="15.75" customHeight="1" x14ac:dyDescent="0.2">
      <c r="P642" s="92"/>
      <c r="R642" s="92"/>
      <c r="S642" s="92"/>
    </row>
    <row r="643" spans="16:19" ht="15.75" customHeight="1" x14ac:dyDescent="0.2">
      <c r="P643" s="92"/>
      <c r="R643" s="92"/>
      <c r="S643" s="92"/>
    </row>
    <row r="644" spans="16:19" ht="15.75" customHeight="1" x14ac:dyDescent="0.2">
      <c r="P644" s="92"/>
      <c r="R644" s="92"/>
      <c r="S644" s="92"/>
    </row>
    <row r="645" spans="16:19" ht="15.75" customHeight="1" x14ac:dyDescent="0.2">
      <c r="P645" s="92"/>
      <c r="R645" s="92"/>
      <c r="S645" s="92"/>
    </row>
    <row r="646" spans="16:19" ht="15.75" customHeight="1" x14ac:dyDescent="0.2">
      <c r="P646" s="92"/>
      <c r="R646" s="92"/>
      <c r="S646" s="92"/>
    </row>
    <row r="647" spans="16:19" ht="15.75" customHeight="1" x14ac:dyDescent="0.2">
      <c r="P647" s="92"/>
      <c r="R647" s="92"/>
      <c r="S647" s="92"/>
    </row>
    <row r="648" spans="16:19" ht="15.75" customHeight="1" x14ac:dyDescent="0.2">
      <c r="P648" s="92"/>
      <c r="R648" s="92"/>
      <c r="S648" s="92"/>
    </row>
    <row r="649" spans="16:19" ht="15.75" customHeight="1" x14ac:dyDescent="0.2">
      <c r="P649" s="92"/>
      <c r="R649" s="92"/>
      <c r="S649" s="92"/>
    </row>
    <row r="650" spans="16:19" ht="15.75" customHeight="1" x14ac:dyDescent="0.2">
      <c r="P650" s="92"/>
      <c r="R650" s="92"/>
      <c r="S650" s="92"/>
    </row>
    <row r="651" spans="16:19" ht="15.75" customHeight="1" x14ac:dyDescent="0.2">
      <c r="P651" s="92"/>
      <c r="R651" s="92"/>
      <c r="S651" s="92"/>
    </row>
    <row r="652" spans="16:19" ht="15.75" customHeight="1" x14ac:dyDescent="0.2">
      <c r="P652" s="92"/>
      <c r="R652" s="92"/>
      <c r="S652" s="92"/>
    </row>
    <row r="653" spans="16:19" ht="15.75" customHeight="1" x14ac:dyDescent="0.2">
      <c r="P653" s="92"/>
      <c r="R653" s="92"/>
      <c r="S653" s="92"/>
    </row>
    <row r="654" spans="16:19" ht="15.75" customHeight="1" x14ac:dyDescent="0.2">
      <c r="P654" s="92"/>
      <c r="R654" s="92"/>
      <c r="S654" s="92"/>
    </row>
    <row r="655" spans="16:19" ht="15.75" customHeight="1" x14ac:dyDescent="0.2">
      <c r="P655" s="92"/>
      <c r="R655" s="92"/>
      <c r="S655" s="92"/>
    </row>
    <row r="656" spans="16:19" ht="15.75" customHeight="1" x14ac:dyDescent="0.2">
      <c r="P656" s="92"/>
      <c r="R656" s="92"/>
      <c r="S656" s="92"/>
    </row>
    <row r="657" spans="16:19" ht="15.75" customHeight="1" x14ac:dyDescent="0.2">
      <c r="P657" s="92"/>
      <c r="R657" s="92"/>
      <c r="S657" s="92"/>
    </row>
    <row r="658" spans="16:19" ht="15.75" customHeight="1" x14ac:dyDescent="0.2">
      <c r="P658" s="92"/>
      <c r="R658" s="92"/>
      <c r="S658" s="92"/>
    </row>
    <row r="659" spans="16:19" ht="15.75" customHeight="1" x14ac:dyDescent="0.2">
      <c r="P659" s="92"/>
      <c r="R659" s="92"/>
      <c r="S659" s="92"/>
    </row>
    <row r="660" spans="16:19" ht="15.75" customHeight="1" x14ac:dyDescent="0.2">
      <c r="P660" s="92"/>
      <c r="R660" s="92"/>
      <c r="S660" s="92"/>
    </row>
    <row r="661" spans="16:19" ht="15.75" customHeight="1" x14ac:dyDescent="0.2">
      <c r="P661" s="92"/>
      <c r="R661" s="92"/>
      <c r="S661" s="92"/>
    </row>
    <row r="662" spans="16:19" ht="15.75" customHeight="1" x14ac:dyDescent="0.2">
      <c r="P662" s="92"/>
      <c r="R662" s="92"/>
      <c r="S662" s="92"/>
    </row>
    <row r="663" spans="16:19" ht="15.75" customHeight="1" x14ac:dyDescent="0.2">
      <c r="P663" s="92"/>
      <c r="R663" s="92"/>
      <c r="S663" s="92"/>
    </row>
    <row r="664" spans="16:19" ht="15.75" customHeight="1" x14ac:dyDescent="0.2">
      <c r="P664" s="92"/>
      <c r="R664" s="92"/>
      <c r="S664" s="92"/>
    </row>
    <row r="665" spans="16:19" ht="15.75" customHeight="1" x14ac:dyDescent="0.2">
      <c r="P665" s="92"/>
      <c r="R665" s="92"/>
      <c r="S665" s="92"/>
    </row>
    <row r="666" spans="16:19" ht="15.75" customHeight="1" x14ac:dyDescent="0.2">
      <c r="P666" s="92"/>
      <c r="R666" s="92"/>
      <c r="S666" s="92"/>
    </row>
    <row r="667" spans="16:19" ht="15.75" customHeight="1" x14ac:dyDescent="0.2">
      <c r="P667" s="92"/>
      <c r="R667" s="92"/>
      <c r="S667" s="92"/>
    </row>
    <row r="668" spans="16:19" ht="15.75" customHeight="1" x14ac:dyDescent="0.2">
      <c r="P668" s="92"/>
      <c r="R668" s="92"/>
      <c r="S668" s="92"/>
    </row>
    <row r="669" spans="16:19" ht="15.75" customHeight="1" x14ac:dyDescent="0.2">
      <c r="P669" s="92"/>
      <c r="R669" s="92"/>
      <c r="S669" s="92"/>
    </row>
    <row r="670" spans="16:19" ht="15.75" customHeight="1" x14ac:dyDescent="0.2">
      <c r="P670" s="92"/>
      <c r="R670" s="92"/>
      <c r="S670" s="92"/>
    </row>
    <row r="671" spans="16:19" ht="15.75" customHeight="1" x14ac:dyDescent="0.2">
      <c r="P671" s="92"/>
      <c r="R671" s="92"/>
      <c r="S671" s="92"/>
    </row>
    <row r="672" spans="16:19" ht="15.75" customHeight="1" x14ac:dyDescent="0.2">
      <c r="P672" s="92"/>
      <c r="R672" s="92"/>
      <c r="S672" s="92"/>
    </row>
    <row r="673" spans="16:19" ht="15.75" customHeight="1" x14ac:dyDescent="0.2">
      <c r="P673" s="92"/>
      <c r="R673" s="92"/>
      <c r="S673" s="92"/>
    </row>
    <row r="674" spans="16:19" ht="15.75" customHeight="1" x14ac:dyDescent="0.2">
      <c r="P674" s="92"/>
      <c r="R674" s="92"/>
      <c r="S674" s="92"/>
    </row>
    <row r="675" spans="16:19" ht="15.75" customHeight="1" x14ac:dyDescent="0.2">
      <c r="P675" s="92"/>
      <c r="R675" s="92"/>
      <c r="S675" s="92"/>
    </row>
    <row r="676" spans="16:19" ht="15.75" customHeight="1" x14ac:dyDescent="0.2">
      <c r="P676" s="92"/>
      <c r="R676" s="92"/>
      <c r="S676" s="92"/>
    </row>
    <row r="677" spans="16:19" ht="15.75" customHeight="1" x14ac:dyDescent="0.2">
      <c r="P677" s="92"/>
      <c r="R677" s="92"/>
      <c r="S677" s="92"/>
    </row>
    <row r="678" spans="16:19" ht="15.75" customHeight="1" x14ac:dyDescent="0.2">
      <c r="P678" s="92"/>
      <c r="R678" s="92"/>
      <c r="S678" s="92"/>
    </row>
    <row r="679" spans="16:19" ht="15.75" customHeight="1" x14ac:dyDescent="0.2">
      <c r="P679" s="92"/>
      <c r="R679" s="92"/>
      <c r="S679" s="92"/>
    </row>
    <row r="680" spans="16:19" ht="15.75" customHeight="1" x14ac:dyDescent="0.2">
      <c r="P680" s="92"/>
      <c r="R680" s="92"/>
      <c r="S680" s="92"/>
    </row>
    <row r="681" spans="16:19" ht="15.75" customHeight="1" x14ac:dyDescent="0.2">
      <c r="P681" s="92"/>
      <c r="R681" s="92"/>
      <c r="S681" s="92"/>
    </row>
    <row r="682" spans="16:19" ht="15.75" customHeight="1" x14ac:dyDescent="0.2">
      <c r="P682" s="92"/>
      <c r="R682" s="92"/>
      <c r="S682" s="92"/>
    </row>
    <row r="683" spans="16:19" ht="15.75" customHeight="1" x14ac:dyDescent="0.2">
      <c r="P683" s="92"/>
      <c r="R683" s="92"/>
      <c r="S683" s="92"/>
    </row>
    <row r="684" spans="16:19" ht="15.75" customHeight="1" x14ac:dyDescent="0.2">
      <c r="P684" s="92"/>
      <c r="R684" s="92"/>
      <c r="S684" s="92"/>
    </row>
    <row r="685" spans="16:19" ht="15.75" customHeight="1" x14ac:dyDescent="0.2">
      <c r="P685" s="92"/>
      <c r="R685" s="92"/>
      <c r="S685" s="92"/>
    </row>
    <row r="686" spans="16:19" ht="15.75" customHeight="1" x14ac:dyDescent="0.2">
      <c r="P686" s="92"/>
      <c r="R686" s="92"/>
      <c r="S686" s="92"/>
    </row>
    <row r="687" spans="16:19" ht="15.75" customHeight="1" x14ac:dyDescent="0.2">
      <c r="P687" s="92"/>
      <c r="R687" s="92"/>
      <c r="S687" s="92"/>
    </row>
    <row r="688" spans="16:19" ht="15.75" customHeight="1" x14ac:dyDescent="0.2">
      <c r="P688" s="92"/>
      <c r="R688" s="92"/>
      <c r="S688" s="92"/>
    </row>
    <row r="689" spans="16:19" ht="15.75" customHeight="1" x14ac:dyDescent="0.2">
      <c r="P689" s="92"/>
      <c r="R689" s="92"/>
      <c r="S689" s="92"/>
    </row>
    <row r="690" spans="16:19" ht="15.75" customHeight="1" x14ac:dyDescent="0.2">
      <c r="P690" s="92"/>
      <c r="R690" s="92"/>
      <c r="S690" s="92"/>
    </row>
    <row r="691" spans="16:19" ht="15.75" customHeight="1" x14ac:dyDescent="0.2">
      <c r="P691" s="92"/>
      <c r="R691" s="92"/>
      <c r="S691" s="92"/>
    </row>
    <row r="692" spans="16:19" ht="15.75" customHeight="1" x14ac:dyDescent="0.2">
      <c r="P692" s="92"/>
      <c r="R692" s="92"/>
      <c r="S692" s="92"/>
    </row>
    <row r="693" spans="16:19" ht="15.75" customHeight="1" x14ac:dyDescent="0.2">
      <c r="P693" s="92"/>
      <c r="R693" s="92"/>
      <c r="S693" s="92"/>
    </row>
    <row r="694" spans="16:19" ht="15.75" customHeight="1" x14ac:dyDescent="0.2">
      <c r="P694" s="92"/>
      <c r="R694" s="92"/>
      <c r="S694" s="92"/>
    </row>
    <row r="695" spans="16:19" ht="15.75" customHeight="1" x14ac:dyDescent="0.2">
      <c r="P695" s="92"/>
      <c r="R695" s="92"/>
      <c r="S695" s="92"/>
    </row>
    <row r="696" spans="16:19" ht="15.75" customHeight="1" x14ac:dyDescent="0.2">
      <c r="P696" s="92"/>
      <c r="R696" s="92"/>
      <c r="S696" s="92"/>
    </row>
    <row r="697" spans="16:19" ht="15.75" customHeight="1" x14ac:dyDescent="0.2">
      <c r="P697" s="92"/>
      <c r="R697" s="92"/>
      <c r="S697" s="92"/>
    </row>
    <row r="698" spans="16:19" ht="15.75" customHeight="1" x14ac:dyDescent="0.2">
      <c r="P698" s="92"/>
      <c r="R698" s="92"/>
      <c r="S698" s="92"/>
    </row>
    <row r="699" spans="16:19" ht="15.75" customHeight="1" x14ac:dyDescent="0.2">
      <c r="P699" s="92"/>
      <c r="R699" s="92"/>
      <c r="S699" s="92"/>
    </row>
    <row r="700" spans="16:19" ht="15.75" customHeight="1" x14ac:dyDescent="0.2">
      <c r="P700" s="92"/>
      <c r="R700" s="92"/>
      <c r="S700" s="92"/>
    </row>
    <row r="701" spans="16:19" ht="15.75" customHeight="1" x14ac:dyDescent="0.2">
      <c r="P701" s="92"/>
      <c r="R701" s="92"/>
      <c r="S701" s="92"/>
    </row>
    <row r="702" spans="16:19" ht="15.75" customHeight="1" x14ac:dyDescent="0.2">
      <c r="P702" s="92"/>
      <c r="R702" s="92"/>
      <c r="S702" s="92"/>
    </row>
    <row r="703" spans="16:19" ht="15.75" customHeight="1" x14ac:dyDescent="0.2">
      <c r="P703" s="92"/>
      <c r="R703" s="92"/>
      <c r="S703" s="92"/>
    </row>
    <row r="704" spans="16:19" ht="15.75" customHeight="1" x14ac:dyDescent="0.2">
      <c r="P704" s="92"/>
      <c r="R704" s="92"/>
      <c r="S704" s="92"/>
    </row>
    <row r="705" spans="16:19" ht="15.75" customHeight="1" x14ac:dyDescent="0.2">
      <c r="P705" s="92"/>
      <c r="R705" s="92"/>
      <c r="S705" s="92"/>
    </row>
    <row r="706" spans="16:19" ht="15.75" customHeight="1" x14ac:dyDescent="0.2">
      <c r="P706" s="92"/>
      <c r="R706" s="92"/>
      <c r="S706" s="92"/>
    </row>
    <row r="707" spans="16:19" ht="15.75" customHeight="1" x14ac:dyDescent="0.2">
      <c r="P707" s="92"/>
      <c r="R707" s="92"/>
      <c r="S707" s="92"/>
    </row>
    <row r="708" spans="16:19" ht="15.75" customHeight="1" x14ac:dyDescent="0.2">
      <c r="P708" s="92"/>
      <c r="R708" s="92"/>
      <c r="S708" s="92"/>
    </row>
    <row r="709" spans="16:19" ht="15.75" customHeight="1" x14ac:dyDescent="0.2">
      <c r="P709" s="92"/>
      <c r="R709" s="92"/>
      <c r="S709" s="92"/>
    </row>
    <row r="710" spans="16:19" ht="15.75" customHeight="1" x14ac:dyDescent="0.2">
      <c r="P710" s="92"/>
      <c r="R710" s="92"/>
      <c r="S710" s="92"/>
    </row>
    <row r="711" spans="16:19" ht="15.75" customHeight="1" x14ac:dyDescent="0.2">
      <c r="P711" s="92"/>
      <c r="R711" s="92"/>
      <c r="S711" s="92"/>
    </row>
    <row r="712" spans="16:19" ht="15.75" customHeight="1" x14ac:dyDescent="0.2">
      <c r="P712" s="92"/>
      <c r="R712" s="92"/>
      <c r="S712" s="92"/>
    </row>
    <row r="713" spans="16:19" ht="15.75" customHeight="1" x14ac:dyDescent="0.2">
      <c r="P713" s="92"/>
      <c r="R713" s="92"/>
      <c r="S713" s="92"/>
    </row>
    <row r="714" spans="16:19" ht="15.75" customHeight="1" x14ac:dyDescent="0.2">
      <c r="P714" s="92"/>
      <c r="R714" s="92"/>
      <c r="S714" s="92"/>
    </row>
    <row r="715" spans="16:19" ht="15.75" customHeight="1" x14ac:dyDescent="0.2">
      <c r="P715" s="92"/>
      <c r="R715" s="92"/>
      <c r="S715" s="92"/>
    </row>
    <row r="716" spans="16:19" ht="15.75" customHeight="1" x14ac:dyDescent="0.2">
      <c r="P716" s="92"/>
      <c r="R716" s="92"/>
      <c r="S716" s="92"/>
    </row>
    <row r="717" spans="16:19" ht="15.75" customHeight="1" x14ac:dyDescent="0.2">
      <c r="P717" s="92"/>
      <c r="R717" s="92"/>
      <c r="S717" s="92"/>
    </row>
    <row r="718" spans="16:19" ht="15.75" customHeight="1" x14ac:dyDescent="0.2">
      <c r="P718" s="92"/>
      <c r="R718" s="92"/>
      <c r="S718" s="92"/>
    </row>
    <row r="719" spans="16:19" ht="15.75" customHeight="1" x14ac:dyDescent="0.2">
      <c r="P719" s="92"/>
      <c r="R719" s="92"/>
      <c r="S719" s="92"/>
    </row>
    <row r="720" spans="16:19" ht="15.75" customHeight="1" x14ac:dyDescent="0.2">
      <c r="P720" s="92"/>
      <c r="R720" s="92"/>
      <c r="S720" s="92"/>
    </row>
    <row r="721" spans="16:19" ht="15.75" customHeight="1" x14ac:dyDescent="0.2">
      <c r="P721" s="92"/>
      <c r="R721" s="92"/>
      <c r="S721" s="92"/>
    </row>
    <row r="722" spans="16:19" ht="15.75" customHeight="1" x14ac:dyDescent="0.2">
      <c r="P722" s="92"/>
      <c r="R722" s="92"/>
      <c r="S722" s="92"/>
    </row>
    <row r="723" spans="16:19" ht="15.75" customHeight="1" x14ac:dyDescent="0.2">
      <c r="P723" s="92"/>
      <c r="R723" s="92"/>
      <c r="S723" s="92"/>
    </row>
    <row r="724" spans="16:19" ht="15.75" customHeight="1" x14ac:dyDescent="0.2">
      <c r="P724" s="92"/>
      <c r="R724" s="92"/>
      <c r="S724" s="92"/>
    </row>
    <row r="725" spans="16:19" ht="15.75" customHeight="1" x14ac:dyDescent="0.2">
      <c r="P725" s="92"/>
      <c r="R725" s="92"/>
      <c r="S725" s="92"/>
    </row>
    <row r="726" spans="16:19" ht="15.75" customHeight="1" x14ac:dyDescent="0.2">
      <c r="P726" s="92"/>
      <c r="R726" s="92"/>
      <c r="S726" s="92"/>
    </row>
    <row r="727" spans="16:19" ht="15.75" customHeight="1" x14ac:dyDescent="0.2">
      <c r="P727" s="92"/>
      <c r="R727" s="92"/>
      <c r="S727" s="92"/>
    </row>
    <row r="728" spans="16:19" ht="15.75" customHeight="1" x14ac:dyDescent="0.2">
      <c r="P728" s="92"/>
      <c r="R728" s="92"/>
      <c r="S728" s="92"/>
    </row>
    <row r="729" spans="16:19" ht="15.75" customHeight="1" x14ac:dyDescent="0.2">
      <c r="P729" s="92"/>
      <c r="R729" s="92"/>
      <c r="S729" s="92"/>
    </row>
    <row r="730" spans="16:19" ht="15.75" customHeight="1" x14ac:dyDescent="0.2">
      <c r="P730" s="92"/>
      <c r="R730" s="92"/>
      <c r="S730" s="92"/>
    </row>
    <row r="731" spans="16:19" ht="15.75" customHeight="1" x14ac:dyDescent="0.2">
      <c r="P731" s="92"/>
      <c r="R731" s="92"/>
      <c r="S731" s="92"/>
    </row>
    <row r="732" spans="16:19" ht="15.75" customHeight="1" x14ac:dyDescent="0.2">
      <c r="P732" s="92"/>
      <c r="R732" s="92"/>
      <c r="S732" s="92"/>
    </row>
    <row r="733" spans="16:19" ht="15.75" customHeight="1" x14ac:dyDescent="0.2">
      <c r="P733" s="92"/>
      <c r="R733" s="92"/>
      <c r="S733" s="92"/>
    </row>
    <row r="734" spans="16:19" ht="15.75" customHeight="1" x14ac:dyDescent="0.2">
      <c r="P734" s="92"/>
      <c r="R734" s="92"/>
      <c r="S734" s="92"/>
    </row>
    <row r="735" spans="16:19" ht="15.75" customHeight="1" x14ac:dyDescent="0.2">
      <c r="P735" s="92"/>
      <c r="R735" s="92"/>
      <c r="S735" s="92"/>
    </row>
    <row r="736" spans="16:19" ht="15.75" customHeight="1" x14ac:dyDescent="0.2">
      <c r="P736" s="92"/>
      <c r="R736" s="92"/>
      <c r="S736" s="92"/>
    </row>
    <row r="737" spans="16:19" ht="15.75" customHeight="1" x14ac:dyDescent="0.2">
      <c r="P737" s="92"/>
      <c r="R737" s="92"/>
      <c r="S737" s="92"/>
    </row>
    <row r="738" spans="16:19" ht="15.75" customHeight="1" x14ac:dyDescent="0.2">
      <c r="P738" s="92"/>
      <c r="R738" s="92"/>
      <c r="S738" s="92"/>
    </row>
    <row r="739" spans="16:19" ht="15.75" customHeight="1" x14ac:dyDescent="0.2">
      <c r="P739" s="92"/>
      <c r="R739" s="92"/>
      <c r="S739" s="92"/>
    </row>
    <row r="740" spans="16:19" ht="15.75" customHeight="1" x14ac:dyDescent="0.2">
      <c r="P740" s="92"/>
      <c r="R740" s="92"/>
      <c r="S740" s="92"/>
    </row>
    <row r="741" spans="16:19" ht="15.75" customHeight="1" x14ac:dyDescent="0.2">
      <c r="P741" s="92"/>
      <c r="R741" s="92"/>
      <c r="S741" s="92"/>
    </row>
    <row r="742" spans="16:19" ht="15.75" customHeight="1" x14ac:dyDescent="0.2">
      <c r="P742" s="92"/>
      <c r="R742" s="92"/>
      <c r="S742" s="92"/>
    </row>
    <row r="743" spans="16:19" ht="15.75" customHeight="1" x14ac:dyDescent="0.2">
      <c r="P743" s="92"/>
      <c r="R743" s="92"/>
      <c r="S743" s="92"/>
    </row>
    <row r="744" spans="16:19" ht="15.75" customHeight="1" x14ac:dyDescent="0.2">
      <c r="P744" s="92"/>
      <c r="R744" s="92"/>
      <c r="S744" s="92"/>
    </row>
    <row r="745" spans="16:19" ht="15.75" customHeight="1" x14ac:dyDescent="0.2">
      <c r="P745" s="92"/>
      <c r="R745" s="92"/>
      <c r="S745" s="92"/>
    </row>
    <row r="746" spans="16:19" ht="15.75" customHeight="1" x14ac:dyDescent="0.2">
      <c r="P746" s="92"/>
      <c r="R746" s="92"/>
      <c r="S746" s="92"/>
    </row>
    <row r="747" spans="16:19" ht="15.75" customHeight="1" x14ac:dyDescent="0.2">
      <c r="P747" s="92"/>
      <c r="R747" s="92"/>
      <c r="S747" s="92"/>
    </row>
    <row r="748" spans="16:19" ht="15.75" customHeight="1" x14ac:dyDescent="0.2">
      <c r="P748" s="92"/>
      <c r="R748" s="92"/>
      <c r="S748" s="92"/>
    </row>
    <row r="749" spans="16:19" ht="15.75" customHeight="1" x14ac:dyDescent="0.2">
      <c r="P749" s="92"/>
      <c r="R749" s="92"/>
      <c r="S749" s="92"/>
    </row>
    <row r="750" spans="16:19" ht="15.75" customHeight="1" x14ac:dyDescent="0.2">
      <c r="P750" s="92"/>
      <c r="R750" s="92"/>
      <c r="S750" s="92"/>
    </row>
    <row r="751" spans="16:19" ht="15.75" customHeight="1" x14ac:dyDescent="0.2">
      <c r="P751" s="92"/>
      <c r="R751" s="92"/>
      <c r="S751" s="92"/>
    </row>
    <row r="752" spans="16:19" ht="15.75" customHeight="1" x14ac:dyDescent="0.2">
      <c r="P752" s="92"/>
      <c r="R752" s="92"/>
      <c r="S752" s="92"/>
    </row>
    <row r="753" spans="16:19" ht="15.75" customHeight="1" x14ac:dyDescent="0.2">
      <c r="P753" s="92"/>
      <c r="R753" s="92"/>
      <c r="S753" s="92"/>
    </row>
    <row r="754" spans="16:19" ht="15.75" customHeight="1" x14ac:dyDescent="0.2">
      <c r="P754" s="92"/>
      <c r="R754" s="92"/>
      <c r="S754" s="92"/>
    </row>
    <row r="755" spans="16:19" ht="15.75" customHeight="1" x14ac:dyDescent="0.2">
      <c r="P755" s="92"/>
      <c r="R755" s="92"/>
      <c r="S755" s="92"/>
    </row>
    <row r="756" spans="16:19" ht="15.75" customHeight="1" x14ac:dyDescent="0.2">
      <c r="P756" s="92"/>
      <c r="R756" s="92"/>
      <c r="S756" s="92"/>
    </row>
    <row r="757" spans="16:19" ht="15.75" customHeight="1" x14ac:dyDescent="0.2">
      <c r="P757" s="92"/>
      <c r="R757" s="92"/>
      <c r="S757" s="92"/>
    </row>
    <row r="758" spans="16:19" ht="15.75" customHeight="1" x14ac:dyDescent="0.2">
      <c r="P758" s="92"/>
      <c r="R758" s="92"/>
      <c r="S758" s="92"/>
    </row>
    <row r="759" spans="16:19" ht="15.75" customHeight="1" x14ac:dyDescent="0.2">
      <c r="P759" s="92"/>
      <c r="R759" s="92"/>
      <c r="S759" s="92"/>
    </row>
    <row r="760" spans="16:19" ht="15.75" customHeight="1" x14ac:dyDescent="0.2">
      <c r="P760" s="92"/>
      <c r="R760" s="92"/>
      <c r="S760" s="92"/>
    </row>
    <row r="761" spans="16:19" ht="15.75" customHeight="1" x14ac:dyDescent="0.2">
      <c r="P761" s="92"/>
      <c r="R761" s="92"/>
      <c r="S761" s="92"/>
    </row>
    <row r="762" spans="16:19" ht="15.75" customHeight="1" x14ac:dyDescent="0.2">
      <c r="P762" s="92"/>
      <c r="R762" s="92"/>
      <c r="S762" s="92"/>
    </row>
    <row r="763" spans="16:19" ht="15.75" customHeight="1" x14ac:dyDescent="0.2">
      <c r="P763" s="92"/>
      <c r="R763" s="92"/>
      <c r="S763" s="92"/>
    </row>
    <row r="764" spans="16:19" ht="15.75" customHeight="1" x14ac:dyDescent="0.2">
      <c r="P764" s="92"/>
      <c r="R764" s="92"/>
      <c r="S764" s="92"/>
    </row>
    <row r="765" spans="16:19" ht="15.75" customHeight="1" x14ac:dyDescent="0.2">
      <c r="P765" s="92"/>
      <c r="R765" s="92"/>
      <c r="S765" s="92"/>
    </row>
    <row r="766" spans="16:19" ht="15.75" customHeight="1" x14ac:dyDescent="0.2">
      <c r="P766" s="92"/>
      <c r="R766" s="92"/>
      <c r="S766" s="92"/>
    </row>
    <row r="767" spans="16:19" ht="15.75" customHeight="1" x14ac:dyDescent="0.2">
      <c r="P767" s="92"/>
      <c r="R767" s="92"/>
      <c r="S767" s="92"/>
    </row>
    <row r="768" spans="16:19" ht="15.75" customHeight="1" x14ac:dyDescent="0.2">
      <c r="P768" s="92"/>
      <c r="R768" s="92"/>
      <c r="S768" s="92"/>
    </row>
    <row r="769" spans="16:19" ht="15.75" customHeight="1" x14ac:dyDescent="0.2">
      <c r="P769" s="92"/>
      <c r="R769" s="92"/>
      <c r="S769" s="92"/>
    </row>
    <row r="770" spans="16:19" ht="15.75" customHeight="1" x14ac:dyDescent="0.2">
      <c r="P770" s="92"/>
      <c r="R770" s="92"/>
      <c r="S770" s="92"/>
    </row>
    <row r="771" spans="16:19" ht="15.75" customHeight="1" x14ac:dyDescent="0.2">
      <c r="P771" s="92"/>
      <c r="R771" s="92"/>
      <c r="S771" s="92"/>
    </row>
    <row r="772" spans="16:19" ht="15.75" customHeight="1" x14ac:dyDescent="0.2">
      <c r="P772" s="92"/>
      <c r="R772" s="92"/>
      <c r="S772" s="92"/>
    </row>
    <row r="773" spans="16:19" ht="15.75" customHeight="1" x14ac:dyDescent="0.2">
      <c r="P773" s="92"/>
      <c r="R773" s="92"/>
      <c r="S773" s="92"/>
    </row>
    <row r="774" spans="16:19" ht="15.75" customHeight="1" x14ac:dyDescent="0.2">
      <c r="P774" s="92"/>
      <c r="R774" s="92"/>
      <c r="S774" s="92"/>
    </row>
    <row r="775" spans="16:19" ht="15.75" customHeight="1" x14ac:dyDescent="0.2">
      <c r="P775" s="92"/>
      <c r="R775" s="92"/>
      <c r="S775" s="92"/>
    </row>
    <row r="776" spans="16:19" ht="15.75" customHeight="1" x14ac:dyDescent="0.2">
      <c r="P776" s="92"/>
      <c r="R776" s="92"/>
      <c r="S776" s="92"/>
    </row>
    <row r="777" spans="16:19" ht="15.75" customHeight="1" x14ac:dyDescent="0.2">
      <c r="P777" s="92"/>
      <c r="R777" s="92"/>
      <c r="S777" s="92"/>
    </row>
    <row r="778" spans="16:19" ht="15.75" customHeight="1" x14ac:dyDescent="0.2">
      <c r="P778" s="92"/>
      <c r="R778" s="92"/>
      <c r="S778" s="92"/>
    </row>
    <row r="779" spans="16:19" ht="15.75" customHeight="1" x14ac:dyDescent="0.2">
      <c r="P779" s="92"/>
      <c r="R779" s="92"/>
      <c r="S779" s="92"/>
    </row>
    <row r="780" spans="16:19" ht="15.75" customHeight="1" x14ac:dyDescent="0.2">
      <c r="P780" s="92"/>
      <c r="R780" s="92"/>
      <c r="S780" s="92"/>
    </row>
    <row r="781" spans="16:19" ht="15.75" customHeight="1" x14ac:dyDescent="0.2">
      <c r="P781" s="92"/>
      <c r="R781" s="92"/>
      <c r="S781" s="92"/>
    </row>
    <row r="782" spans="16:19" ht="15.75" customHeight="1" x14ac:dyDescent="0.2">
      <c r="P782" s="92"/>
      <c r="R782" s="92"/>
      <c r="S782" s="92"/>
    </row>
    <row r="783" spans="16:19" ht="15.75" customHeight="1" x14ac:dyDescent="0.2">
      <c r="P783" s="92"/>
      <c r="R783" s="92"/>
      <c r="S783" s="92"/>
    </row>
    <row r="784" spans="16:19" ht="15.75" customHeight="1" x14ac:dyDescent="0.2">
      <c r="P784" s="92"/>
      <c r="R784" s="92"/>
      <c r="S784" s="92"/>
    </row>
    <row r="785" spans="16:19" ht="15.75" customHeight="1" x14ac:dyDescent="0.2">
      <c r="P785" s="92"/>
      <c r="R785" s="92"/>
      <c r="S785" s="92"/>
    </row>
    <row r="786" spans="16:19" ht="15.75" customHeight="1" x14ac:dyDescent="0.2">
      <c r="P786" s="92"/>
      <c r="R786" s="92"/>
      <c r="S786" s="92"/>
    </row>
    <row r="787" spans="16:19" ht="15.75" customHeight="1" x14ac:dyDescent="0.2">
      <c r="P787" s="92"/>
      <c r="R787" s="92"/>
      <c r="S787" s="92"/>
    </row>
    <row r="788" spans="16:19" ht="15.75" customHeight="1" x14ac:dyDescent="0.2">
      <c r="P788" s="92"/>
      <c r="R788" s="92"/>
      <c r="S788" s="92"/>
    </row>
    <row r="789" spans="16:19" ht="15.75" customHeight="1" x14ac:dyDescent="0.2">
      <c r="P789" s="92"/>
      <c r="R789" s="92"/>
      <c r="S789" s="92"/>
    </row>
    <row r="790" spans="16:19" ht="15.75" customHeight="1" x14ac:dyDescent="0.2">
      <c r="P790" s="92"/>
      <c r="R790" s="92"/>
      <c r="S790" s="92"/>
    </row>
    <row r="791" spans="16:19" ht="15.75" customHeight="1" x14ac:dyDescent="0.2">
      <c r="P791" s="92"/>
      <c r="R791" s="92"/>
      <c r="S791" s="92"/>
    </row>
    <row r="792" spans="16:19" ht="15.75" customHeight="1" x14ac:dyDescent="0.2">
      <c r="P792" s="92"/>
      <c r="R792" s="92"/>
      <c r="S792" s="92"/>
    </row>
    <row r="793" spans="16:19" ht="15.75" customHeight="1" x14ac:dyDescent="0.2">
      <c r="P793" s="92"/>
      <c r="R793" s="92"/>
      <c r="S793" s="92"/>
    </row>
    <row r="794" spans="16:19" ht="15.75" customHeight="1" x14ac:dyDescent="0.2">
      <c r="P794" s="92"/>
      <c r="R794" s="92"/>
      <c r="S794" s="92"/>
    </row>
    <row r="795" spans="16:19" ht="15.75" customHeight="1" x14ac:dyDescent="0.2">
      <c r="P795" s="92"/>
      <c r="R795" s="92"/>
      <c r="S795" s="92"/>
    </row>
    <row r="796" spans="16:19" ht="15.75" customHeight="1" x14ac:dyDescent="0.2">
      <c r="P796" s="92"/>
      <c r="R796" s="92"/>
      <c r="S796" s="92"/>
    </row>
    <row r="797" spans="16:19" ht="15.75" customHeight="1" x14ac:dyDescent="0.2">
      <c r="P797" s="92"/>
      <c r="R797" s="92"/>
      <c r="S797" s="92"/>
    </row>
    <row r="798" spans="16:19" ht="15.75" customHeight="1" x14ac:dyDescent="0.2">
      <c r="P798" s="92"/>
      <c r="R798" s="92"/>
      <c r="S798" s="92"/>
    </row>
    <row r="799" spans="16:19" ht="15.75" customHeight="1" x14ac:dyDescent="0.2">
      <c r="P799" s="92"/>
      <c r="R799" s="92"/>
      <c r="S799" s="92"/>
    </row>
    <row r="800" spans="16:19" ht="15.75" customHeight="1" x14ac:dyDescent="0.2">
      <c r="P800" s="92"/>
      <c r="R800" s="92"/>
      <c r="S800" s="92"/>
    </row>
    <row r="801" spans="16:19" ht="15.75" customHeight="1" x14ac:dyDescent="0.2">
      <c r="P801" s="92"/>
      <c r="R801" s="92"/>
      <c r="S801" s="92"/>
    </row>
    <row r="802" spans="16:19" ht="15.75" customHeight="1" x14ac:dyDescent="0.2">
      <c r="P802" s="92"/>
      <c r="R802" s="92"/>
      <c r="S802" s="92"/>
    </row>
    <row r="803" spans="16:19" ht="15.75" customHeight="1" x14ac:dyDescent="0.2">
      <c r="P803" s="92"/>
      <c r="R803" s="92"/>
      <c r="S803" s="92"/>
    </row>
    <row r="804" spans="16:19" ht="15.75" customHeight="1" x14ac:dyDescent="0.2">
      <c r="P804" s="92"/>
      <c r="R804" s="92"/>
      <c r="S804" s="92"/>
    </row>
    <row r="805" spans="16:19" ht="15.75" customHeight="1" x14ac:dyDescent="0.2">
      <c r="P805" s="92"/>
      <c r="R805" s="92"/>
      <c r="S805" s="92"/>
    </row>
    <row r="806" spans="16:19" ht="15.75" customHeight="1" x14ac:dyDescent="0.2">
      <c r="P806" s="92"/>
      <c r="R806" s="92"/>
      <c r="S806" s="92"/>
    </row>
    <row r="807" spans="16:19" ht="15.75" customHeight="1" x14ac:dyDescent="0.2">
      <c r="P807" s="92"/>
      <c r="R807" s="92"/>
      <c r="S807" s="92"/>
    </row>
    <row r="808" spans="16:19" ht="15.75" customHeight="1" x14ac:dyDescent="0.2">
      <c r="P808" s="92"/>
      <c r="R808" s="92"/>
      <c r="S808" s="92"/>
    </row>
    <row r="809" spans="16:19" ht="15.75" customHeight="1" x14ac:dyDescent="0.2">
      <c r="P809" s="92"/>
      <c r="R809" s="92"/>
      <c r="S809" s="92"/>
    </row>
    <row r="810" spans="16:19" ht="15.75" customHeight="1" x14ac:dyDescent="0.2">
      <c r="P810" s="92"/>
      <c r="R810" s="92"/>
      <c r="S810" s="92"/>
    </row>
    <row r="811" spans="16:19" ht="15.75" customHeight="1" x14ac:dyDescent="0.2">
      <c r="P811" s="92"/>
      <c r="R811" s="92"/>
      <c r="S811" s="92"/>
    </row>
    <row r="812" spans="16:19" ht="15.75" customHeight="1" x14ac:dyDescent="0.2">
      <c r="P812" s="92"/>
      <c r="R812" s="92"/>
      <c r="S812" s="92"/>
    </row>
    <row r="813" spans="16:19" ht="15.75" customHeight="1" x14ac:dyDescent="0.2">
      <c r="P813" s="92"/>
      <c r="R813" s="92"/>
      <c r="S813" s="92"/>
    </row>
    <row r="814" spans="16:19" ht="15.75" customHeight="1" x14ac:dyDescent="0.2">
      <c r="P814" s="92"/>
      <c r="R814" s="92"/>
      <c r="S814" s="92"/>
    </row>
    <row r="815" spans="16:19" ht="15.75" customHeight="1" x14ac:dyDescent="0.2">
      <c r="P815" s="92"/>
      <c r="R815" s="92"/>
      <c r="S815" s="92"/>
    </row>
    <row r="816" spans="16:19" ht="15.75" customHeight="1" x14ac:dyDescent="0.2">
      <c r="P816" s="92"/>
      <c r="R816" s="92"/>
      <c r="S816" s="92"/>
    </row>
    <row r="817" spans="16:19" ht="15.75" customHeight="1" x14ac:dyDescent="0.2">
      <c r="P817" s="92"/>
      <c r="R817" s="92"/>
      <c r="S817" s="92"/>
    </row>
    <row r="818" spans="16:19" ht="15.75" customHeight="1" x14ac:dyDescent="0.2">
      <c r="P818" s="92"/>
      <c r="R818" s="92"/>
      <c r="S818" s="92"/>
    </row>
    <row r="819" spans="16:19" ht="15.75" customHeight="1" x14ac:dyDescent="0.2">
      <c r="P819" s="92"/>
      <c r="R819" s="92"/>
      <c r="S819" s="92"/>
    </row>
    <row r="820" spans="16:19" ht="15.75" customHeight="1" x14ac:dyDescent="0.2">
      <c r="P820" s="92"/>
      <c r="R820" s="92"/>
      <c r="S820" s="92"/>
    </row>
    <row r="821" spans="16:19" ht="15.75" customHeight="1" x14ac:dyDescent="0.2">
      <c r="P821" s="92"/>
      <c r="R821" s="92"/>
      <c r="S821" s="92"/>
    </row>
    <row r="822" spans="16:19" ht="15.75" customHeight="1" x14ac:dyDescent="0.2">
      <c r="P822" s="92"/>
      <c r="R822" s="92"/>
      <c r="S822" s="92"/>
    </row>
    <row r="823" spans="16:19" ht="15.75" customHeight="1" x14ac:dyDescent="0.2">
      <c r="P823" s="92"/>
      <c r="R823" s="92"/>
      <c r="S823" s="92"/>
    </row>
    <row r="824" spans="16:19" ht="15.75" customHeight="1" x14ac:dyDescent="0.2">
      <c r="P824" s="92"/>
      <c r="R824" s="92"/>
      <c r="S824" s="92"/>
    </row>
    <row r="825" spans="16:19" ht="15.75" customHeight="1" x14ac:dyDescent="0.2">
      <c r="P825" s="92"/>
      <c r="R825" s="92"/>
      <c r="S825" s="92"/>
    </row>
    <row r="826" spans="16:19" ht="15.75" customHeight="1" x14ac:dyDescent="0.2">
      <c r="P826" s="92"/>
      <c r="R826" s="92"/>
      <c r="S826" s="92"/>
    </row>
    <row r="827" spans="16:19" ht="15.75" customHeight="1" x14ac:dyDescent="0.2">
      <c r="P827" s="92"/>
      <c r="R827" s="92"/>
      <c r="S827" s="92"/>
    </row>
    <row r="828" spans="16:19" ht="15.75" customHeight="1" x14ac:dyDescent="0.2">
      <c r="P828" s="92"/>
      <c r="R828" s="92"/>
      <c r="S828" s="92"/>
    </row>
    <row r="829" spans="16:19" ht="15.75" customHeight="1" x14ac:dyDescent="0.2">
      <c r="P829" s="92"/>
      <c r="R829" s="92"/>
      <c r="S829" s="92"/>
    </row>
    <row r="830" spans="16:19" ht="15.75" customHeight="1" x14ac:dyDescent="0.2">
      <c r="P830" s="92"/>
      <c r="R830" s="92"/>
      <c r="S830" s="92"/>
    </row>
    <row r="831" spans="16:19" ht="15.75" customHeight="1" x14ac:dyDescent="0.2">
      <c r="P831" s="92"/>
      <c r="R831" s="92"/>
      <c r="S831" s="92"/>
    </row>
    <row r="832" spans="16:19" ht="15.75" customHeight="1" x14ac:dyDescent="0.2">
      <c r="P832" s="92"/>
      <c r="R832" s="92"/>
      <c r="S832" s="92"/>
    </row>
    <row r="833" spans="16:19" ht="15.75" customHeight="1" x14ac:dyDescent="0.2">
      <c r="P833" s="92"/>
      <c r="R833" s="92"/>
      <c r="S833" s="92"/>
    </row>
    <row r="834" spans="16:19" ht="15.75" customHeight="1" x14ac:dyDescent="0.2">
      <c r="P834" s="92"/>
      <c r="R834" s="92"/>
      <c r="S834" s="92"/>
    </row>
    <row r="835" spans="16:19" ht="15.75" customHeight="1" x14ac:dyDescent="0.2">
      <c r="P835" s="92"/>
      <c r="R835" s="92"/>
      <c r="S835" s="92"/>
    </row>
    <row r="836" spans="16:19" ht="15.75" customHeight="1" x14ac:dyDescent="0.2">
      <c r="P836" s="92"/>
      <c r="R836" s="92"/>
      <c r="S836" s="92"/>
    </row>
    <row r="837" spans="16:19" ht="15.75" customHeight="1" x14ac:dyDescent="0.2">
      <c r="P837" s="92"/>
      <c r="R837" s="92"/>
      <c r="S837" s="92"/>
    </row>
    <row r="838" spans="16:19" ht="15.75" customHeight="1" x14ac:dyDescent="0.2">
      <c r="P838" s="92"/>
      <c r="R838" s="92"/>
      <c r="S838" s="92"/>
    </row>
    <row r="839" spans="16:19" ht="15.75" customHeight="1" x14ac:dyDescent="0.2">
      <c r="P839" s="92"/>
      <c r="R839" s="92"/>
      <c r="S839" s="92"/>
    </row>
    <row r="840" spans="16:19" ht="15.75" customHeight="1" x14ac:dyDescent="0.2">
      <c r="P840" s="92"/>
      <c r="R840" s="92"/>
      <c r="S840" s="92"/>
    </row>
    <row r="841" spans="16:19" ht="15.75" customHeight="1" x14ac:dyDescent="0.2">
      <c r="P841" s="92"/>
      <c r="R841" s="92"/>
      <c r="S841" s="92"/>
    </row>
    <row r="842" spans="16:19" ht="15.75" customHeight="1" x14ac:dyDescent="0.2">
      <c r="P842" s="92"/>
      <c r="R842" s="92"/>
      <c r="S842" s="92"/>
    </row>
    <row r="843" spans="16:19" ht="15.75" customHeight="1" x14ac:dyDescent="0.2">
      <c r="P843" s="92"/>
      <c r="R843" s="92"/>
      <c r="S843" s="92"/>
    </row>
    <row r="844" spans="16:19" ht="15.75" customHeight="1" x14ac:dyDescent="0.2">
      <c r="P844" s="92"/>
      <c r="R844" s="92"/>
      <c r="S844" s="92"/>
    </row>
    <row r="845" spans="16:19" ht="15.75" customHeight="1" x14ac:dyDescent="0.2">
      <c r="P845" s="92"/>
      <c r="R845" s="92"/>
      <c r="S845" s="92"/>
    </row>
    <row r="846" spans="16:19" ht="15.75" customHeight="1" x14ac:dyDescent="0.2">
      <c r="P846" s="92"/>
      <c r="R846" s="92"/>
      <c r="S846" s="92"/>
    </row>
    <row r="847" spans="16:19" ht="15.75" customHeight="1" x14ac:dyDescent="0.2">
      <c r="P847" s="92"/>
      <c r="R847" s="92"/>
      <c r="S847" s="92"/>
    </row>
    <row r="848" spans="16:19" ht="15.75" customHeight="1" x14ac:dyDescent="0.2">
      <c r="P848" s="92"/>
      <c r="R848" s="92"/>
      <c r="S848" s="92"/>
    </row>
    <row r="849" spans="16:19" ht="15.75" customHeight="1" x14ac:dyDescent="0.2">
      <c r="P849" s="92"/>
      <c r="R849" s="92"/>
      <c r="S849" s="92"/>
    </row>
    <row r="850" spans="16:19" ht="15.75" customHeight="1" x14ac:dyDescent="0.2">
      <c r="P850" s="92"/>
      <c r="R850" s="92"/>
      <c r="S850" s="92"/>
    </row>
    <row r="851" spans="16:19" ht="15.75" customHeight="1" x14ac:dyDescent="0.2">
      <c r="P851" s="92"/>
      <c r="R851" s="92"/>
      <c r="S851" s="92"/>
    </row>
    <row r="852" spans="16:19" ht="15.75" customHeight="1" x14ac:dyDescent="0.2">
      <c r="P852" s="92"/>
      <c r="R852" s="92"/>
      <c r="S852" s="92"/>
    </row>
    <row r="853" spans="16:19" ht="15.75" customHeight="1" x14ac:dyDescent="0.2">
      <c r="P853" s="92"/>
      <c r="R853" s="92"/>
      <c r="S853" s="92"/>
    </row>
    <row r="854" spans="16:19" ht="15.75" customHeight="1" x14ac:dyDescent="0.2">
      <c r="P854" s="92"/>
      <c r="R854" s="92"/>
      <c r="S854" s="92"/>
    </row>
    <row r="855" spans="16:19" ht="15.75" customHeight="1" x14ac:dyDescent="0.2">
      <c r="P855" s="92"/>
      <c r="R855" s="92"/>
      <c r="S855" s="92"/>
    </row>
    <row r="856" spans="16:19" ht="15.75" customHeight="1" x14ac:dyDescent="0.2">
      <c r="P856" s="92"/>
      <c r="R856" s="92"/>
      <c r="S856" s="92"/>
    </row>
    <row r="857" spans="16:19" ht="15.75" customHeight="1" x14ac:dyDescent="0.2">
      <c r="P857" s="92"/>
      <c r="R857" s="92"/>
      <c r="S857" s="92"/>
    </row>
    <row r="858" spans="16:19" ht="15.75" customHeight="1" x14ac:dyDescent="0.2">
      <c r="P858" s="92"/>
      <c r="R858" s="92"/>
      <c r="S858" s="92"/>
    </row>
    <row r="859" spans="16:19" ht="15.75" customHeight="1" x14ac:dyDescent="0.2">
      <c r="P859" s="92"/>
      <c r="R859" s="92"/>
      <c r="S859" s="92"/>
    </row>
    <row r="860" spans="16:19" ht="15.75" customHeight="1" x14ac:dyDescent="0.2">
      <c r="P860" s="92"/>
      <c r="R860" s="92"/>
      <c r="S860" s="92"/>
    </row>
    <row r="861" spans="16:19" ht="15.75" customHeight="1" x14ac:dyDescent="0.2">
      <c r="P861" s="92"/>
      <c r="R861" s="92"/>
      <c r="S861" s="92"/>
    </row>
    <row r="862" spans="16:19" ht="15.75" customHeight="1" x14ac:dyDescent="0.2">
      <c r="P862" s="92"/>
      <c r="R862" s="92"/>
      <c r="S862" s="92"/>
    </row>
    <row r="863" spans="16:19" ht="15.75" customHeight="1" x14ac:dyDescent="0.2">
      <c r="P863" s="92"/>
      <c r="R863" s="92"/>
      <c r="S863" s="92"/>
    </row>
    <row r="864" spans="16:19" ht="15.75" customHeight="1" x14ac:dyDescent="0.2">
      <c r="P864" s="92"/>
      <c r="R864" s="92"/>
      <c r="S864" s="92"/>
    </row>
    <row r="865" spans="16:19" ht="15.75" customHeight="1" x14ac:dyDescent="0.2">
      <c r="P865" s="92"/>
      <c r="R865" s="92"/>
      <c r="S865" s="92"/>
    </row>
    <row r="866" spans="16:19" ht="15.75" customHeight="1" x14ac:dyDescent="0.2">
      <c r="P866" s="92"/>
      <c r="R866" s="92"/>
      <c r="S866" s="92"/>
    </row>
    <row r="867" spans="16:19" ht="15.75" customHeight="1" x14ac:dyDescent="0.2">
      <c r="P867" s="92"/>
      <c r="R867" s="92"/>
      <c r="S867" s="92"/>
    </row>
    <row r="868" spans="16:19" ht="15.75" customHeight="1" x14ac:dyDescent="0.2">
      <c r="P868" s="92"/>
      <c r="R868" s="92"/>
      <c r="S868" s="92"/>
    </row>
    <row r="869" spans="16:19" ht="15.75" customHeight="1" x14ac:dyDescent="0.2">
      <c r="P869" s="92"/>
      <c r="R869" s="92"/>
      <c r="S869" s="92"/>
    </row>
    <row r="870" spans="16:19" ht="15.75" customHeight="1" x14ac:dyDescent="0.2">
      <c r="P870" s="92"/>
      <c r="R870" s="92"/>
      <c r="S870" s="92"/>
    </row>
    <row r="871" spans="16:19" ht="15.75" customHeight="1" x14ac:dyDescent="0.2">
      <c r="P871" s="92"/>
      <c r="R871" s="92"/>
      <c r="S871" s="92"/>
    </row>
    <row r="872" spans="16:19" ht="15.75" customHeight="1" x14ac:dyDescent="0.2">
      <c r="P872" s="92"/>
      <c r="R872" s="92"/>
      <c r="S872" s="92"/>
    </row>
    <row r="873" spans="16:19" ht="15.75" customHeight="1" x14ac:dyDescent="0.2">
      <c r="P873" s="92"/>
      <c r="R873" s="92"/>
      <c r="S873" s="92"/>
    </row>
    <row r="874" spans="16:19" ht="15.75" customHeight="1" x14ac:dyDescent="0.2">
      <c r="P874" s="92"/>
      <c r="R874" s="92"/>
      <c r="S874" s="92"/>
    </row>
    <row r="875" spans="16:19" ht="15.75" customHeight="1" x14ac:dyDescent="0.2">
      <c r="P875" s="92"/>
      <c r="R875" s="92"/>
      <c r="S875" s="92"/>
    </row>
    <row r="876" spans="16:19" ht="15.75" customHeight="1" x14ac:dyDescent="0.2">
      <c r="P876" s="92"/>
      <c r="R876" s="92"/>
      <c r="S876" s="92"/>
    </row>
    <row r="877" spans="16:19" ht="15.75" customHeight="1" x14ac:dyDescent="0.2">
      <c r="P877" s="92"/>
      <c r="R877" s="92"/>
      <c r="S877" s="92"/>
    </row>
    <row r="878" spans="16:19" ht="15.75" customHeight="1" x14ac:dyDescent="0.2">
      <c r="P878" s="92"/>
      <c r="R878" s="92"/>
      <c r="S878" s="92"/>
    </row>
    <row r="879" spans="16:19" ht="15.75" customHeight="1" x14ac:dyDescent="0.2">
      <c r="P879" s="92"/>
      <c r="R879" s="92"/>
      <c r="S879" s="92"/>
    </row>
    <row r="880" spans="16:19" ht="15.75" customHeight="1" x14ac:dyDescent="0.2">
      <c r="P880" s="92"/>
      <c r="R880" s="92"/>
      <c r="S880" s="92"/>
    </row>
    <row r="881" spans="16:19" ht="15.75" customHeight="1" x14ac:dyDescent="0.2">
      <c r="P881" s="92"/>
      <c r="R881" s="92"/>
      <c r="S881" s="92"/>
    </row>
    <row r="882" spans="16:19" ht="15.75" customHeight="1" x14ac:dyDescent="0.2">
      <c r="P882" s="92"/>
      <c r="R882" s="92"/>
      <c r="S882" s="92"/>
    </row>
    <row r="883" spans="16:19" ht="15.75" customHeight="1" x14ac:dyDescent="0.2">
      <c r="P883" s="92"/>
      <c r="R883" s="92"/>
      <c r="S883" s="92"/>
    </row>
    <row r="884" spans="16:19" ht="15.75" customHeight="1" x14ac:dyDescent="0.2">
      <c r="P884" s="92"/>
      <c r="R884" s="92"/>
      <c r="S884" s="92"/>
    </row>
    <row r="885" spans="16:19" ht="15.75" customHeight="1" x14ac:dyDescent="0.2">
      <c r="P885" s="92"/>
      <c r="R885" s="92"/>
      <c r="S885" s="92"/>
    </row>
    <row r="886" spans="16:19" ht="15.75" customHeight="1" x14ac:dyDescent="0.2">
      <c r="P886" s="92"/>
      <c r="R886" s="92"/>
      <c r="S886" s="92"/>
    </row>
    <row r="887" spans="16:19" ht="15.75" customHeight="1" x14ac:dyDescent="0.2">
      <c r="P887" s="92"/>
      <c r="R887" s="92"/>
      <c r="S887" s="92"/>
    </row>
    <row r="888" spans="16:19" ht="15.75" customHeight="1" x14ac:dyDescent="0.2">
      <c r="P888" s="92"/>
      <c r="R888" s="92"/>
      <c r="S888" s="92"/>
    </row>
    <row r="889" spans="16:19" ht="15.75" customHeight="1" x14ac:dyDescent="0.2">
      <c r="P889" s="92"/>
      <c r="R889" s="92"/>
      <c r="S889" s="92"/>
    </row>
    <row r="890" spans="16:19" ht="15.75" customHeight="1" x14ac:dyDescent="0.2">
      <c r="P890" s="92"/>
      <c r="R890" s="92"/>
      <c r="S890" s="92"/>
    </row>
    <row r="891" spans="16:19" ht="15.75" customHeight="1" x14ac:dyDescent="0.2">
      <c r="P891" s="92"/>
      <c r="R891" s="92"/>
      <c r="S891" s="92"/>
    </row>
    <row r="892" spans="16:19" ht="15.75" customHeight="1" x14ac:dyDescent="0.2">
      <c r="P892" s="92"/>
      <c r="R892" s="92"/>
      <c r="S892" s="92"/>
    </row>
    <row r="893" spans="16:19" ht="15.75" customHeight="1" x14ac:dyDescent="0.2">
      <c r="P893" s="92"/>
      <c r="R893" s="92"/>
      <c r="S893" s="92"/>
    </row>
    <row r="894" spans="16:19" ht="15.75" customHeight="1" x14ac:dyDescent="0.2">
      <c r="P894" s="92"/>
      <c r="R894" s="92"/>
      <c r="S894" s="92"/>
    </row>
    <row r="895" spans="16:19" ht="15.75" customHeight="1" x14ac:dyDescent="0.2">
      <c r="P895" s="92"/>
      <c r="R895" s="92"/>
      <c r="S895" s="92"/>
    </row>
    <row r="896" spans="16:19" ht="15.75" customHeight="1" x14ac:dyDescent="0.2">
      <c r="P896" s="92"/>
      <c r="R896" s="92"/>
      <c r="S896" s="92"/>
    </row>
    <row r="897" spans="16:19" ht="15.75" customHeight="1" x14ac:dyDescent="0.2">
      <c r="P897" s="92"/>
      <c r="R897" s="92"/>
      <c r="S897" s="92"/>
    </row>
    <row r="898" spans="16:19" ht="15.75" customHeight="1" x14ac:dyDescent="0.2">
      <c r="P898" s="92"/>
      <c r="R898" s="92"/>
      <c r="S898" s="92"/>
    </row>
    <row r="899" spans="16:19" ht="15.75" customHeight="1" x14ac:dyDescent="0.2">
      <c r="P899" s="92"/>
      <c r="R899" s="92"/>
      <c r="S899" s="92"/>
    </row>
    <row r="900" spans="16:19" ht="15.75" customHeight="1" x14ac:dyDescent="0.2">
      <c r="P900" s="92"/>
      <c r="R900" s="92"/>
      <c r="S900" s="92"/>
    </row>
    <row r="901" spans="16:19" ht="15.75" customHeight="1" x14ac:dyDescent="0.2">
      <c r="P901" s="92"/>
      <c r="R901" s="92"/>
      <c r="S901" s="92"/>
    </row>
    <row r="902" spans="16:19" ht="15.75" customHeight="1" x14ac:dyDescent="0.2">
      <c r="P902" s="92"/>
      <c r="R902" s="92"/>
      <c r="S902" s="92"/>
    </row>
    <row r="903" spans="16:19" ht="15.75" customHeight="1" x14ac:dyDescent="0.2">
      <c r="P903" s="92"/>
      <c r="R903" s="92"/>
      <c r="S903" s="92"/>
    </row>
    <row r="904" spans="16:19" ht="15.75" customHeight="1" x14ac:dyDescent="0.2">
      <c r="P904" s="92"/>
      <c r="R904" s="92"/>
      <c r="S904" s="92"/>
    </row>
    <row r="905" spans="16:19" ht="15.75" customHeight="1" x14ac:dyDescent="0.2">
      <c r="P905" s="92"/>
      <c r="R905" s="92"/>
      <c r="S905" s="92"/>
    </row>
    <row r="906" spans="16:19" ht="15.75" customHeight="1" x14ac:dyDescent="0.2">
      <c r="P906" s="92"/>
      <c r="R906" s="92"/>
      <c r="S906" s="92"/>
    </row>
    <row r="907" spans="16:19" ht="15.75" customHeight="1" x14ac:dyDescent="0.2">
      <c r="P907" s="92"/>
      <c r="R907" s="92"/>
      <c r="S907" s="92"/>
    </row>
    <row r="908" spans="16:19" ht="15.75" customHeight="1" x14ac:dyDescent="0.2">
      <c r="P908" s="92"/>
      <c r="R908" s="92"/>
      <c r="S908" s="92"/>
    </row>
    <row r="909" spans="16:19" ht="15.75" customHeight="1" x14ac:dyDescent="0.2">
      <c r="P909" s="92"/>
      <c r="R909" s="92"/>
      <c r="S909" s="92"/>
    </row>
    <row r="910" spans="16:19" ht="15.75" customHeight="1" x14ac:dyDescent="0.2">
      <c r="P910" s="92"/>
      <c r="R910" s="92"/>
      <c r="S910" s="92"/>
    </row>
    <row r="911" spans="16:19" ht="15.75" customHeight="1" x14ac:dyDescent="0.2">
      <c r="P911" s="92"/>
      <c r="R911" s="92"/>
      <c r="S911" s="92"/>
    </row>
    <row r="912" spans="16:19" ht="15.75" customHeight="1" x14ac:dyDescent="0.2">
      <c r="P912" s="92"/>
      <c r="R912" s="92"/>
      <c r="S912" s="92"/>
    </row>
    <row r="913" spans="16:19" ht="15.75" customHeight="1" x14ac:dyDescent="0.2">
      <c r="P913" s="92"/>
      <c r="R913" s="92"/>
      <c r="S913" s="92"/>
    </row>
    <row r="914" spans="16:19" ht="15.75" customHeight="1" x14ac:dyDescent="0.2">
      <c r="P914" s="92"/>
      <c r="R914" s="92"/>
      <c r="S914" s="92"/>
    </row>
    <row r="915" spans="16:19" ht="15.75" customHeight="1" x14ac:dyDescent="0.2">
      <c r="P915" s="92"/>
      <c r="R915" s="92"/>
      <c r="S915" s="92"/>
    </row>
    <row r="916" spans="16:19" ht="15.75" customHeight="1" x14ac:dyDescent="0.2">
      <c r="P916" s="92"/>
      <c r="R916" s="92"/>
      <c r="S916" s="92"/>
    </row>
    <row r="917" spans="16:19" ht="15.75" customHeight="1" x14ac:dyDescent="0.2">
      <c r="P917" s="92"/>
      <c r="R917" s="92"/>
      <c r="S917" s="92"/>
    </row>
    <row r="918" spans="16:19" ht="15.75" customHeight="1" x14ac:dyDescent="0.2">
      <c r="P918" s="92"/>
      <c r="R918" s="92"/>
      <c r="S918" s="92"/>
    </row>
    <row r="919" spans="16:19" ht="15.75" customHeight="1" x14ac:dyDescent="0.2">
      <c r="P919" s="92"/>
      <c r="R919" s="92"/>
      <c r="S919" s="92"/>
    </row>
    <row r="920" spans="16:19" ht="15.75" customHeight="1" x14ac:dyDescent="0.2">
      <c r="P920" s="92"/>
      <c r="R920" s="92"/>
      <c r="S920" s="92"/>
    </row>
    <row r="921" spans="16:19" ht="15.75" customHeight="1" x14ac:dyDescent="0.2">
      <c r="P921" s="92"/>
      <c r="R921" s="92"/>
      <c r="S921" s="92"/>
    </row>
    <row r="922" spans="16:19" ht="15.75" customHeight="1" x14ac:dyDescent="0.2">
      <c r="P922" s="92"/>
      <c r="R922" s="92"/>
      <c r="S922" s="92"/>
    </row>
    <row r="923" spans="16:19" ht="15.75" customHeight="1" x14ac:dyDescent="0.2">
      <c r="P923" s="92"/>
      <c r="R923" s="92"/>
      <c r="S923" s="92"/>
    </row>
    <row r="924" spans="16:19" ht="15.75" customHeight="1" x14ac:dyDescent="0.2">
      <c r="P924" s="92"/>
      <c r="R924" s="92"/>
      <c r="S924" s="92"/>
    </row>
    <row r="925" spans="16:19" ht="15.75" customHeight="1" x14ac:dyDescent="0.2">
      <c r="P925" s="92"/>
      <c r="R925" s="92"/>
      <c r="S925" s="92"/>
    </row>
    <row r="926" spans="16:19" ht="15.75" customHeight="1" x14ac:dyDescent="0.2">
      <c r="P926" s="92"/>
      <c r="R926" s="92"/>
      <c r="S926" s="92"/>
    </row>
    <row r="927" spans="16:19" ht="15.75" customHeight="1" x14ac:dyDescent="0.2">
      <c r="P927" s="92"/>
      <c r="R927" s="92"/>
      <c r="S927" s="92"/>
    </row>
    <row r="928" spans="16:19" ht="15.75" customHeight="1" x14ac:dyDescent="0.2">
      <c r="P928" s="92"/>
      <c r="R928" s="92"/>
      <c r="S928" s="92"/>
    </row>
    <row r="929" spans="16:19" ht="15.75" customHeight="1" x14ac:dyDescent="0.2">
      <c r="P929" s="92"/>
      <c r="R929" s="92"/>
      <c r="S929" s="92"/>
    </row>
    <row r="930" spans="16:19" ht="15.75" customHeight="1" x14ac:dyDescent="0.2">
      <c r="P930" s="92"/>
      <c r="R930" s="92"/>
      <c r="S930" s="92"/>
    </row>
    <row r="931" spans="16:19" ht="15.75" customHeight="1" x14ac:dyDescent="0.2">
      <c r="P931" s="92"/>
      <c r="R931" s="92"/>
      <c r="S931" s="92"/>
    </row>
    <row r="932" spans="16:19" ht="15.75" customHeight="1" x14ac:dyDescent="0.2">
      <c r="P932" s="92"/>
      <c r="R932" s="92"/>
      <c r="S932" s="92"/>
    </row>
    <row r="933" spans="16:19" ht="15.75" customHeight="1" x14ac:dyDescent="0.2">
      <c r="P933" s="92"/>
      <c r="R933" s="92"/>
      <c r="S933" s="92"/>
    </row>
    <row r="934" spans="16:19" ht="15.75" customHeight="1" x14ac:dyDescent="0.2">
      <c r="P934" s="92"/>
      <c r="R934" s="92"/>
      <c r="S934" s="92"/>
    </row>
    <row r="935" spans="16:19" ht="15.75" customHeight="1" x14ac:dyDescent="0.2">
      <c r="P935" s="92"/>
      <c r="R935" s="92"/>
      <c r="S935" s="92"/>
    </row>
    <row r="936" spans="16:19" ht="15.75" customHeight="1" x14ac:dyDescent="0.2">
      <c r="P936" s="92"/>
      <c r="R936" s="92"/>
      <c r="S936" s="92"/>
    </row>
    <row r="937" spans="16:19" ht="15.75" customHeight="1" x14ac:dyDescent="0.2">
      <c r="P937" s="92"/>
      <c r="R937" s="92"/>
      <c r="S937" s="92"/>
    </row>
    <row r="938" spans="16:19" ht="15.75" customHeight="1" x14ac:dyDescent="0.2">
      <c r="P938" s="92"/>
      <c r="R938" s="92"/>
      <c r="S938" s="92"/>
    </row>
    <row r="939" spans="16:19" ht="15.75" customHeight="1" x14ac:dyDescent="0.2">
      <c r="P939" s="92"/>
      <c r="R939" s="92"/>
      <c r="S939" s="92"/>
    </row>
    <row r="940" spans="16:19" ht="15.75" customHeight="1" x14ac:dyDescent="0.2">
      <c r="P940" s="92"/>
      <c r="R940" s="92"/>
      <c r="S940" s="92"/>
    </row>
    <row r="941" spans="16:19" ht="15.75" customHeight="1" x14ac:dyDescent="0.2">
      <c r="P941" s="92"/>
      <c r="R941" s="92"/>
      <c r="S941" s="92"/>
    </row>
    <row r="942" spans="16:19" ht="15.75" customHeight="1" x14ac:dyDescent="0.2">
      <c r="P942" s="92"/>
      <c r="R942" s="92"/>
      <c r="S942" s="92"/>
    </row>
    <row r="943" spans="16:19" ht="15.75" customHeight="1" x14ac:dyDescent="0.2">
      <c r="P943" s="92"/>
      <c r="R943" s="92"/>
      <c r="S943" s="92"/>
    </row>
    <row r="944" spans="16:19" ht="15.75" customHeight="1" x14ac:dyDescent="0.2">
      <c r="P944" s="92"/>
      <c r="R944" s="92"/>
      <c r="S944" s="92"/>
    </row>
    <row r="945" spans="16:19" ht="15.75" customHeight="1" x14ac:dyDescent="0.2">
      <c r="P945" s="92"/>
      <c r="R945" s="92"/>
      <c r="S945" s="92"/>
    </row>
    <row r="946" spans="16:19" ht="15.75" customHeight="1" x14ac:dyDescent="0.2">
      <c r="P946" s="92"/>
      <c r="R946" s="92"/>
      <c r="S946" s="92"/>
    </row>
    <row r="947" spans="16:19" ht="15.75" customHeight="1" x14ac:dyDescent="0.2">
      <c r="P947" s="92"/>
      <c r="R947" s="92"/>
      <c r="S947" s="92"/>
    </row>
    <row r="948" spans="16:19" ht="15.75" customHeight="1" x14ac:dyDescent="0.2">
      <c r="P948" s="92"/>
      <c r="R948" s="92"/>
      <c r="S948" s="92"/>
    </row>
    <row r="949" spans="16:19" ht="15.75" customHeight="1" x14ac:dyDescent="0.2">
      <c r="P949" s="92"/>
      <c r="R949" s="92"/>
      <c r="S949" s="92"/>
    </row>
    <row r="950" spans="16:19" ht="15.75" customHeight="1" x14ac:dyDescent="0.2">
      <c r="P950" s="92"/>
      <c r="R950" s="92"/>
      <c r="S950" s="92"/>
    </row>
    <row r="951" spans="16:19" ht="15.75" customHeight="1" x14ac:dyDescent="0.2">
      <c r="P951" s="92"/>
      <c r="R951" s="92"/>
      <c r="S951" s="92"/>
    </row>
    <row r="952" spans="16:19" ht="15.75" customHeight="1" x14ac:dyDescent="0.2">
      <c r="P952" s="92"/>
      <c r="R952" s="92"/>
      <c r="S952" s="92"/>
    </row>
    <row r="953" spans="16:19" ht="15.75" customHeight="1" x14ac:dyDescent="0.2">
      <c r="P953" s="92"/>
      <c r="R953" s="92"/>
      <c r="S953" s="92"/>
    </row>
    <row r="954" spans="16:19" ht="15.75" customHeight="1" x14ac:dyDescent="0.2">
      <c r="P954" s="92"/>
      <c r="R954" s="92"/>
      <c r="S954" s="92"/>
    </row>
    <row r="955" spans="16:19" ht="15.75" customHeight="1" x14ac:dyDescent="0.2">
      <c r="P955" s="92"/>
      <c r="R955" s="92"/>
      <c r="S955" s="92"/>
    </row>
    <row r="956" spans="16:19" ht="15.75" customHeight="1" x14ac:dyDescent="0.2">
      <c r="P956" s="92"/>
      <c r="R956" s="92"/>
      <c r="S956" s="92"/>
    </row>
    <row r="957" spans="16:19" ht="15.75" customHeight="1" x14ac:dyDescent="0.2">
      <c r="P957" s="92"/>
      <c r="R957" s="92"/>
      <c r="S957" s="92"/>
    </row>
    <row r="958" spans="16:19" ht="15.75" customHeight="1" x14ac:dyDescent="0.2">
      <c r="P958" s="92"/>
      <c r="R958" s="92"/>
      <c r="S958" s="92"/>
    </row>
    <row r="959" spans="16:19" ht="15.75" customHeight="1" x14ac:dyDescent="0.2">
      <c r="P959" s="92"/>
      <c r="R959" s="92"/>
      <c r="S959" s="92"/>
    </row>
    <row r="960" spans="16:19" ht="15.75" customHeight="1" x14ac:dyDescent="0.2">
      <c r="P960" s="92"/>
      <c r="R960" s="92"/>
      <c r="S960" s="92"/>
    </row>
    <row r="961" spans="16:19" ht="15.75" customHeight="1" x14ac:dyDescent="0.2">
      <c r="P961" s="92"/>
      <c r="R961" s="92"/>
      <c r="S961" s="92"/>
    </row>
    <row r="962" spans="16:19" ht="15.75" customHeight="1" x14ac:dyDescent="0.2">
      <c r="P962" s="92"/>
      <c r="R962" s="92"/>
      <c r="S962" s="92"/>
    </row>
    <row r="963" spans="16:19" ht="15.75" customHeight="1" x14ac:dyDescent="0.2">
      <c r="P963" s="92"/>
      <c r="R963" s="92"/>
      <c r="S963" s="92"/>
    </row>
    <row r="964" spans="16:19" ht="15.75" customHeight="1" x14ac:dyDescent="0.2">
      <c r="P964" s="92"/>
      <c r="R964" s="92"/>
      <c r="S964" s="92"/>
    </row>
    <row r="965" spans="16:19" ht="15.75" customHeight="1" x14ac:dyDescent="0.2">
      <c r="P965" s="92"/>
      <c r="R965" s="92"/>
      <c r="S965" s="92"/>
    </row>
    <row r="966" spans="16:19" ht="15.75" customHeight="1" x14ac:dyDescent="0.2">
      <c r="P966" s="92"/>
      <c r="R966" s="92"/>
      <c r="S966" s="92"/>
    </row>
    <row r="967" spans="16:19" ht="15.75" customHeight="1" x14ac:dyDescent="0.2">
      <c r="P967" s="92"/>
      <c r="R967" s="92"/>
      <c r="S967" s="92"/>
    </row>
    <row r="968" spans="16:19" ht="15.75" customHeight="1" x14ac:dyDescent="0.2">
      <c r="P968" s="92"/>
      <c r="R968" s="92"/>
      <c r="S968" s="92"/>
    </row>
    <row r="969" spans="16:19" ht="15.75" customHeight="1" x14ac:dyDescent="0.2">
      <c r="P969" s="92"/>
      <c r="R969" s="92"/>
      <c r="S969" s="92"/>
    </row>
    <row r="970" spans="16:19" ht="15.75" customHeight="1" x14ac:dyDescent="0.2">
      <c r="P970" s="92"/>
      <c r="R970" s="92"/>
      <c r="S970" s="92"/>
    </row>
    <row r="971" spans="16:19" ht="15.75" customHeight="1" x14ac:dyDescent="0.2">
      <c r="P971" s="92"/>
      <c r="R971" s="92"/>
      <c r="S971" s="92"/>
    </row>
    <row r="972" spans="16:19" ht="15.75" customHeight="1" x14ac:dyDescent="0.2">
      <c r="P972" s="92"/>
      <c r="R972" s="92"/>
      <c r="S972" s="92"/>
    </row>
    <row r="973" spans="16:19" ht="15.75" customHeight="1" x14ac:dyDescent="0.2">
      <c r="P973" s="92"/>
      <c r="R973" s="92"/>
      <c r="S973" s="92"/>
    </row>
    <row r="974" spans="16:19" ht="15.75" customHeight="1" x14ac:dyDescent="0.2">
      <c r="P974" s="92"/>
      <c r="R974" s="92"/>
      <c r="S974" s="92"/>
    </row>
    <row r="975" spans="16:19" ht="15.75" customHeight="1" x14ac:dyDescent="0.2">
      <c r="P975" s="92"/>
      <c r="R975" s="92"/>
      <c r="S975" s="92"/>
    </row>
    <row r="976" spans="16:19" ht="15.75" customHeight="1" x14ac:dyDescent="0.2">
      <c r="P976" s="92"/>
      <c r="R976" s="92"/>
      <c r="S976" s="92"/>
    </row>
    <row r="977" spans="16:19" ht="15.75" customHeight="1" x14ac:dyDescent="0.2">
      <c r="P977" s="92"/>
      <c r="R977" s="92"/>
      <c r="S977" s="92"/>
    </row>
    <row r="978" spans="16:19" ht="15.75" customHeight="1" x14ac:dyDescent="0.2">
      <c r="P978" s="92"/>
      <c r="R978" s="92"/>
      <c r="S978" s="92"/>
    </row>
    <row r="979" spans="16:19" ht="15.75" customHeight="1" x14ac:dyDescent="0.2">
      <c r="P979" s="92"/>
      <c r="R979" s="92"/>
      <c r="S979" s="92"/>
    </row>
    <row r="980" spans="16:19" ht="15.75" customHeight="1" x14ac:dyDescent="0.2">
      <c r="P980" s="92"/>
      <c r="R980" s="92"/>
      <c r="S980" s="92"/>
    </row>
    <row r="981" spans="16:19" ht="15.75" customHeight="1" x14ac:dyDescent="0.2">
      <c r="P981" s="92"/>
      <c r="R981" s="92"/>
      <c r="S981" s="92"/>
    </row>
    <row r="982" spans="16:19" ht="15.75" customHeight="1" x14ac:dyDescent="0.2">
      <c r="P982" s="92"/>
      <c r="R982" s="92"/>
      <c r="S982" s="92"/>
    </row>
    <row r="983" spans="16:19" ht="15.75" customHeight="1" x14ac:dyDescent="0.2">
      <c r="P983" s="92"/>
      <c r="R983" s="92"/>
      <c r="S983" s="92"/>
    </row>
    <row r="984" spans="16:19" ht="15.75" customHeight="1" x14ac:dyDescent="0.2">
      <c r="P984" s="92"/>
      <c r="R984" s="92"/>
      <c r="S984" s="92"/>
    </row>
    <row r="985" spans="16:19" ht="15.75" customHeight="1" x14ac:dyDescent="0.2">
      <c r="P985" s="92"/>
      <c r="R985" s="92"/>
      <c r="S985" s="92"/>
    </row>
    <row r="986" spans="16:19" ht="15.75" customHeight="1" x14ac:dyDescent="0.2">
      <c r="P986" s="92"/>
      <c r="R986" s="92"/>
      <c r="S986" s="92"/>
    </row>
    <row r="987" spans="16:19" ht="15.75" customHeight="1" x14ac:dyDescent="0.2">
      <c r="P987" s="92"/>
      <c r="R987" s="92"/>
      <c r="S987" s="92"/>
    </row>
    <row r="988" spans="16:19" ht="15.75" customHeight="1" x14ac:dyDescent="0.2">
      <c r="P988" s="92"/>
      <c r="R988" s="92"/>
      <c r="S988" s="92"/>
    </row>
    <row r="989" spans="16:19" ht="15.75" customHeight="1" x14ac:dyDescent="0.2">
      <c r="P989" s="92"/>
      <c r="R989" s="92"/>
      <c r="S989" s="92"/>
    </row>
    <row r="990" spans="16:19" ht="15.75" customHeight="1" x14ac:dyDescent="0.2">
      <c r="P990" s="92"/>
      <c r="R990" s="92"/>
      <c r="S990" s="92"/>
    </row>
    <row r="991" spans="16:19" ht="15.75" customHeight="1" x14ac:dyDescent="0.2">
      <c r="P991" s="92"/>
      <c r="R991" s="92"/>
      <c r="S991" s="92"/>
    </row>
    <row r="992" spans="16:19" ht="15.75" customHeight="1" x14ac:dyDescent="0.2">
      <c r="P992" s="92"/>
      <c r="R992" s="92"/>
      <c r="S992" s="92"/>
    </row>
    <row r="993" spans="16:19" ht="15.75" customHeight="1" x14ac:dyDescent="0.2">
      <c r="P993" s="92"/>
      <c r="R993" s="92"/>
      <c r="S993" s="92"/>
    </row>
    <row r="994" spans="16:19" ht="15.75" customHeight="1" x14ac:dyDescent="0.2">
      <c r="P994" s="92"/>
      <c r="R994" s="92"/>
      <c r="S994" s="92"/>
    </row>
    <row r="995" spans="16:19" ht="15.75" customHeight="1" x14ac:dyDescent="0.2">
      <c r="P995" s="92"/>
      <c r="R995" s="92"/>
      <c r="S995" s="92"/>
    </row>
    <row r="996" spans="16:19" ht="15.75" customHeight="1" x14ac:dyDescent="0.2">
      <c r="P996" s="92"/>
      <c r="R996" s="92"/>
      <c r="S996" s="92"/>
    </row>
    <row r="997" spans="16:19" ht="15.75" customHeight="1" x14ac:dyDescent="0.2">
      <c r="P997" s="92"/>
      <c r="R997" s="92"/>
      <c r="S997" s="92"/>
    </row>
    <row r="998" spans="16:19" ht="15.75" customHeight="1" x14ac:dyDescent="0.2">
      <c r="P998" s="92"/>
      <c r="R998" s="92"/>
      <c r="S998" s="92"/>
    </row>
    <row r="999" spans="16:19" ht="15.75" customHeight="1" x14ac:dyDescent="0.2">
      <c r="P999" s="92"/>
      <c r="R999" s="92"/>
      <c r="S999" s="92"/>
    </row>
    <row r="1000" spans="16:19" ht="12.75" x14ac:dyDescent="0.2">
      <c r="P1000" s="92"/>
      <c r="R1000" s="92"/>
      <c r="S1000" s="92"/>
    </row>
    <row r="1001" spans="16:19" ht="12.75" x14ac:dyDescent="0.2">
      <c r="P1001" s="92"/>
      <c r="R1001" s="92"/>
      <c r="S1001" s="92"/>
    </row>
  </sheetData>
  <autoFilter ref="B8:AF15"/>
  <mergeCells count="39">
    <mergeCell ref="O19:Q19"/>
    <mergeCell ref="H20:I20"/>
    <mergeCell ref="O20:Q20"/>
    <mergeCell ref="M19:N19"/>
    <mergeCell ref="M20:N20"/>
    <mergeCell ref="F20:G20"/>
    <mergeCell ref="F21:G21"/>
    <mergeCell ref="H21:I21"/>
    <mergeCell ref="F19:G19"/>
    <mergeCell ref="H19:I19"/>
    <mergeCell ref="AH9:AH15"/>
    <mergeCell ref="H17:K17"/>
    <mergeCell ref="M17:Q17"/>
    <mergeCell ref="F18:G18"/>
    <mergeCell ref="O18:Q18"/>
    <mergeCell ref="H18:I18"/>
    <mergeCell ref="M18:N18"/>
    <mergeCell ref="O6:S6"/>
    <mergeCell ref="Y6:AH6"/>
    <mergeCell ref="G4:N4"/>
    <mergeCell ref="O4:R4"/>
    <mergeCell ref="B5:D5"/>
    <mergeCell ref="E5:AH5"/>
    <mergeCell ref="B6:I6"/>
    <mergeCell ref="J6:N7"/>
    <mergeCell ref="O7:Q7"/>
    <mergeCell ref="AC7:AG7"/>
    <mergeCell ref="T6:X7"/>
    <mergeCell ref="Y7:AB7"/>
    <mergeCell ref="AH7:AH8"/>
    <mergeCell ref="S4:AB4"/>
    <mergeCell ref="AC4:AH4"/>
    <mergeCell ref="B4:F4"/>
    <mergeCell ref="B2:AH2"/>
    <mergeCell ref="B3:F3"/>
    <mergeCell ref="G3:N3"/>
    <mergeCell ref="O3:R3"/>
    <mergeCell ref="S3:AB3"/>
    <mergeCell ref="AC3:AH3"/>
  </mergeCells>
  <conditionalFormatting sqref="N9:O10 N12:O12 Q9:Q15 N11:N15 X9:X15">
    <cfRule type="cellIs" dxfId="256" priority="1" operator="equal">
      <formula>5</formula>
    </cfRule>
  </conditionalFormatting>
  <conditionalFormatting sqref="N9:O10 N12:O12 Q9:Q15 N11:N15 X9:X15">
    <cfRule type="cellIs" dxfId="255" priority="2" operator="equal">
      <formula>5</formula>
    </cfRule>
  </conditionalFormatting>
  <conditionalFormatting sqref="N9:O10 N12:O12 Q9:Q15 N11:N15 X9:X15">
    <cfRule type="cellIs" dxfId="254" priority="3" operator="between">
      <formula>6</formula>
      <formula>30</formula>
    </cfRule>
  </conditionalFormatting>
  <conditionalFormatting sqref="N9:O10 N12:O12 Q9:Q15 N11:N15 X9:X15">
    <cfRule type="cellIs" dxfId="253" priority="4" operator="between">
      <formula>31</formula>
      <formula>60</formula>
    </cfRule>
  </conditionalFormatting>
  <conditionalFormatting sqref="N9:O10 N12:O12 Q9:Q15 N11:N15 X9:AB15">
    <cfRule type="expression" dxfId="252" priority="5">
      <formula>ISERROR(N9)</formula>
    </cfRule>
  </conditionalFormatting>
  <conditionalFormatting sqref="J9:M15 T9:W15">
    <cfRule type="containsText" dxfId="251" priority="6" operator="containsText" text="N/A">
      <formula>NOT(ISERROR(SEARCH(("N/A"),(J9))))</formula>
    </cfRule>
  </conditionalFormatting>
  <conditionalFormatting sqref="M19 O19:P19">
    <cfRule type="cellIs" dxfId="250" priority="7" operator="equal">
      <formula>5</formula>
    </cfRule>
  </conditionalFormatting>
  <conditionalFormatting sqref="M19 O19:P19">
    <cfRule type="cellIs" dxfId="249" priority="8" operator="equal">
      <formula>5</formula>
    </cfRule>
  </conditionalFormatting>
  <conditionalFormatting sqref="M19 O19:P19">
    <cfRule type="cellIs" dxfId="248" priority="9" operator="between">
      <formula>6</formula>
      <formula>30</formula>
    </cfRule>
  </conditionalFormatting>
  <conditionalFormatting sqref="M19 O19:P19">
    <cfRule type="cellIs" dxfId="247" priority="10" operator="between">
      <formula>31</formula>
      <formula>60</formula>
    </cfRule>
  </conditionalFormatting>
  <conditionalFormatting sqref="M19 O19:P19">
    <cfRule type="expression" dxfId="246" priority="11">
      <formula>ISERROR(M19)</formula>
    </cfRule>
  </conditionalFormatting>
  <conditionalFormatting sqref="R9:S15">
    <cfRule type="cellIs" dxfId="245" priority="12" operator="equal">
      <formula>5</formula>
    </cfRule>
  </conditionalFormatting>
  <conditionalFormatting sqref="R9:S15">
    <cfRule type="cellIs" dxfId="244" priority="13" operator="equal">
      <formula>5</formula>
    </cfRule>
  </conditionalFormatting>
  <conditionalFormatting sqref="R9:S15">
    <cfRule type="cellIs" dxfId="243" priority="14" operator="between">
      <formula>6</formula>
      <formula>30</formula>
    </cfRule>
  </conditionalFormatting>
  <conditionalFormatting sqref="R9:S15">
    <cfRule type="cellIs" dxfId="242" priority="15" operator="between">
      <formula>31</formula>
      <formula>60</formula>
    </cfRule>
  </conditionalFormatting>
  <conditionalFormatting sqref="R9:S15">
    <cfRule type="expression" dxfId="241" priority="16">
      <formula>ISERROR(R9)</formula>
    </cfRule>
  </conditionalFormatting>
  <conditionalFormatting sqref="P9:P15">
    <cfRule type="containsText" dxfId="240" priority="17" operator="containsText" text="FUERTE">
      <formula>NOT(ISERROR(SEARCH(("FUERTE"),(P9))))</formula>
    </cfRule>
  </conditionalFormatting>
  <conditionalFormatting sqref="P9:P15">
    <cfRule type="containsText" dxfId="239" priority="18" operator="containsText" text="MODERADO">
      <formula>NOT(ISERROR(SEARCH(("MODERADO"),(P9))))</formula>
    </cfRule>
  </conditionalFormatting>
  <conditionalFormatting sqref="P9:P15">
    <cfRule type="containsText" dxfId="238" priority="19" operator="containsText" text="DÉBIL">
      <formula>NOT(ISERROR(SEARCH(("DÉBIL"),(P9))))</formula>
    </cfRule>
  </conditionalFormatting>
  <conditionalFormatting sqref="P9:P15">
    <cfRule type="cellIs" dxfId="237" priority="20" operator="equal">
      <formula>5</formula>
    </cfRule>
  </conditionalFormatting>
  <conditionalFormatting sqref="P9:P15">
    <cfRule type="cellIs" dxfId="236" priority="21" operator="equal">
      <formula>5</formula>
    </cfRule>
  </conditionalFormatting>
  <conditionalFormatting sqref="P9:P15">
    <cfRule type="cellIs" dxfId="235" priority="22" operator="between">
      <formula>6</formula>
      <formula>30</formula>
    </cfRule>
  </conditionalFormatting>
  <conditionalFormatting sqref="P9:P15">
    <cfRule type="cellIs" dxfId="234" priority="23" operator="between">
      <formula>31</formula>
      <formula>60</formula>
    </cfRule>
  </conditionalFormatting>
  <conditionalFormatting sqref="P9:P15">
    <cfRule type="expression" dxfId="233" priority="24">
      <formula>ISERROR(P9)</formula>
    </cfRule>
  </conditionalFormatting>
  <dataValidations count="5">
    <dataValidation type="list" allowBlank="1" showErrorMessage="1" sqref="C9:C15">
      <formula1>"RIESGO ESTRATÉGICO,RIESGO SOCIAL,RIESGO AMBIENTAL,RIESGO TECNOLÓGICO,RIESGO OPERACIONAL"</formula1>
    </dataValidation>
    <dataValidation type="list" allowBlank="1" showErrorMessage="1" sqref="P9:P15">
      <formula1>"DÉBIL,MODERADO,FUERTE"</formula1>
    </dataValidation>
    <dataValidation type="list" allowBlank="1" showErrorMessage="1" sqref="J9:J15 T9:T15">
      <formula1>$AJ$8:$AJ$11</formula1>
    </dataValidation>
    <dataValidation type="list" allowBlank="1" showErrorMessage="1" sqref="R9:R15">
      <formula1>"SI,NO"</formula1>
    </dataValidation>
    <dataValidation type="list" allowBlank="1" showErrorMessage="1" sqref="L9:L15 V9:V15">
      <formula1>$AK$8:$AK$11</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1000"/>
  <sheetViews>
    <sheetView showGridLines="0" tabSelected="1" topLeftCell="A14" zoomScale="60" zoomScaleNormal="60" workbookViewId="0">
      <selection activeCell="E16" sqref="E16"/>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6" width="29.85546875" customWidth="1"/>
    <col min="7" max="7" width="28.28515625" customWidth="1"/>
    <col min="8" max="8" width="32.5703125" customWidth="1"/>
    <col min="9" max="9" width="32.28515625" customWidth="1"/>
    <col min="10" max="13" width="15.7109375" customWidth="1"/>
    <col min="14" max="14" width="29" customWidth="1"/>
    <col min="15" max="15" width="61.28515625" customWidth="1"/>
    <col min="16" max="16" width="28.7109375" customWidth="1"/>
    <col min="17" max="17" width="61.28515625" customWidth="1"/>
    <col min="18" max="18" width="26.7109375" customWidth="1"/>
    <col min="19" max="19" width="61.28515625"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51.75"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33.75"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31.5"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44651</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thickBot="1" x14ac:dyDescent="0.25">
      <c r="A6" s="5"/>
      <c r="B6" s="391" t="s">
        <v>9</v>
      </c>
      <c r="C6" s="383"/>
      <c r="D6" s="383"/>
      <c r="E6" s="383"/>
      <c r="F6" s="383"/>
      <c r="G6" s="383"/>
      <c r="H6" s="383"/>
      <c r="I6" s="384"/>
      <c r="J6" s="392" t="s">
        <v>10</v>
      </c>
      <c r="K6" s="393"/>
      <c r="L6" s="393"/>
      <c r="M6" s="393"/>
      <c r="N6" s="40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thickBot="1" x14ac:dyDescent="0.25">
      <c r="A7" s="5"/>
      <c r="B7" s="8" t="s">
        <v>14</v>
      </c>
      <c r="C7" s="8" t="s">
        <v>15</v>
      </c>
      <c r="D7" s="93" t="s">
        <v>16</v>
      </c>
      <c r="E7" s="9" t="s">
        <v>17</v>
      </c>
      <c r="F7" s="10" t="s">
        <v>18</v>
      </c>
      <c r="G7" s="10" t="s">
        <v>19</v>
      </c>
      <c r="H7" s="10" t="s">
        <v>20</v>
      </c>
      <c r="I7" s="11" t="s">
        <v>21</v>
      </c>
      <c r="J7" s="395"/>
      <c r="K7" s="396"/>
      <c r="L7" s="396"/>
      <c r="M7" s="396"/>
      <c r="N7" s="405"/>
      <c r="O7" s="432" t="s">
        <v>22</v>
      </c>
      <c r="P7" s="414"/>
      <c r="Q7" s="433"/>
      <c r="R7" s="441" t="s">
        <v>23</v>
      </c>
      <c r="S7" s="13" t="s">
        <v>189</v>
      </c>
      <c r="T7" s="395"/>
      <c r="U7" s="396"/>
      <c r="V7" s="396"/>
      <c r="W7" s="396"/>
      <c r="X7" s="405"/>
      <c r="Y7" s="406" t="s">
        <v>25</v>
      </c>
      <c r="Z7" s="380"/>
      <c r="AA7" s="380"/>
      <c r="AB7" s="381"/>
      <c r="AC7" s="406" t="s">
        <v>26</v>
      </c>
      <c r="AD7" s="380"/>
      <c r="AE7" s="380"/>
      <c r="AF7" s="380"/>
      <c r="AG7" s="434"/>
      <c r="AH7" s="407" t="s">
        <v>27</v>
      </c>
      <c r="AI7" s="5"/>
      <c r="AJ7" s="5" t="s">
        <v>28</v>
      </c>
      <c r="AK7" s="5" t="s">
        <v>29</v>
      </c>
      <c r="AL7" s="5"/>
      <c r="AM7" s="5"/>
    </row>
    <row r="8" spans="1:39" ht="202.5" customHeight="1" thickBot="1" x14ac:dyDescent="0.25">
      <c r="A8" s="5"/>
      <c r="B8" s="14"/>
      <c r="C8" s="14"/>
      <c r="D8" s="94"/>
      <c r="E8" s="15" t="s">
        <v>30</v>
      </c>
      <c r="F8" s="16" t="s">
        <v>31</v>
      </c>
      <c r="G8" s="16" t="s">
        <v>32</v>
      </c>
      <c r="H8" s="16" t="s">
        <v>33</v>
      </c>
      <c r="I8" s="16" t="s">
        <v>34</v>
      </c>
      <c r="J8" s="17" t="s">
        <v>35</v>
      </c>
      <c r="K8" s="18" t="s">
        <v>36</v>
      </c>
      <c r="L8" s="19" t="s">
        <v>37</v>
      </c>
      <c r="M8" s="18" t="s">
        <v>38</v>
      </c>
      <c r="N8" s="20" t="s">
        <v>39</v>
      </c>
      <c r="O8" s="21" t="s">
        <v>40</v>
      </c>
      <c r="P8" s="22" t="s">
        <v>41</v>
      </c>
      <c r="Q8" s="22" t="s">
        <v>190</v>
      </c>
      <c r="R8" s="442"/>
      <c r="S8" s="24" t="s">
        <v>43</v>
      </c>
      <c r="T8" s="25" t="s">
        <v>35</v>
      </c>
      <c r="U8" s="18" t="s">
        <v>36</v>
      </c>
      <c r="V8" s="18" t="s">
        <v>37</v>
      </c>
      <c r="W8" s="18" t="s">
        <v>38</v>
      </c>
      <c r="X8" s="26" t="s">
        <v>44</v>
      </c>
      <c r="Y8" s="27" t="s">
        <v>45</v>
      </c>
      <c r="Z8" s="28" t="s">
        <v>46</v>
      </c>
      <c r="AA8" s="28" t="s">
        <v>47</v>
      </c>
      <c r="AB8" s="29" t="s">
        <v>48</v>
      </c>
      <c r="AC8" s="95" t="s">
        <v>49</v>
      </c>
      <c r="AD8" s="96" t="s">
        <v>50</v>
      </c>
      <c r="AE8" s="97" t="s">
        <v>51</v>
      </c>
      <c r="AF8" s="96" t="s">
        <v>52</v>
      </c>
      <c r="AG8" s="98" t="s">
        <v>53</v>
      </c>
      <c r="AH8" s="408"/>
      <c r="AI8" s="5"/>
      <c r="AJ8" s="34" t="s">
        <v>54</v>
      </c>
      <c r="AK8" s="34" t="s">
        <v>54</v>
      </c>
      <c r="AL8" s="5" t="s">
        <v>17</v>
      </c>
      <c r="AM8" s="5"/>
    </row>
    <row r="9" spans="1:39" ht="251.25" customHeight="1" x14ac:dyDescent="0.2">
      <c r="A9" s="5"/>
      <c r="B9" s="35" t="s">
        <v>191</v>
      </c>
      <c r="C9" s="198" t="s">
        <v>72</v>
      </c>
      <c r="D9" s="364" t="s">
        <v>80</v>
      </c>
      <c r="E9" s="108" t="s">
        <v>601</v>
      </c>
      <c r="F9" s="109" t="s">
        <v>643</v>
      </c>
      <c r="G9" s="109" t="s">
        <v>602</v>
      </c>
      <c r="H9" s="109" t="s">
        <v>603</v>
      </c>
      <c r="I9" s="109" t="s">
        <v>192</v>
      </c>
      <c r="J9" s="40">
        <v>2</v>
      </c>
      <c r="K9" s="40" t="str">
        <f t="shared" ref="K9:K14" si="0">IF(J9=3,"ALTO",IF(J9=2,"MEDIO",IF(J9="N/A","N/A","BAJO")))</f>
        <v>MEDIO</v>
      </c>
      <c r="L9" s="40">
        <v>20</v>
      </c>
      <c r="M9" s="40" t="str">
        <f t="shared" ref="M9:M14" si="1">IF(L9=20,"ALTO",IF(L9=10,"MEDIO",IF(L9="N/A","N/A","BAJO")))</f>
        <v>ALTO</v>
      </c>
      <c r="N9" s="41">
        <f t="shared" ref="N9:N14" si="2">J9*L9</f>
        <v>40</v>
      </c>
      <c r="O9" s="109" t="s">
        <v>644</v>
      </c>
      <c r="P9" s="110" t="s">
        <v>63</v>
      </c>
      <c r="Q9" s="494" t="s">
        <v>193</v>
      </c>
      <c r="R9" s="201" t="s">
        <v>64</v>
      </c>
      <c r="S9" s="44" t="s">
        <v>194</v>
      </c>
      <c r="T9" s="40">
        <v>1</v>
      </c>
      <c r="U9" s="40" t="str">
        <f t="shared" ref="U9:U14" si="3">IF(T9=3,"ALTO",IF(T9=2,"MEDIO",IF(T9="N/A","N/A","BAJO")))</f>
        <v>BAJO</v>
      </c>
      <c r="V9" s="294">
        <v>10</v>
      </c>
      <c r="W9" s="294" t="str">
        <f t="shared" ref="W9:W14" si="4">IF(V9=20,"ALTO",IF(V9=10,"MEDIO",IF(V9="N/A","N/A","BAJO")))</f>
        <v>MEDIO</v>
      </c>
      <c r="X9" s="41">
        <f t="shared" ref="X9:X14" si="5">T9*V9</f>
        <v>10</v>
      </c>
      <c r="Y9" s="47"/>
      <c r="Z9" s="47" t="s">
        <v>66</v>
      </c>
      <c r="AA9" s="47"/>
      <c r="AB9" s="47"/>
      <c r="AC9" s="51" t="s">
        <v>604</v>
      </c>
      <c r="AD9" s="51" t="s">
        <v>605</v>
      </c>
      <c r="AE9" s="113" t="s">
        <v>195</v>
      </c>
      <c r="AF9" s="114" t="s">
        <v>196</v>
      </c>
      <c r="AG9" s="51" t="s">
        <v>606</v>
      </c>
      <c r="AH9" s="410">
        <v>44673</v>
      </c>
      <c r="AI9" s="5"/>
      <c r="AJ9" s="5">
        <v>1</v>
      </c>
      <c r="AK9" s="5">
        <v>5</v>
      </c>
      <c r="AL9" s="5" t="s">
        <v>70</v>
      </c>
      <c r="AM9" s="5" t="s">
        <v>197</v>
      </c>
    </row>
    <row r="10" spans="1:39" ht="287.25" customHeight="1" x14ac:dyDescent="0.2">
      <c r="A10" s="5"/>
      <c r="B10" s="52"/>
      <c r="C10" s="53" t="s">
        <v>72</v>
      </c>
      <c r="D10" s="54" t="s">
        <v>131</v>
      </c>
      <c r="E10" s="55" t="s">
        <v>198</v>
      </c>
      <c r="F10" s="103" t="s">
        <v>199</v>
      </c>
      <c r="G10" s="103" t="s">
        <v>607</v>
      </c>
      <c r="H10" s="103" t="s">
        <v>645</v>
      </c>
      <c r="I10" s="103" t="s">
        <v>200</v>
      </c>
      <c r="J10" s="37">
        <v>2</v>
      </c>
      <c r="K10" s="54" t="str">
        <f t="shared" si="0"/>
        <v>MEDIO</v>
      </c>
      <c r="L10" s="54">
        <v>20</v>
      </c>
      <c r="M10" s="54" t="str">
        <f t="shared" si="1"/>
        <v>ALTO</v>
      </c>
      <c r="N10" s="57">
        <f t="shared" si="2"/>
        <v>40</v>
      </c>
      <c r="O10" s="299" t="s">
        <v>608</v>
      </c>
      <c r="P10" s="68" t="s">
        <v>63</v>
      </c>
      <c r="Q10" s="115" t="s">
        <v>201</v>
      </c>
      <c r="R10" s="112" t="s">
        <v>64</v>
      </c>
      <c r="S10" s="300" t="s">
        <v>194</v>
      </c>
      <c r="T10" s="37">
        <v>1</v>
      </c>
      <c r="U10" s="37" t="str">
        <f t="shared" si="3"/>
        <v>BAJO</v>
      </c>
      <c r="V10" s="54">
        <v>20</v>
      </c>
      <c r="W10" s="37" t="str">
        <f t="shared" si="4"/>
        <v>ALTO</v>
      </c>
      <c r="X10" s="57">
        <f t="shared" si="5"/>
        <v>20</v>
      </c>
      <c r="Y10" s="61"/>
      <c r="Z10" s="61" t="s">
        <v>66</v>
      </c>
      <c r="AA10" s="61"/>
      <c r="AB10" s="61"/>
      <c r="AC10" s="71" t="s">
        <v>610</v>
      </c>
      <c r="AD10" s="63" t="s">
        <v>132</v>
      </c>
      <c r="AE10" s="301" t="s">
        <v>195</v>
      </c>
      <c r="AF10" s="116" t="s">
        <v>69</v>
      </c>
      <c r="AG10" s="103" t="s">
        <v>611</v>
      </c>
      <c r="AH10" s="412"/>
      <c r="AI10" s="5"/>
      <c r="AJ10" s="5">
        <v>2</v>
      </c>
      <c r="AK10" s="5">
        <v>10</v>
      </c>
      <c r="AL10" s="5"/>
      <c r="AM10" s="5" t="s">
        <v>80</v>
      </c>
    </row>
    <row r="11" spans="1:39" s="298" customFormat="1" ht="287.25" customHeight="1" x14ac:dyDescent="0.2">
      <c r="A11" s="5"/>
      <c r="B11" s="52"/>
      <c r="C11" s="302" t="s">
        <v>652</v>
      </c>
      <c r="D11" s="54" t="s">
        <v>80</v>
      </c>
      <c r="E11" s="55" t="s">
        <v>653</v>
      </c>
      <c r="F11" s="103" t="s">
        <v>654</v>
      </c>
      <c r="G11" s="103" t="s">
        <v>655</v>
      </c>
      <c r="H11" s="103" t="s">
        <v>656</v>
      </c>
      <c r="I11" s="103" t="s">
        <v>657</v>
      </c>
      <c r="J11" s="37">
        <v>3</v>
      </c>
      <c r="K11" s="54" t="str">
        <f t="shared" si="0"/>
        <v>ALTO</v>
      </c>
      <c r="L11" s="54">
        <v>20</v>
      </c>
      <c r="M11" s="54" t="str">
        <f t="shared" si="1"/>
        <v>ALTO</v>
      </c>
      <c r="N11" s="57">
        <f t="shared" si="2"/>
        <v>60</v>
      </c>
      <c r="O11" s="299" t="s">
        <v>658</v>
      </c>
      <c r="P11" s="68" t="s">
        <v>63</v>
      </c>
      <c r="Q11" s="115" t="s">
        <v>659</v>
      </c>
      <c r="R11" s="112" t="s">
        <v>108</v>
      </c>
      <c r="S11" s="300" t="s">
        <v>660</v>
      </c>
      <c r="T11" s="37">
        <v>1</v>
      </c>
      <c r="U11" s="37" t="str">
        <f t="shared" si="3"/>
        <v>BAJO</v>
      </c>
      <c r="V11" s="54">
        <v>20</v>
      </c>
      <c r="W11" s="37" t="str">
        <f t="shared" si="4"/>
        <v>ALTO</v>
      </c>
      <c r="X11" s="57">
        <f t="shared" si="5"/>
        <v>20</v>
      </c>
      <c r="Y11" s="61"/>
      <c r="Z11" s="61" t="s">
        <v>66</v>
      </c>
      <c r="AA11" s="61"/>
      <c r="AB11" s="61"/>
      <c r="AC11" s="71" t="s">
        <v>661</v>
      </c>
      <c r="AD11" s="63" t="s">
        <v>662</v>
      </c>
      <c r="AE11" s="301" t="s">
        <v>616</v>
      </c>
      <c r="AF11" s="116" t="s">
        <v>663</v>
      </c>
      <c r="AG11" s="103" t="s">
        <v>611</v>
      </c>
      <c r="AH11" s="412"/>
      <c r="AI11" s="5"/>
      <c r="AJ11" s="5">
        <v>3</v>
      </c>
      <c r="AK11" s="5">
        <v>20</v>
      </c>
      <c r="AL11" s="5"/>
      <c r="AM11" s="5" t="s">
        <v>90</v>
      </c>
    </row>
    <row r="12" spans="1:39" ht="318.75" customHeight="1" x14ac:dyDescent="0.2">
      <c r="A12" s="5"/>
      <c r="B12" s="52"/>
      <c r="C12" s="53" t="s">
        <v>72</v>
      </c>
      <c r="D12" s="54" t="s">
        <v>80</v>
      </c>
      <c r="E12" s="117" t="s">
        <v>202</v>
      </c>
      <c r="F12" s="118" t="s">
        <v>612</v>
      </c>
      <c r="G12" s="118" t="s">
        <v>613</v>
      </c>
      <c r="H12" s="118" t="s">
        <v>646</v>
      </c>
      <c r="I12" s="118" t="s">
        <v>614</v>
      </c>
      <c r="J12" s="37">
        <v>2</v>
      </c>
      <c r="K12" s="54" t="str">
        <f t="shared" si="0"/>
        <v>MEDIO</v>
      </c>
      <c r="L12" s="54">
        <v>20</v>
      </c>
      <c r="M12" s="54" t="str">
        <f t="shared" si="1"/>
        <v>ALTO</v>
      </c>
      <c r="N12" s="57">
        <f t="shared" si="2"/>
        <v>40</v>
      </c>
      <c r="O12" s="118" t="s">
        <v>647</v>
      </c>
      <c r="P12" s="68" t="s">
        <v>63</v>
      </c>
      <c r="Q12" s="115" t="s">
        <v>203</v>
      </c>
      <c r="R12" s="112" t="s">
        <v>64</v>
      </c>
      <c r="S12" s="300" t="s">
        <v>194</v>
      </c>
      <c r="T12" s="37">
        <v>1</v>
      </c>
      <c r="U12" s="37" t="str">
        <f t="shared" si="3"/>
        <v>BAJO</v>
      </c>
      <c r="V12" s="54">
        <v>10</v>
      </c>
      <c r="W12" s="37" t="str">
        <f t="shared" si="4"/>
        <v>MEDIO</v>
      </c>
      <c r="X12" s="57">
        <f t="shared" si="5"/>
        <v>10</v>
      </c>
      <c r="Y12" s="61" t="s">
        <v>66</v>
      </c>
      <c r="Z12" s="61"/>
      <c r="AA12" s="61"/>
      <c r="AB12" s="61"/>
      <c r="AC12" s="103" t="s">
        <v>615</v>
      </c>
      <c r="AD12" s="103" t="s">
        <v>132</v>
      </c>
      <c r="AE12" s="313" t="s">
        <v>616</v>
      </c>
      <c r="AF12" s="495" t="s">
        <v>648</v>
      </c>
      <c r="AG12" s="104" t="s">
        <v>611</v>
      </c>
      <c r="AH12" s="412"/>
      <c r="AI12" s="5"/>
    </row>
    <row r="13" spans="1:39" ht="368.25" customHeight="1" x14ac:dyDescent="0.2">
      <c r="A13" s="5"/>
      <c r="B13" s="52"/>
      <c r="C13" s="305" t="s">
        <v>72</v>
      </c>
      <c r="D13" s="67" t="s">
        <v>131</v>
      </c>
      <c r="E13" s="361" t="s">
        <v>204</v>
      </c>
      <c r="F13" s="122" t="s">
        <v>205</v>
      </c>
      <c r="G13" s="295" t="s">
        <v>617</v>
      </c>
      <c r="H13" s="122" t="s">
        <v>649</v>
      </c>
      <c r="I13" s="122" t="s">
        <v>618</v>
      </c>
      <c r="J13" s="54">
        <v>2</v>
      </c>
      <c r="K13" s="54" t="str">
        <f t="shared" si="0"/>
        <v>MEDIO</v>
      </c>
      <c r="L13" s="67">
        <v>20</v>
      </c>
      <c r="M13" s="54" t="str">
        <f t="shared" si="1"/>
        <v>ALTO</v>
      </c>
      <c r="N13" s="57">
        <f t="shared" si="2"/>
        <v>40</v>
      </c>
      <c r="O13" s="105" t="s">
        <v>619</v>
      </c>
      <c r="P13" s="68" t="s">
        <v>63</v>
      </c>
      <c r="Q13" s="123" t="s">
        <v>206</v>
      </c>
      <c r="R13" s="69" t="s">
        <v>108</v>
      </c>
      <c r="S13" s="46" t="s">
        <v>650</v>
      </c>
      <c r="T13" s="54">
        <v>1</v>
      </c>
      <c r="U13" s="37" t="str">
        <f t="shared" si="3"/>
        <v>BAJO</v>
      </c>
      <c r="V13" s="67">
        <v>20</v>
      </c>
      <c r="W13" s="37" t="str">
        <f t="shared" si="4"/>
        <v>ALTO</v>
      </c>
      <c r="X13" s="57">
        <f t="shared" si="5"/>
        <v>20</v>
      </c>
      <c r="Y13" s="70"/>
      <c r="Z13" s="70" t="s">
        <v>66</v>
      </c>
      <c r="AA13" s="70"/>
      <c r="AB13" s="70"/>
      <c r="AC13" s="103" t="s">
        <v>651</v>
      </c>
      <c r="AD13" s="122" t="s">
        <v>132</v>
      </c>
      <c r="AE13" s="124" t="s">
        <v>207</v>
      </c>
      <c r="AF13" s="124" t="s">
        <v>620</v>
      </c>
      <c r="AG13" s="217" t="s">
        <v>606</v>
      </c>
      <c r="AH13" s="412"/>
      <c r="AI13" s="5"/>
      <c r="AJ13" s="5"/>
      <c r="AK13" s="5"/>
      <c r="AL13" s="5"/>
      <c r="AM13" s="5" t="s">
        <v>100</v>
      </c>
    </row>
    <row r="14" spans="1:39" ht="318.75" customHeight="1" thickBot="1" x14ac:dyDescent="0.25">
      <c r="A14" s="5"/>
      <c r="B14" s="496"/>
      <c r="C14" s="497" t="s">
        <v>72</v>
      </c>
      <c r="D14" s="498" t="s">
        <v>80</v>
      </c>
      <c r="E14" s="499" t="s">
        <v>208</v>
      </c>
      <c r="F14" s="500" t="s">
        <v>209</v>
      </c>
      <c r="G14" s="500" t="s">
        <v>210</v>
      </c>
      <c r="H14" s="500" t="s">
        <v>621</v>
      </c>
      <c r="I14" s="500" t="s">
        <v>211</v>
      </c>
      <c r="J14" s="498">
        <v>2</v>
      </c>
      <c r="K14" s="498" t="str">
        <f t="shared" si="0"/>
        <v>MEDIO</v>
      </c>
      <c r="L14" s="498">
        <v>10</v>
      </c>
      <c r="M14" s="498" t="str">
        <f t="shared" si="1"/>
        <v>MEDIO</v>
      </c>
      <c r="N14" s="501">
        <f t="shared" si="2"/>
        <v>20</v>
      </c>
      <c r="O14" s="500" t="s">
        <v>639</v>
      </c>
      <c r="P14" s="502" t="s">
        <v>63</v>
      </c>
      <c r="Q14" s="500" t="s">
        <v>212</v>
      </c>
      <c r="R14" s="503" t="s">
        <v>64</v>
      </c>
      <c r="S14" s="347" t="s">
        <v>194</v>
      </c>
      <c r="T14" s="498">
        <v>1</v>
      </c>
      <c r="U14" s="504" t="str">
        <f t="shared" si="3"/>
        <v>BAJO</v>
      </c>
      <c r="V14" s="498">
        <v>10</v>
      </c>
      <c r="W14" s="504" t="str">
        <f t="shared" si="4"/>
        <v>MEDIO</v>
      </c>
      <c r="X14" s="501">
        <f t="shared" si="5"/>
        <v>10</v>
      </c>
      <c r="Y14" s="505" t="s">
        <v>66</v>
      </c>
      <c r="Z14" s="505"/>
      <c r="AA14" s="505"/>
      <c r="AB14" s="505"/>
      <c r="AC14" s="500" t="s">
        <v>640</v>
      </c>
      <c r="AD14" s="506" t="s">
        <v>214</v>
      </c>
      <c r="AE14" s="507" t="s">
        <v>213</v>
      </c>
      <c r="AF14" s="508" t="s">
        <v>641</v>
      </c>
      <c r="AG14" s="509" t="s">
        <v>642</v>
      </c>
      <c r="AH14" s="510"/>
      <c r="AI14" s="5"/>
      <c r="AJ14" s="5"/>
      <c r="AK14" s="5"/>
      <c r="AL14" s="5"/>
      <c r="AM14" s="5" t="s">
        <v>122</v>
      </c>
    </row>
    <row r="15" spans="1:39" ht="31.5" customHeight="1" thickBot="1" x14ac:dyDescent="0.25">
      <c r="A15" s="5"/>
      <c r="B15" s="1"/>
      <c r="C15" s="1"/>
      <c r="D15" s="1"/>
      <c r="E15" s="1"/>
      <c r="F15" s="1"/>
      <c r="G15" s="1"/>
      <c r="H15" s="1"/>
      <c r="I15" s="1"/>
      <c r="J15" s="1"/>
      <c r="K15" s="1"/>
      <c r="L15" s="1"/>
      <c r="M15" s="1"/>
      <c r="N15" s="80">
        <f>AVERAGE(N9:N14)</f>
        <v>40</v>
      </c>
      <c r="O15" s="1"/>
      <c r="P15" s="1"/>
      <c r="Q15" s="1"/>
      <c r="R15" s="1"/>
      <c r="S15" s="1"/>
      <c r="T15" s="1"/>
      <c r="U15" s="1"/>
      <c r="V15" s="1"/>
      <c r="W15" s="1"/>
      <c r="X15" s="80">
        <f>AVERAGE(X9:X14)</f>
        <v>15</v>
      </c>
      <c r="Y15" s="1"/>
      <c r="Z15" s="1"/>
      <c r="AA15" s="1"/>
      <c r="AB15" s="1"/>
      <c r="AC15" s="1"/>
      <c r="AD15" s="1"/>
      <c r="AE15" s="1"/>
      <c r="AF15" s="1"/>
      <c r="AG15" s="83"/>
      <c r="AH15" s="84"/>
      <c r="AI15" s="5"/>
      <c r="AJ15" s="5"/>
      <c r="AK15" s="5"/>
      <c r="AL15" s="5"/>
      <c r="AM15" s="5"/>
    </row>
    <row r="16" spans="1:39" ht="129" customHeight="1" x14ac:dyDescent="0.2">
      <c r="A16" s="5"/>
      <c r="B16" s="1"/>
      <c r="C16" s="1"/>
      <c r="D16" s="1"/>
      <c r="E16" s="1"/>
      <c r="F16" s="85"/>
      <c r="G16" s="85"/>
      <c r="H16" s="413" t="s">
        <v>133</v>
      </c>
      <c r="I16" s="414"/>
      <c r="J16" s="414"/>
      <c r="K16" s="415"/>
      <c r="L16" s="1"/>
      <c r="M16" s="436" t="s">
        <v>134</v>
      </c>
      <c r="N16" s="383"/>
      <c r="O16" s="383"/>
      <c r="P16" s="383"/>
      <c r="Q16" s="384"/>
      <c r="R16" s="86"/>
      <c r="S16" s="86"/>
      <c r="T16" s="5"/>
      <c r="U16" s="1"/>
      <c r="V16" s="1"/>
      <c r="W16" s="1"/>
      <c r="X16" s="1"/>
      <c r="Y16" s="1"/>
      <c r="Z16" s="1"/>
      <c r="AA16" s="1"/>
      <c r="AB16" s="1"/>
      <c r="AC16" s="1"/>
      <c r="AD16" s="1"/>
      <c r="AE16" s="1"/>
      <c r="AF16" s="1"/>
      <c r="AG16" s="1"/>
      <c r="AH16" s="1"/>
      <c r="AI16" s="5"/>
      <c r="AJ16" s="5"/>
      <c r="AK16" s="5"/>
      <c r="AL16" s="5"/>
      <c r="AM16" s="5"/>
    </row>
    <row r="17" spans="1:39" ht="46.5" customHeight="1" x14ac:dyDescent="0.2">
      <c r="A17" s="5"/>
      <c r="B17" s="1"/>
      <c r="C17" s="1"/>
      <c r="D17" s="1"/>
      <c r="E17" s="1"/>
      <c r="F17" s="416"/>
      <c r="G17" s="417"/>
      <c r="H17" s="418" t="s">
        <v>135</v>
      </c>
      <c r="I17" s="400"/>
      <c r="J17" s="87">
        <f>COUNTIF(X9:X14,"=5")</f>
        <v>0</v>
      </c>
      <c r="K17" s="88">
        <f>J17*100%/J20</f>
        <v>0</v>
      </c>
      <c r="L17" s="1"/>
      <c r="M17" s="426" t="s">
        <v>136</v>
      </c>
      <c r="N17" s="427"/>
      <c r="O17" s="428" t="s">
        <v>137</v>
      </c>
      <c r="P17" s="414"/>
      <c r="Q17" s="415"/>
      <c r="R17" s="86"/>
      <c r="S17" s="86"/>
      <c r="T17" s="89"/>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416"/>
      <c r="G18" s="417"/>
      <c r="H18" s="418" t="s">
        <v>138</v>
      </c>
      <c r="I18" s="400"/>
      <c r="J18" s="87">
        <f>COUNTIFS(X9:X14,"&gt;=6",X9:X14,"&lt;=30")</f>
        <v>6</v>
      </c>
      <c r="K18" s="88">
        <f>J18*100%/J20</f>
        <v>1</v>
      </c>
      <c r="L18" s="1"/>
      <c r="M18" s="443" t="s">
        <v>139</v>
      </c>
      <c r="N18" s="400"/>
      <c r="O18" s="440" t="s">
        <v>140</v>
      </c>
      <c r="P18" s="399"/>
      <c r="Q18" s="431"/>
      <c r="R18" s="86"/>
      <c r="S18" s="86"/>
      <c r="T18" s="8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416"/>
      <c r="G19" s="417"/>
      <c r="H19" s="418" t="s">
        <v>141</v>
      </c>
      <c r="I19" s="400"/>
      <c r="J19" s="87">
        <f>COUNTIFS(X9:X14,"&gt;=40",X9:X14,"&lt;=60")</f>
        <v>0</v>
      </c>
      <c r="K19" s="88">
        <f>J19*100%/J20</f>
        <v>0</v>
      </c>
      <c r="L19" s="1"/>
      <c r="M19" s="419" t="s">
        <v>142</v>
      </c>
      <c r="N19" s="420"/>
      <c r="O19" s="421" t="s">
        <v>143</v>
      </c>
      <c r="P19" s="438"/>
      <c r="Q19" s="422"/>
      <c r="R19" s="86"/>
      <c r="S19" s="86"/>
      <c r="T19" s="89"/>
      <c r="U19" s="1"/>
      <c r="V19" s="1"/>
      <c r="W19" s="1"/>
      <c r="X19" s="1"/>
      <c r="Y19" s="1"/>
      <c r="Z19" s="1"/>
      <c r="AA19" s="1"/>
      <c r="AB19" s="1"/>
      <c r="AC19" s="1"/>
      <c r="AD19" s="1"/>
      <c r="AE19" s="1"/>
      <c r="AF19" s="1"/>
      <c r="AG19" s="1"/>
      <c r="AH19" s="1"/>
      <c r="AI19" s="5"/>
      <c r="AJ19" s="5"/>
      <c r="AK19" s="5"/>
      <c r="AL19" s="5"/>
      <c r="AM19" s="5"/>
    </row>
    <row r="20" spans="1:39" ht="46.5" customHeight="1" x14ac:dyDescent="0.2">
      <c r="A20" s="5"/>
      <c r="B20" s="1"/>
      <c r="C20" s="1"/>
      <c r="D20" s="1"/>
      <c r="E20" s="1"/>
      <c r="F20" s="423"/>
      <c r="G20" s="417"/>
      <c r="H20" s="424" t="s">
        <v>144</v>
      </c>
      <c r="I20" s="420"/>
      <c r="J20" s="90">
        <f>+J17+J19+J18</f>
        <v>6</v>
      </c>
      <c r="K20" s="91">
        <f>K17+K18+K19</f>
        <v>1</v>
      </c>
      <c r="L20" s="1"/>
      <c r="M20" s="1"/>
      <c r="N20" s="1"/>
      <c r="O20" s="1"/>
      <c r="P20" s="1"/>
      <c r="Q20" s="1"/>
      <c r="R20" s="1"/>
      <c r="S20" s="1"/>
      <c r="T20" s="1"/>
      <c r="U20" s="1"/>
      <c r="V20" s="1"/>
      <c r="W20" s="1"/>
      <c r="X20" s="1"/>
      <c r="Y20" s="1"/>
      <c r="Z20" s="1"/>
      <c r="AA20" s="1"/>
      <c r="AB20" s="1"/>
      <c r="AC20" s="1"/>
      <c r="AD20" s="1"/>
      <c r="AE20" s="1"/>
      <c r="AF20" s="1"/>
      <c r="AG20" s="1"/>
      <c r="AH20" s="1"/>
      <c r="AI20" s="5"/>
      <c r="AJ20" s="5"/>
      <c r="AK20" s="5"/>
      <c r="AL20" s="5"/>
      <c r="AM20" s="5"/>
    </row>
    <row r="21" spans="1:39" ht="15.75" customHeight="1" x14ac:dyDescent="0.2">
      <c r="P21" s="92"/>
      <c r="R21" s="92"/>
      <c r="S21" s="92"/>
    </row>
    <row r="22" spans="1:39" ht="15.75" customHeight="1" x14ac:dyDescent="0.2">
      <c r="P22" s="92"/>
      <c r="R22" s="92"/>
      <c r="S22" s="92"/>
    </row>
    <row r="23" spans="1:39" ht="15.75" customHeight="1" x14ac:dyDescent="0.2">
      <c r="P23" s="92"/>
      <c r="R23" s="92"/>
      <c r="S23" s="92"/>
    </row>
    <row r="24" spans="1:39" ht="15.75" customHeight="1" x14ac:dyDescent="0.2">
      <c r="P24" s="92"/>
      <c r="R24" s="92"/>
      <c r="S24" s="92"/>
    </row>
    <row r="25" spans="1:39" ht="15.75" customHeight="1" x14ac:dyDescent="0.2">
      <c r="P25" s="92"/>
      <c r="R25" s="92"/>
      <c r="S25" s="92"/>
    </row>
    <row r="26" spans="1:39" ht="15.75" customHeight="1" x14ac:dyDescent="0.2">
      <c r="P26" s="92"/>
      <c r="R26" s="92"/>
      <c r="S26" s="92"/>
    </row>
    <row r="27" spans="1:39" ht="15.75" customHeight="1" x14ac:dyDescent="0.2">
      <c r="P27" s="92"/>
      <c r="R27" s="92"/>
      <c r="S27" s="92"/>
    </row>
    <row r="28" spans="1:39" ht="15.75" customHeight="1" x14ac:dyDescent="0.2">
      <c r="P28" s="92"/>
      <c r="R28" s="92"/>
      <c r="S28" s="92"/>
    </row>
    <row r="29" spans="1:39" ht="15.75" customHeight="1" x14ac:dyDescent="0.2">
      <c r="P29" s="92"/>
      <c r="R29" s="92"/>
      <c r="S29" s="92"/>
    </row>
    <row r="30" spans="1:39" ht="15.75" customHeight="1" x14ac:dyDescent="0.2">
      <c r="P30" s="92"/>
      <c r="R30" s="92"/>
      <c r="S30" s="92"/>
    </row>
    <row r="31" spans="1:39" ht="15.75" customHeight="1" x14ac:dyDescent="0.2">
      <c r="P31" s="92"/>
      <c r="R31" s="92"/>
      <c r="S31" s="92"/>
    </row>
    <row r="32" spans="1:39" ht="15.75" customHeight="1" x14ac:dyDescent="0.2">
      <c r="P32" s="92"/>
      <c r="R32" s="92"/>
      <c r="S32" s="92"/>
    </row>
    <row r="33" spans="16:19" ht="15.75" customHeight="1" x14ac:dyDescent="0.2">
      <c r="P33" s="92"/>
      <c r="R33" s="92"/>
      <c r="S33" s="92"/>
    </row>
    <row r="34" spans="16:19" ht="15.75" customHeight="1" x14ac:dyDescent="0.2">
      <c r="P34" s="92"/>
      <c r="R34" s="92"/>
      <c r="S34" s="92"/>
    </row>
    <row r="35" spans="16:19" ht="15.75" customHeight="1" x14ac:dyDescent="0.2">
      <c r="P35" s="92"/>
      <c r="R35" s="92"/>
      <c r="S35" s="92"/>
    </row>
    <row r="36" spans="16:19" ht="15.75" customHeight="1" x14ac:dyDescent="0.2">
      <c r="P36" s="92"/>
      <c r="R36" s="92"/>
      <c r="S36" s="92"/>
    </row>
    <row r="37" spans="16:19" ht="15.75" customHeight="1" x14ac:dyDescent="0.2">
      <c r="P37" s="92"/>
      <c r="R37" s="92"/>
      <c r="S37" s="92"/>
    </row>
    <row r="38" spans="16:19" ht="15.75" customHeight="1" x14ac:dyDescent="0.2">
      <c r="P38" s="92"/>
      <c r="R38" s="92"/>
      <c r="S38" s="92"/>
    </row>
    <row r="39" spans="16:19" ht="15.75" customHeight="1" x14ac:dyDescent="0.2">
      <c r="P39" s="92"/>
      <c r="R39" s="92"/>
      <c r="S39" s="92"/>
    </row>
    <row r="40" spans="16:19" ht="15.75" customHeight="1" x14ac:dyDescent="0.2">
      <c r="P40" s="92"/>
      <c r="R40" s="92"/>
      <c r="S40" s="92"/>
    </row>
    <row r="41" spans="16:19" ht="15.75" customHeight="1" x14ac:dyDescent="0.2">
      <c r="P41" s="92"/>
      <c r="R41" s="92"/>
      <c r="S41" s="92"/>
    </row>
    <row r="42" spans="16:19" ht="15.75" customHeight="1" x14ac:dyDescent="0.2">
      <c r="P42" s="92"/>
      <c r="R42" s="92"/>
      <c r="S42" s="92"/>
    </row>
    <row r="43" spans="16:19" ht="15.75" customHeight="1" x14ac:dyDescent="0.2">
      <c r="P43" s="92"/>
      <c r="R43" s="92"/>
      <c r="S43" s="92"/>
    </row>
    <row r="44" spans="16:19" ht="15.75" customHeight="1" x14ac:dyDescent="0.2">
      <c r="P44" s="92"/>
      <c r="R44" s="92"/>
      <c r="S44" s="92"/>
    </row>
    <row r="45" spans="16:19" ht="15.75" customHeight="1" x14ac:dyDescent="0.2">
      <c r="P45" s="92"/>
      <c r="R45" s="92"/>
      <c r="S45" s="92"/>
    </row>
    <row r="46" spans="16:19" ht="15.75" customHeight="1" x14ac:dyDescent="0.2">
      <c r="P46" s="92"/>
      <c r="R46" s="92"/>
      <c r="S46" s="92"/>
    </row>
    <row r="47" spans="16:19" ht="15.75" customHeight="1" x14ac:dyDescent="0.2">
      <c r="P47" s="92"/>
      <c r="R47" s="92"/>
      <c r="S47" s="92"/>
    </row>
    <row r="48" spans="16:19" ht="15.75" customHeight="1" x14ac:dyDescent="0.2">
      <c r="P48" s="92"/>
      <c r="R48" s="92"/>
      <c r="S48" s="92"/>
    </row>
    <row r="49" spans="16:19" ht="15.75" customHeight="1" x14ac:dyDescent="0.2">
      <c r="P49" s="92"/>
      <c r="R49" s="92"/>
      <c r="S49" s="92"/>
    </row>
    <row r="50" spans="16:19" ht="15.75" customHeight="1" x14ac:dyDescent="0.2">
      <c r="P50" s="92"/>
      <c r="R50" s="92"/>
      <c r="S50" s="92"/>
    </row>
    <row r="51" spans="16:19" ht="15.75" customHeight="1" x14ac:dyDescent="0.2">
      <c r="P51" s="92"/>
      <c r="R51" s="92"/>
      <c r="S51" s="92"/>
    </row>
    <row r="52" spans="16:19" ht="15.75" customHeight="1" x14ac:dyDescent="0.2">
      <c r="P52" s="92"/>
      <c r="R52" s="92"/>
      <c r="S52" s="92"/>
    </row>
    <row r="53" spans="16:19" ht="15.75" customHeight="1" x14ac:dyDescent="0.2">
      <c r="P53" s="92"/>
      <c r="R53" s="92"/>
      <c r="S53" s="92"/>
    </row>
    <row r="54" spans="16:19" ht="15.75" customHeight="1" x14ac:dyDescent="0.2">
      <c r="P54" s="92"/>
      <c r="R54" s="92"/>
      <c r="S54" s="92"/>
    </row>
    <row r="55" spans="16:19" ht="15.75" customHeight="1" x14ac:dyDescent="0.2">
      <c r="P55" s="92"/>
      <c r="R55" s="92"/>
      <c r="S55" s="92"/>
    </row>
    <row r="56" spans="16:19" ht="15.75" customHeight="1" x14ac:dyDescent="0.2">
      <c r="P56" s="92"/>
      <c r="R56" s="92"/>
      <c r="S56" s="92"/>
    </row>
    <row r="57" spans="16:19" ht="15.75" customHeight="1" x14ac:dyDescent="0.2">
      <c r="P57" s="92"/>
      <c r="R57" s="92"/>
      <c r="S57" s="92"/>
    </row>
    <row r="58" spans="16:19" ht="15.75" customHeight="1" x14ac:dyDescent="0.2">
      <c r="P58" s="92"/>
      <c r="R58" s="92"/>
      <c r="S58" s="92"/>
    </row>
    <row r="59" spans="16:19" ht="15.75" customHeight="1" x14ac:dyDescent="0.2">
      <c r="P59" s="92"/>
      <c r="R59" s="92"/>
      <c r="S59" s="92"/>
    </row>
    <row r="60" spans="16:19" ht="15.75" customHeight="1" x14ac:dyDescent="0.2">
      <c r="P60" s="92"/>
      <c r="R60" s="92"/>
      <c r="S60" s="92"/>
    </row>
    <row r="61" spans="16:19" ht="15.75" customHeight="1" x14ac:dyDescent="0.2">
      <c r="P61" s="92"/>
      <c r="R61" s="92"/>
      <c r="S61" s="92"/>
    </row>
    <row r="62" spans="16:19" ht="15.75" customHeight="1" x14ac:dyDescent="0.2">
      <c r="P62" s="92"/>
      <c r="R62" s="92"/>
      <c r="S62" s="92"/>
    </row>
    <row r="63" spans="16:19" ht="15.75" customHeight="1" x14ac:dyDescent="0.2">
      <c r="P63" s="92"/>
      <c r="R63" s="92"/>
      <c r="S63" s="92"/>
    </row>
    <row r="64" spans="16:19" ht="15.75" customHeight="1" x14ac:dyDescent="0.2">
      <c r="P64" s="92"/>
      <c r="R64" s="92"/>
      <c r="S64" s="92"/>
    </row>
    <row r="65" spans="16:19" ht="15.75" customHeight="1" x14ac:dyDescent="0.2">
      <c r="P65" s="92"/>
      <c r="R65" s="92"/>
      <c r="S65" s="92"/>
    </row>
    <row r="66" spans="16:19" ht="15.75" customHeight="1" x14ac:dyDescent="0.2">
      <c r="P66" s="92"/>
      <c r="R66" s="92"/>
      <c r="S66" s="92"/>
    </row>
    <row r="67" spans="16:19" ht="15.75" customHeight="1" x14ac:dyDescent="0.2">
      <c r="P67" s="92"/>
      <c r="R67" s="92"/>
      <c r="S67" s="92"/>
    </row>
    <row r="68" spans="16:19" ht="15.75" customHeight="1" x14ac:dyDescent="0.2">
      <c r="P68" s="92"/>
      <c r="R68" s="92"/>
      <c r="S68" s="92"/>
    </row>
    <row r="69" spans="16:19" ht="15.75" customHeight="1" x14ac:dyDescent="0.2">
      <c r="P69" s="92"/>
      <c r="R69" s="92"/>
      <c r="S69" s="92"/>
    </row>
    <row r="70" spans="16:19" ht="15.75" customHeight="1" x14ac:dyDescent="0.2">
      <c r="P70" s="92"/>
      <c r="R70" s="92"/>
      <c r="S70" s="92"/>
    </row>
    <row r="71" spans="16:19" ht="15.75" customHeight="1" x14ac:dyDescent="0.2">
      <c r="P71" s="92"/>
      <c r="R71" s="92"/>
      <c r="S71" s="92"/>
    </row>
    <row r="72" spans="16:19" ht="15.75" customHeight="1" x14ac:dyDescent="0.2">
      <c r="P72" s="92"/>
      <c r="R72" s="92"/>
      <c r="S72" s="92"/>
    </row>
    <row r="73" spans="16:19" ht="15.75" customHeight="1" x14ac:dyDescent="0.2">
      <c r="P73" s="92"/>
      <c r="R73" s="92"/>
      <c r="S73" s="92"/>
    </row>
    <row r="74" spans="16:19" ht="15.75" customHeight="1" x14ac:dyDescent="0.2">
      <c r="P74" s="92"/>
      <c r="R74" s="92"/>
      <c r="S74" s="92"/>
    </row>
    <row r="75" spans="16:19" ht="15.75" customHeight="1" x14ac:dyDescent="0.2">
      <c r="P75" s="92"/>
      <c r="R75" s="92"/>
      <c r="S75" s="92"/>
    </row>
    <row r="76" spans="16:19" ht="15.75" customHeight="1" x14ac:dyDescent="0.2">
      <c r="P76" s="92"/>
      <c r="R76" s="92"/>
      <c r="S76" s="92"/>
    </row>
    <row r="77" spans="16:19" ht="15.75" customHeight="1" x14ac:dyDescent="0.2">
      <c r="P77" s="92"/>
      <c r="R77" s="92"/>
      <c r="S77" s="92"/>
    </row>
    <row r="78" spans="16:19" ht="15.75" customHeight="1" x14ac:dyDescent="0.2">
      <c r="P78" s="92"/>
      <c r="R78" s="92"/>
      <c r="S78" s="92"/>
    </row>
    <row r="79" spans="16:19" ht="15.75" customHeight="1" x14ac:dyDescent="0.2">
      <c r="P79" s="92"/>
      <c r="R79" s="92"/>
      <c r="S79" s="92"/>
    </row>
    <row r="80" spans="16:19" ht="15.75" customHeight="1" x14ac:dyDescent="0.2">
      <c r="P80" s="92"/>
      <c r="R80" s="92"/>
      <c r="S80" s="92"/>
    </row>
    <row r="81" spans="16:19" ht="15.75" customHeight="1" x14ac:dyDescent="0.2">
      <c r="P81" s="92"/>
      <c r="R81" s="92"/>
      <c r="S81" s="92"/>
    </row>
    <row r="82" spans="16:19" ht="15.75" customHeight="1" x14ac:dyDescent="0.2">
      <c r="P82" s="92"/>
      <c r="R82" s="92"/>
      <c r="S82" s="92"/>
    </row>
    <row r="83" spans="16:19" ht="15.75" customHeight="1" x14ac:dyDescent="0.2">
      <c r="P83" s="92"/>
      <c r="R83" s="92"/>
      <c r="S83" s="92"/>
    </row>
    <row r="84" spans="16:19" ht="15.75" customHeight="1" x14ac:dyDescent="0.2">
      <c r="P84" s="92"/>
      <c r="R84" s="92"/>
      <c r="S84" s="92"/>
    </row>
    <row r="85" spans="16:19" ht="15.75" customHeight="1" x14ac:dyDescent="0.2">
      <c r="P85" s="92"/>
      <c r="R85" s="92"/>
      <c r="S85" s="92"/>
    </row>
    <row r="86" spans="16:19" ht="15.75" customHeight="1" x14ac:dyDescent="0.2">
      <c r="P86" s="92"/>
      <c r="R86" s="92"/>
      <c r="S86" s="92"/>
    </row>
    <row r="87" spans="16:19" ht="15.75" customHeight="1" x14ac:dyDescent="0.2">
      <c r="P87" s="92"/>
      <c r="R87" s="92"/>
      <c r="S87" s="92"/>
    </row>
    <row r="88" spans="16:19" ht="15.75" customHeight="1" x14ac:dyDescent="0.2">
      <c r="P88" s="92"/>
      <c r="R88" s="92"/>
      <c r="S88" s="92"/>
    </row>
    <row r="89" spans="16:19" ht="15.75" customHeight="1" x14ac:dyDescent="0.2">
      <c r="P89" s="92"/>
      <c r="R89" s="92"/>
      <c r="S89" s="92"/>
    </row>
    <row r="90" spans="16:19" ht="15.75" customHeight="1" x14ac:dyDescent="0.2">
      <c r="P90" s="92"/>
      <c r="R90" s="92"/>
      <c r="S90" s="92"/>
    </row>
    <row r="91" spans="16:19" ht="15.75" customHeight="1" x14ac:dyDescent="0.2">
      <c r="P91" s="92"/>
      <c r="R91" s="92"/>
      <c r="S91" s="92"/>
    </row>
    <row r="92" spans="16:19" ht="15.75" customHeight="1" x14ac:dyDescent="0.2">
      <c r="P92" s="92"/>
      <c r="R92" s="92"/>
      <c r="S92" s="92"/>
    </row>
    <row r="93" spans="16:19" ht="15.75" customHeight="1" x14ac:dyDescent="0.2">
      <c r="P93" s="92"/>
      <c r="R93" s="92"/>
      <c r="S93" s="92"/>
    </row>
    <row r="94" spans="16:19" ht="15.75" customHeight="1" x14ac:dyDescent="0.2">
      <c r="P94" s="92"/>
      <c r="R94" s="92"/>
      <c r="S94" s="92"/>
    </row>
    <row r="95" spans="16:19" ht="15.75" customHeight="1" x14ac:dyDescent="0.2">
      <c r="P95" s="92"/>
      <c r="R95" s="92"/>
      <c r="S95" s="92"/>
    </row>
    <row r="96" spans="16:19" ht="15.75" customHeight="1" x14ac:dyDescent="0.2">
      <c r="P96" s="92"/>
      <c r="R96" s="92"/>
      <c r="S96" s="92"/>
    </row>
    <row r="97" spans="16:19" ht="15.75" customHeight="1" x14ac:dyDescent="0.2">
      <c r="P97" s="92"/>
      <c r="R97" s="92"/>
      <c r="S97" s="92"/>
    </row>
    <row r="98" spans="16:19" ht="15.75" customHeight="1" x14ac:dyDescent="0.2">
      <c r="P98" s="92"/>
      <c r="R98" s="92"/>
      <c r="S98" s="92"/>
    </row>
    <row r="99" spans="16:19" ht="15.75" customHeight="1" x14ac:dyDescent="0.2">
      <c r="P99" s="92"/>
      <c r="R99" s="92"/>
      <c r="S99" s="92"/>
    </row>
    <row r="100" spans="16:19" ht="15.75" customHeight="1" x14ac:dyDescent="0.2">
      <c r="P100" s="92"/>
      <c r="R100" s="92"/>
      <c r="S100" s="92"/>
    </row>
    <row r="101" spans="16:19" ht="15.75" customHeight="1" x14ac:dyDescent="0.2">
      <c r="P101" s="92"/>
      <c r="R101" s="92"/>
      <c r="S101" s="92"/>
    </row>
    <row r="102" spans="16:19" ht="15.75" customHeight="1" x14ac:dyDescent="0.2">
      <c r="P102" s="92"/>
      <c r="R102" s="92"/>
      <c r="S102" s="92"/>
    </row>
    <row r="103" spans="16:19" ht="15.75" customHeight="1" x14ac:dyDescent="0.2">
      <c r="P103" s="92"/>
      <c r="R103" s="92"/>
      <c r="S103" s="92"/>
    </row>
    <row r="104" spans="16:19" ht="15.75" customHeight="1" x14ac:dyDescent="0.2">
      <c r="P104" s="92"/>
      <c r="R104" s="92"/>
      <c r="S104" s="92"/>
    </row>
    <row r="105" spans="16:19" ht="15.75" customHeight="1" x14ac:dyDescent="0.2">
      <c r="P105" s="92"/>
      <c r="R105" s="92"/>
      <c r="S105" s="92"/>
    </row>
    <row r="106" spans="16:19" ht="15.75" customHeight="1" x14ac:dyDescent="0.2">
      <c r="P106" s="92"/>
      <c r="R106" s="92"/>
      <c r="S106" s="92"/>
    </row>
    <row r="107" spans="16:19" ht="15.75" customHeight="1" x14ac:dyDescent="0.2">
      <c r="P107" s="92"/>
      <c r="R107" s="92"/>
      <c r="S107" s="92"/>
    </row>
    <row r="108" spans="16:19" ht="15.75" customHeight="1" x14ac:dyDescent="0.2">
      <c r="P108" s="92"/>
      <c r="R108" s="92"/>
      <c r="S108" s="92"/>
    </row>
    <row r="109" spans="16:19" ht="15.75" customHeight="1" x14ac:dyDescent="0.2">
      <c r="P109" s="92"/>
      <c r="R109" s="92"/>
      <c r="S109" s="92"/>
    </row>
    <row r="110" spans="16:19" ht="15.75" customHeight="1" x14ac:dyDescent="0.2">
      <c r="P110" s="92"/>
      <c r="R110" s="92"/>
      <c r="S110" s="92"/>
    </row>
    <row r="111" spans="16:19" ht="15.75" customHeight="1" x14ac:dyDescent="0.2">
      <c r="P111" s="92"/>
      <c r="R111" s="92"/>
      <c r="S111" s="92"/>
    </row>
    <row r="112" spans="16:19" ht="15.75" customHeight="1" x14ac:dyDescent="0.2">
      <c r="P112" s="92"/>
      <c r="R112" s="92"/>
      <c r="S112" s="92"/>
    </row>
    <row r="113" spans="16:19" ht="15.75" customHeight="1" x14ac:dyDescent="0.2">
      <c r="P113" s="92"/>
      <c r="R113" s="92"/>
      <c r="S113" s="92"/>
    </row>
    <row r="114" spans="16:19" ht="15.75" customHeight="1" x14ac:dyDescent="0.2">
      <c r="P114" s="92"/>
      <c r="R114" s="92"/>
      <c r="S114" s="92"/>
    </row>
    <row r="115" spans="16:19" ht="15.75" customHeight="1" x14ac:dyDescent="0.2">
      <c r="P115" s="92"/>
      <c r="R115" s="92"/>
      <c r="S115" s="92"/>
    </row>
    <row r="116" spans="16:19" ht="15.75" customHeight="1" x14ac:dyDescent="0.2">
      <c r="P116" s="92"/>
      <c r="R116" s="92"/>
      <c r="S116" s="92"/>
    </row>
    <row r="117" spans="16:19" ht="15.75" customHeight="1" x14ac:dyDescent="0.2">
      <c r="P117" s="92"/>
      <c r="R117" s="92"/>
      <c r="S117" s="92"/>
    </row>
    <row r="118" spans="16:19" ht="15.75" customHeight="1" x14ac:dyDescent="0.2">
      <c r="P118" s="92"/>
      <c r="R118" s="92"/>
      <c r="S118" s="92"/>
    </row>
    <row r="119" spans="16:19" ht="15.75" customHeight="1" x14ac:dyDescent="0.2">
      <c r="P119" s="92"/>
      <c r="R119" s="92"/>
      <c r="S119" s="92"/>
    </row>
    <row r="120" spans="16:19" ht="15.75" customHeight="1" x14ac:dyDescent="0.2">
      <c r="P120" s="92"/>
      <c r="R120" s="92"/>
      <c r="S120" s="92"/>
    </row>
    <row r="121" spans="16:19" ht="15.75" customHeight="1" x14ac:dyDescent="0.2">
      <c r="P121" s="92"/>
      <c r="R121" s="92"/>
      <c r="S121" s="92"/>
    </row>
    <row r="122" spans="16:19" ht="15.75" customHeight="1" x14ac:dyDescent="0.2">
      <c r="P122" s="92"/>
      <c r="R122" s="92"/>
      <c r="S122" s="92"/>
    </row>
    <row r="123" spans="16:19" ht="15.75" customHeight="1" x14ac:dyDescent="0.2">
      <c r="P123" s="92"/>
      <c r="R123" s="92"/>
      <c r="S123" s="92"/>
    </row>
    <row r="124" spans="16:19" ht="15.75" customHeight="1" x14ac:dyDescent="0.2">
      <c r="P124" s="92"/>
      <c r="R124" s="92"/>
      <c r="S124" s="92"/>
    </row>
    <row r="125" spans="16:19" ht="15.75" customHeight="1" x14ac:dyDescent="0.2">
      <c r="P125" s="92"/>
      <c r="R125" s="92"/>
      <c r="S125" s="92"/>
    </row>
    <row r="126" spans="16:19" ht="15.75" customHeight="1" x14ac:dyDescent="0.2">
      <c r="P126" s="92"/>
      <c r="R126" s="92"/>
      <c r="S126" s="92"/>
    </row>
    <row r="127" spans="16:19" ht="15.75" customHeight="1" x14ac:dyDescent="0.2">
      <c r="P127" s="92"/>
      <c r="R127" s="92"/>
      <c r="S127" s="92"/>
    </row>
    <row r="128" spans="16:19" ht="15.75" customHeight="1" x14ac:dyDescent="0.2">
      <c r="P128" s="92"/>
      <c r="R128" s="92"/>
      <c r="S128" s="92"/>
    </row>
    <row r="129" spans="16:19" ht="15.75" customHeight="1" x14ac:dyDescent="0.2">
      <c r="P129" s="92"/>
      <c r="R129" s="92"/>
      <c r="S129" s="92"/>
    </row>
    <row r="130" spans="16:19" ht="15.75" customHeight="1" x14ac:dyDescent="0.2">
      <c r="P130" s="92"/>
      <c r="R130" s="92"/>
      <c r="S130" s="92"/>
    </row>
    <row r="131" spans="16:19" ht="15.75" customHeight="1" x14ac:dyDescent="0.2">
      <c r="P131" s="92"/>
      <c r="R131" s="92"/>
      <c r="S131" s="92"/>
    </row>
    <row r="132" spans="16:19" ht="15.75" customHeight="1" x14ac:dyDescent="0.2">
      <c r="P132" s="92"/>
      <c r="R132" s="92"/>
      <c r="S132" s="92"/>
    </row>
    <row r="133" spans="16:19" ht="15.75" customHeight="1" x14ac:dyDescent="0.2">
      <c r="P133" s="92"/>
      <c r="R133" s="92"/>
      <c r="S133" s="92"/>
    </row>
    <row r="134" spans="16:19" ht="15.75" customHeight="1" x14ac:dyDescent="0.2">
      <c r="P134" s="92"/>
      <c r="R134" s="92"/>
      <c r="S134" s="92"/>
    </row>
    <row r="135" spans="16:19" ht="15.75" customHeight="1" x14ac:dyDescent="0.2">
      <c r="P135" s="92"/>
      <c r="R135" s="92"/>
      <c r="S135" s="92"/>
    </row>
    <row r="136" spans="16:19" ht="15.75" customHeight="1" x14ac:dyDescent="0.2">
      <c r="P136" s="92"/>
      <c r="R136" s="92"/>
      <c r="S136" s="92"/>
    </row>
    <row r="137" spans="16:19" ht="15.75" customHeight="1" x14ac:dyDescent="0.2">
      <c r="P137" s="92"/>
      <c r="R137" s="92"/>
      <c r="S137" s="92"/>
    </row>
    <row r="138" spans="16:19" ht="15.75" customHeight="1" x14ac:dyDescent="0.2">
      <c r="P138" s="92"/>
      <c r="R138" s="92"/>
      <c r="S138" s="92"/>
    </row>
    <row r="139" spans="16:19" ht="15.75" customHeight="1" x14ac:dyDescent="0.2">
      <c r="P139" s="92"/>
      <c r="R139" s="92"/>
      <c r="S139" s="92"/>
    </row>
    <row r="140" spans="16:19" ht="15.75" customHeight="1" x14ac:dyDescent="0.2">
      <c r="P140" s="92"/>
      <c r="R140" s="92"/>
      <c r="S140" s="92"/>
    </row>
    <row r="141" spans="16:19" ht="15.75" customHeight="1" x14ac:dyDescent="0.2">
      <c r="P141" s="92"/>
      <c r="R141" s="92"/>
      <c r="S141" s="92"/>
    </row>
    <row r="142" spans="16:19" ht="15.75" customHeight="1" x14ac:dyDescent="0.2">
      <c r="P142" s="92"/>
      <c r="R142" s="92"/>
      <c r="S142" s="92"/>
    </row>
    <row r="143" spans="16:19" ht="15.75" customHeight="1" x14ac:dyDescent="0.2">
      <c r="P143" s="92"/>
      <c r="R143" s="92"/>
      <c r="S143" s="92"/>
    </row>
    <row r="144" spans="16:19" ht="15.75" customHeight="1" x14ac:dyDescent="0.2">
      <c r="P144" s="92"/>
      <c r="R144" s="92"/>
      <c r="S144" s="92"/>
    </row>
    <row r="145" spans="16:19" ht="15.75" customHeight="1" x14ac:dyDescent="0.2">
      <c r="P145" s="92"/>
      <c r="R145" s="92"/>
      <c r="S145" s="92"/>
    </row>
    <row r="146" spans="16:19" ht="15.75" customHeight="1" x14ac:dyDescent="0.2">
      <c r="P146" s="92"/>
      <c r="R146" s="92"/>
      <c r="S146" s="92"/>
    </row>
    <row r="147" spans="16:19" ht="15.75" customHeight="1" x14ac:dyDescent="0.2">
      <c r="P147" s="92"/>
      <c r="R147" s="92"/>
      <c r="S147" s="92"/>
    </row>
    <row r="148" spans="16:19" ht="15.75" customHeight="1" x14ac:dyDescent="0.2">
      <c r="P148" s="92"/>
      <c r="R148" s="92"/>
      <c r="S148" s="92"/>
    </row>
    <row r="149" spans="16:19" ht="15.75" customHeight="1" x14ac:dyDescent="0.2">
      <c r="P149" s="92"/>
      <c r="R149" s="92"/>
      <c r="S149" s="92"/>
    </row>
    <row r="150" spans="16:19" ht="15.75" customHeight="1" x14ac:dyDescent="0.2">
      <c r="P150" s="92"/>
      <c r="R150" s="92"/>
      <c r="S150" s="92"/>
    </row>
    <row r="151" spans="16:19" ht="15.75" customHeight="1" x14ac:dyDescent="0.2">
      <c r="P151" s="92"/>
      <c r="R151" s="92"/>
      <c r="S151" s="92"/>
    </row>
    <row r="152" spans="16:19" ht="15.75" customHeight="1" x14ac:dyDescent="0.2">
      <c r="P152" s="92"/>
      <c r="R152" s="92"/>
      <c r="S152" s="92"/>
    </row>
    <row r="153" spans="16:19" ht="15.75" customHeight="1" x14ac:dyDescent="0.2">
      <c r="P153" s="92"/>
      <c r="R153" s="92"/>
      <c r="S153" s="92"/>
    </row>
    <row r="154" spans="16:19" ht="15.75" customHeight="1" x14ac:dyDescent="0.2">
      <c r="P154" s="92"/>
      <c r="R154" s="92"/>
      <c r="S154" s="92"/>
    </row>
    <row r="155" spans="16:19" ht="15.75" customHeight="1" x14ac:dyDescent="0.2">
      <c r="P155" s="92"/>
      <c r="R155" s="92"/>
      <c r="S155" s="92"/>
    </row>
    <row r="156" spans="16:19" ht="15.75" customHeight="1" x14ac:dyDescent="0.2">
      <c r="P156" s="92"/>
      <c r="R156" s="92"/>
      <c r="S156" s="92"/>
    </row>
    <row r="157" spans="16:19" ht="15.75" customHeight="1" x14ac:dyDescent="0.2">
      <c r="P157" s="92"/>
      <c r="R157" s="92"/>
      <c r="S157" s="92"/>
    </row>
    <row r="158" spans="16:19" ht="15.75" customHeight="1" x14ac:dyDescent="0.2">
      <c r="P158" s="92"/>
      <c r="R158" s="92"/>
      <c r="S158" s="92"/>
    </row>
    <row r="159" spans="16:19" ht="15.75" customHeight="1" x14ac:dyDescent="0.2">
      <c r="P159" s="92"/>
      <c r="R159" s="92"/>
      <c r="S159" s="92"/>
    </row>
    <row r="160" spans="16:19" ht="15.75" customHeight="1" x14ac:dyDescent="0.2">
      <c r="P160" s="92"/>
      <c r="R160" s="92"/>
      <c r="S160" s="92"/>
    </row>
    <row r="161" spans="16:19" ht="15.75" customHeight="1" x14ac:dyDescent="0.2">
      <c r="P161" s="92"/>
      <c r="R161" s="92"/>
      <c r="S161" s="92"/>
    </row>
    <row r="162" spans="16:19" ht="15.75" customHeight="1" x14ac:dyDescent="0.2">
      <c r="P162" s="92"/>
      <c r="R162" s="92"/>
      <c r="S162" s="92"/>
    </row>
    <row r="163" spans="16:19" ht="15.75" customHeight="1" x14ac:dyDescent="0.2">
      <c r="P163" s="92"/>
      <c r="R163" s="92"/>
      <c r="S163" s="92"/>
    </row>
    <row r="164" spans="16:19" ht="15.75" customHeight="1" x14ac:dyDescent="0.2">
      <c r="P164" s="92"/>
      <c r="R164" s="92"/>
      <c r="S164" s="92"/>
    </row>
    <row r="165" spans="16:19" ht="15.75" customHeight="1" x14ac:dyDescent="0.2">
      <c r="P165" s="92"/>
      <c r="R165" s="92"/>
      <c r="S165" s="92"/>
    </row>
    <row r="166" spans="16:19" ht="15.75" customHeight="1" x14ac:dyDescent="0.2">
      <c r="P166" s="92"/>
      <c r="R166" s="92"/>
      <c r="S166" s="92"/>
    </row>
    <row r="167" spans="16:19" ht="15.75" customHeight="1" x14ac:dyDescent="0.2">
      <c r="P167" s="92"/>
      <c r="R167" s="92"/>
      <c r="S167" s="92"/>
    </row>
    <row r="168" spans="16:19" ht="15.75" customHeight="1" x14ac:dyDescent="0.2">
      <c r="P168" s="92"/>
      <c r="R168" s="92"/>
      <c r="S168" s="92"/>
    </row>
    <row r="169" spans="16:19" ht="15.75" customHeight="1" x14ac:dyDescent="0.2">
      <c r="P169" s="92"/>
      <c r="R169" s="92"/>
      <c r="S169" s="92"/>
    </row>
    <row r="170" spans="16:19" ht="15.75" customHeight="1" x14ac:dyDescent="0.2">
      <c r="P170" s="92"/>
      <c r="R170" s="92"/>
      <c r="S170" s="92"/>
    </row>
    <row r="171" spans="16:19" ht="15.75" customHeight="1" x14ac:dyDescent="0.2">
      <c r="P171" s="92"/>
      <c r="R171" s="92"/>
      <c r="S171" s="92"/>
    </row>
    <row r="172" spans="16:19" ht="15.75" customHeight="1" x14ac:dyDescent="0.2">
      <c r="P172" s="92"/>
      <c r="R172" s="92"/>
      <c r="S172" s="92"/>
    </row>
    <row r="173" spans="16:19" ht="15.75" customHeight="1" x14ac:dyDescent="0.2">
      <c r="P173" s="92"/>
      <c r="R173" s="92"/>
      <c r="S173" s="92"/>
    </row>
    <row r="174" spans="16:19" ht="15.75" customHeight="1" x14ac:dyDescent="0.2">
      <c r="P174" s="92"/>
      <c r="R174" s="92"/>
      <c r="S174" s="92"/>
    </row>
    <row r="175" spans="16:19" ht="15.75" customHeight="1" x14ac:dyDescent="0.2">
      <c r="P175" s="92"/>
      <c r="R175" s="92"/>
      <c r="S175" s="92"/>
    </row>
    <row r="176" spans="16:19" ht="15.75" customHeight="1" x14ac:dyDescent="0.2">
      <c r="P176" s="92"/>
      <c r="R176" s="92"/>
      <c r="S176" s="92"/>
    </row>
    <row r="177" spans="16:19" ht="15.75" customHeight="1" x14ac:dyDescent="0.2">
      <c r="P177" s="92"/>
      <c r="R177" s="92"/>
      <c r="S177" s="92"/>
    </row>
    <row r="178" spans="16:19" ht="15.75" customHeight="1" x14ac:dyDescent="0.2">
      <c r="P178" s="92"/>
      <c r="R178" s="92"/>
      <c r="S178" s="92"/>
    </row>
    <row r="179" spans="16:19" ht="15.75" customHeight="1" x14ac:dyDescent="0.2">
      <c r="P179" s="92"/>
      <c r="R179" s="92"/>
      <c r="S179" s="92"/>
    </row>
    <row r="180" spans="16:19" ht="15.75" customHeight="1" x14ac:dyDescent="0.2">
      <c r="P180" s="92"/>
      <c r="R180" s="92"/>
      <c r="S180" s="92"/>
    </row>
    <row r="181" spans="16:19" ht="15.75" customHeight="1" x14ac:dyDescent="0.2">
      <c r="P181" s="92"/>
      <c r="R181" s="92"/>
      <c r="S181" s="92"/>
    </row>
    <row r="182" spans="16:19" ht="15.75" customHeight="1" x14ac:dyDescent="0.2">
      <c r="P182" s="92"/>
      <c r="R182" s="92"/>
      <c r="S182" s="92"/>
    </row>
    <row r="183" spans="16:19" ht="15.75" customHeight="1" x14ac:dyDescent="0.2">
      <c r="P183" s="92"/>
      <c r="R183" s="92"/>
      <c r="S183" s="92"/>
    </row>
    <row r="184" spans="16:19" ht="15.75" customHeight="1" x14ac:dyDescent="0.2">
      <c r="P184" s="92"/>
      <c r="R184" s="92"/>
      <c r="S184" s="92"/>
    </row>
    <row r="185" spans="16:19" ht="15.75" customHeight="1" x14ac:dyDescent="0.2">
      <c r="P185" s="92"/>
      <c r="R185" s="92"/>
      <c r="S185" s="92"/>
    </row>
    <row r="186" spans="16:19" ht="15.75" customHeight="1" x14ac:dyDescent="0.2">
      <c r="P186" s="92"/>
      <c r="R186" s="92"/>
      <c r="S186" s="92"/>
    </row>
    <row r="187" spans="16:19" ht="15.75" customHeight="1" x14ac:dyDescent="0.2">
      <c r="P187" s="92"/>
      <c r="R187" s="92"/>
      <c r="S187" s="92"/>
    </row>
    <row r="188" spans="16:19" ht="15.75" customHeight="1" x14ac:dyDescent="0.2">
      <c r="P188" s="92"/>
      <c r="R188" s="92"/>
      <c r="S188" s="92"/>
    </row>
    <row r="189" spans="16:19" ht="15.75" customHeight="1" x14ac:dyDescent="0.2">
      <c r="P189" s="92"/>
      <c r="R189" s="92"/>
      <c r="S189" s="92"/>
    </row>
    <row r="190" spans="16:19" ht="15.75" customHeight="1" x14ac:dyDescent="0.2">
      <c r="P190" s="92"/>
      <c r="R190" s="92"/>
      <c r="S190" s="92"/>
    </row>
    <row r="191" spans="16:19" ht="15.75" customHeight="1" x14ac:dyDescent="0.2">
      <c r="P191" s="92"/>
      <c r="R191" s="92"/>
      <c r="S191" s="92"/>
    </row>
    <row r="192" spans="16:19" ht="15.75" customHeight="1" x14ac:dyDescent="0.2">
      <c r="P192" s="92"/>
      <c r="R192" s="92"/>
      <c r="S192" s="92"/>
    </row>
    <row r="193" spans="16:19" ht="15.75" customHeight="1" x14ac:dyDescent="0.2">
      <c r="P193" s="92"/>
      <c r="R193" s="92"/>
      <c r="S193" s="92"/>
    </row>
    <row r="194" spans="16:19" ht="15.75" customHeight="1" x14ac:dyDescent="0.2">
      <c r="P194" s="92"/>
      <c r="R194" s="92"/>
      <c r="S194" s="92"/>
    </row>
    <row r="195" spans="16:19" ht="15.75" customHeight="1" x14ac:dyDescent="0.2">
      <c r="P195" s="92"/>
      <c r="R195" s="92"/>
      <c r="S195" s="92"/>
    </row>
    <row r="196" spans="16:19" ht="15.75" customHeight="1" x14ac:dyDescent="0.2">
      <c r="P196" s="92"/>
      <c r="R196" s="92"/>
      <c r="S196" s="92"/>
    </row>
    <row r="197" spans="16:19" ht="15.75" customHeight="1" x14ac:dyDescent="0.2">
      <c r="P197" s="92"/>
      <c r="R197" s="92"/>
      <c r="S197" s="92"/>
    </row>
    <row r="198" spans="16:19" ht="15.75" customHeight="1" x14ac:dyDescent="0.2">
      <c r="P198" s="92"/>
      <c r="R198" s="92"/>
      <c r="S198" s="92"/>
    </row>
    <row r="199" spans="16:19" ht="15.75" customHeight="1" x14ac:dyDescent="0.2">
      <c r="P199" s="92"/>
      <c r="R199" s="92"/>
      <c r="S199" s="92"/>
    </row>
    <row r="200" spans="16:19" ht="15.75" customHeight="1" x14ac:dyDescent="0.2">
      <c r="P200" s="92"/>
      <c r="R200" s="92"/>
      <c r="S200" s="92"/>
    </row>
    <row r="201" spans="16:19" ht="15.75" customHeight="1" x14ac:dyDescent="0.2">
      <c r="P201" s="92"/>
      <c r="R201" s="92"/>
      <c r="S201" s="92"/>
    </row>
    <row r="202" spans="16:19" ht="15.75" customHeight="1" x14ac:dyDescent="0.2">
      <c r="P202" s="92"/>
      <c r="R202" s="92"/>
      <c r="S202" s="92"/>
    </row>
    <row r="203" spans="16:19" ht="15.75" customHeight="1" x14ac:dyDescent="0.2">
      <c r="P203" s="92"/>
      <c r="R203" s="92"/>
      <c r="S203" s="92"/>
    </row>
    <row r="204" spans="16:19" ht="15.75" customHeight="1" x14ac:dyDescent="0.2">
      <c r="P204" s="92"/>
      <c r="R204" s="92"/>
      <c r="S204" s="92"/>
    </row>
    <row r="205" spans="16:19" ht="15.75" customHeight="1" x14ac:dyDescent="0.2">
      <c r="P205" s="92"/>
      <c r="R205" s="92"/>
      <c r="S205" s="92"/>
    </row>
    <row r="206" spans="16:19" ht="15.75" customHeight="1" x14ac:dyDescent="0.2">
      <c r="P206" s="92"/>
      <c r="R206" s="92"/>
      <c r="S206" s="92"/>
    </row>
    <row r="207" spans="16:19" ht="15.75" customHeight="1" x14ac:dyDescent="0.2">
      <c r="P207" s="92"/>
      <c r="R207" s="92"/>
      <c r="S207" s="92"/>
    </row>
    <row r="208" spans="16:19" ht="15.75" customHeight="1" x14ac:dyDescent="0.2">
      <c r="P208" s="92"/>
      <c r="R208" s="92"/>
      <c r="S208" s="92"/>
    </row>
    <row r="209" spans="16:19" ht="15.75" customHeight="1" x14ac:dyDescent="0.2">
      <c r="P209" s="92"/>
      <c r="R209" s="92"/>
      <c r="S209" s="92"/>
    </row>
    <row r="210" spans="16:19" ht="15.75" customHeight="1" x14ac:dyDescent="0.2">
      <c r="P210" s="92"/>
      <c r="R210" s="92"/>
      <c r="S210" s="92"/>
    </row>
    <row r="211" spans="16:19" ht="15.75" customHeight="1" x14ac:dyDescent="0.2">
      <c r="P211" s="92"/>
      <c r="R211" s="92"/>
      <c r="S211" s="92"/>
    </row>
    <row r="212" spans="16:19" ht="15.75" customHeight="1" x14ac:dyDescent="0.2">
      <c r="P212" s="92"/>
      <c r="R212" s="92"/>
      <c r="S212" s="92"/>
    </row>
    <row r="213" spans="16:19" ht="15.75" customHeight="1" x14ac:dyDescent="0.2">
      <c r="P213" s="92"/>
      <c r="R213" s="92"/>
      <c r="S213" s="92"/>
    </row>
    <row r="214" spans="16:19" ht="15.75" customHeight="1" x14ac:dyDescent="0.2">
      <c r="P214" s="92"/>
      <c r="R214" s="92"/>
      <c r="S214" s="92"/>
    </row>
    <row r="215" spans="16:19" ht="15.75" customHeight="1" x14ac:dyDescent="0.2">
      <c r="P215" s="92"/>
      <c r="R215" s="92"/>
      <c r="S215" s="92"/>
    </row>
    <row r="216" spans="16:19" ht="15.75" customHeight="1" x14ac:dyDescent="0.2">
      <c r="P216" s="92"/>
      <c r="R216" s="92"/>
      <c r="S216" s="92"/>
    </row>
    <row r="217" spans="16:19" ht="15.75" customHeight="1" x14ac:dyDescent="0.2">
      <c r="P217" s="92"/>
      <c r="R217" s="92"/>
      <c r="S217" s="92"/>
    </row>
    <row r="218" spans="16:19" ht="15.75" customHeight="1" x14ac:dyDescent="0.2">
      <c r="P218" s="92"/>
      <c r="R218" s="92"/>
      <c r="S218" s="92"/>
    </row>
    <row r="219" spans="16:19" ht="15.75" customHeight="1" x14ac:dyDescent="0.2">
      <c r="P219" s="92"/>
      <c r="R219" s="92"/>
      <c r="S219" s="92"/>
    </row>
    <row r="220" spans="16:19" ht="15.75" customHeight="1" x14ac:dyDescent="0.2">
      <c r="P220" s="92"/>
      <c r="R220" s="92"/>
      <c r="S220" s="92"/>
    </row>
    <row r="221" spans="16:19" ht="15.75" customHeight="1" x14ac:dyDescent="0.2">
      <c r="P221" s="92"/>
      <c r="R221" s="92"/>
      <c r="S221" s="92"/>
    </row>
    <row r="222" spans="16:19" ht="15.75" customHeight="1" x14ac:dyDescent="0.2">
      <c r="P222" s="92"/>
      <c r="R222" s="92"/>
      <c r="S222" s="92"/>
    </row>
    <row r="223" spans="16:19" ht="15.75" customHeight="1" x14ac:dyDescent="0.2">
      <c r="P223" s="92"/>
      <c r="R223" s="92"/>
      <c r="S223" s="92"/>
    </row>
    <row r="224" spans="16:19" ht="15.75" customHeight="1" x14ac:dyDescent="0.2">
      <c r="P224" s="92"/>
      <c r="R224" s="92"/>
      <c r="S224" s="92"/>
    </row>
    <row r="225" spans="16:19" ht="15.75" customHeight="1" x14ac:dyDescent="0.2">
      <c r="P225" s="92"/>
      <c r="R225" s="92"/>
      <c r="S225" s="92"/>
    </row>
    <row r="226" spans="16:19" ht="15.75" customHeight="1" x14ac:dyDescent="0.2">
      <c r="P226" s="92"/>
      <c r="R226" s="92"/>
      <c r="S226" s="92"/>
    </row>
    <row r="227" spans="16:19" ht="15.75" customHeight="1" x14ac:dyDescent="0.2">
      <c r="P227" s="92"/>
      <c r="R227" s="92"/>
      <c r="S227" s="92"/>
    </row>
    <row r="228" spans="16:19" ht="15.75" customHeight="1" x14ac:dyDescent="0.2">
      <c r="P228" s="92"/>
      <c r="R228" s="92"/>
      <c r="S228" s="92"/>
    </row>
    <row r="229" spans="16:19" ht="15.75" customHeight="1" x14ac:dyDescent="0.2">
      <c r="P229" s="92"/>
      <c r="R229" s="92"/>
      <c r="S229" s="92"/>
    </row>
    <row r="230" spans="16:19" ht="15.75" customHeight="1" x14ac:dyDescent="0.2">
      <c r="P230" s="92"/>
      <c r="R230" s="92"/>
      <c r="S230" s="92"/>
    </row>
    <row r="231" spans="16:19" ht="15.75" customHeight="1" x14ac:dyDescent="0.2">
      <c r="P231" s="92"/>
      <c r="R231" s="92"/>
      <c r="S231" s="92"/>
    </row>
    <row r="232" spans="16:19" ht="15.75" customHeight="1" x14ac:dyDescent="0.2">
      <c r="P232" s="92"/>
      <c r="R232" s="92"/>
      <c r="S232" s="92"/>
    </row>
    <row r="233" spans="16:19" ht="15.75" customHeight="1" x14ac:dyDescent="0.2">
      <c r="P233" s="92"/>
      <c r="R233" s="92"/>
      <c r="S233" s="92"/>
    </row>
    <row r="234" spans="16:19" ht="15.75" customHeight="1" x14ac:dyDescent="0.2">
      <c r="P234" s="92"/>
      <c r="R234" s="92"/>
      <c r="S234" s="92"/>
    </row>
    <row r="235" spans="16:19" ht="15.75" customHeight="1" x14ac:dyDescent="0.2">
      <c r="P235" s="92"/>
      <c r="R235" s="92"/>
      <c r="S235" s="92"/>
    </row>
    <row r="236" spans="16:19" ht="15.75" customHeight="1" x14ac:dyDescent="0.2">
      <c r="P236" s="92"/>
      <c r="R236" s="92"/>
      <c r="S236" s="92"/>
    </row>
    <row r="237" spans="16:19" ht="15.75" customHeight="1" x14ac:dyDescent="0.2">
      <c r="P237" s="92"/>
      <c r="R237" s="92"/>
      <c r="S237" s="92"/>
    </row>
    <row r="238" spans="16:19" ht="15.75" customHeight="1" x14ac:dyDescent="0.2">
      <c r="P238" s="92"/>
      <c r="R238" s="92"/>
      <c r="S238" s="92"/>
    </row>
    <row r="239" spans="16:19" ht="15.75" customHeight="1" x14ac:dyDescent="0.2">
      <c r="P239" s="92"/>
      <c r="R239" s="92"/>
      <c r="S239" s="92"/>
    </row>
    <row r="240" spans="16:19" ht="15.75" customHeight="1" x14ac:dyDescent="0.2">
      <c r="P240" s="92"/>
      <c r="R240" s="92"/>
      <c r="S240" s="92"/>
    </row>
    <row r="241" spans="16:19" ht="15.75" customHeight="1" x14ac:dyDescent="0.2">
      <c r="P241" s="92"/>
      <c r="R241" s="92"/>
      <c r="S241" s="92"/>
    </row>
    <row r="242" spans="16:19" ht="15.75" customHeight="1" x14ac:dyDescent="0.2">
      <c r="P242" s="92"/>
      <c r="R242" s="92"/>
      <c r="S242" s="92"/>
    </row>
    <row r="243" spans="16:19" ht="15.75" customHeight="1" x14ac:dyDescent="0.2">
      <c r="P243" s="92"/>
      <c r="R243" s="92"/>
      <c r="S243" s="92"/>
    </row>
    <row r="244" spans="16:19" ht="15.75" customHeight="1" x14ac:dyDescent="0.2">
      <c r="P244" s="92"/>
      <c r="R244" s="92"/>
      <c r="S244" s="92"/>
    </row>
    <row r="245" spans="16:19" ht="15.75" customHeight="1" x14ac:dyDescent="0.2">
      <c r="P245" s="92"/>
      <c r="R245" s="92"/>
      <c r="S245" s="92"/>
    </row>
    <row r="246" spans="16:19" ht="15.75" customHeight="1" x14ac:dyDescent="0.2">
      <c r="P246" s="92"/>
      <c r="R246" s="92"/>
      <c r="S246" s="92"/>
    </row>
    <row r="247" spans="16:19" ht="15.75" customHeight="1" x14ac:dyDescent="0.2">
      <c r="P247" s="92"/>
      <c r="R247" s="92"/>
      <c r="S247" s="92"/>
    </row>
    <row r="248" spans="16:19" ht="15.75" customHeight="1" x14ac:dyDescent="0.2">
      <c r="P248" s="92"/>
      <c r="R248" s="92"/>
      <c r="S248" s="92"/>
    </row>
    <row r="249" spans="16:19" ht="15.75" customHeight="1" x14ac:dyDescent="0.2">
      <c r="P249" s="92"/>
      <c r="R249" s="92"/>
      <c r="S249" s="92"/>
    </row>
    <row r="250" spans="16:19" ht="15.75" customHeight="1" x14ac:dyDescent="0.2">
      <c r="P250" s="92"/>
      <c r="R250" s="92"/>
      <c r="S250" s="92"/>
    </row>
    <row r="251" spans="16:19" ht="15.75" customHeight="1" x14ac:dyDescent="0.2">
      <c r="P251" s="92"/>
      <c r="R251" s="92"/>
      <c r="S251" s="92"/>
    </row>
    <row r="252" spans="16:19" ht="15.75" customHeight="1" x14ac:dyDescent="0.2">
      <c r="P252" s="92"/>
      <c r="R252" s="92"/>
      <c r="S252" s="92"/>
    </row>
    <row r="253" spans="16:19" ht="15.75" customHeight="1" x14ac:dyDescent="0.2">
      <c r="P253" s="92"/>
      <c r="R253" s="92"/>
      <c r="S253" s="92"/>
    </row>
    <row r="254" spans="16:19" ht="15.75" customHeight="1" x14ac:dyDescent="0.2">
      <c r="P254" s="92"/>
      <c r="R254" s="92"/>
      <c r="S254" s="92"/>
    </row>
    <row r="255" spans="16:19" ht="15.75" customHeight="1" x14ac:dyDescent="0.2">
      <c r="P255" s="92"/>
      <c r="R255" s="92"/>
      <c r="S255" s="92"/>
    </row>
    <row r="256" spans="16:19" ht="15.75" customHeight="1" x14ac:dyDescent="0.2">
      <c r="P256" s="92"/>
      <c r="R256" s="92"/>
      <c r="S256" s="92"/>
    </row>
    <row r="257" spans="16:19" ht="15.75" customHeight="1" x14ac:dyDescent="0.2">
      <c r="P257" s="92"/>
      <c r="R257" s="92"/>
      <c r="S257" s="92"/>
    </row>
    <row r="258" spans="16:19" ht="15.75" customHeight="1" x14ac:dyDescent="0.2">
      <c r="P258" s="92"/>
      <c r="R258" s="92"/>
      <c r="S258" s="92"/>
    </row>
    <row r="259" spans="16:19" ht="15.75" customHeight="1" x14ac:dyDescent="0.2">
      <c r="P259" s="92"/>
      <c r="R259" s="92"/>
      <c r="S259" s="92"/>
    </row>
    <row r="260" spans="16:19" ht="15.75" customHeight="1" x14ac:dyDescent="0.2">
      <c r="P260" s="92"/>
      <c r="R260" s="92"/>
      <c r="S260" s="92"/>
    </row>
    <row r="261" spans="16:19" ht="15.75" customHeight="1" x14ac:dyDescent="0.2">
      <c r="P261" s="92"/>
      <c r="R261" s="92"/>
      <c r="S261" s="92"/>
    </row>
    <row r="262" spans="16:19" ht="15.75" customHeight="1" x14ac:dyDescent="0.2">
      <c r="P262" s="92"/>
      <c r="R262" s="92"/>
      <c r="S262" s="92"/>
    </row>
    <row r="263" spans="16:19" ht="15.75" customHeight="1" x14ac:dyDescent="0.2">
      <c r="P263" s="92"/>
      <c r="R263" s="92"/>
      <c r="S263" s="92"/>
    </row>
    <row r="264" spans="16:19" ht="15.75" customHeight="1" x14ac:dyDescent="0.2">
      <c r="P264" s="92"/>
      <c r="R264" s="92"/>
      <c r="S264" s="92"/>
    </row>
    <row r="265" spans="16:19" ht="15.75" customHeight="1" x14ac:dyDescent="0.2">
      <c r="P265" s="92"/>
      <c r="R265" s="92"/>
      <c r="S265" s="92"/>
    </row>
    <row r="266" spans="16:19" ht="15.75" customHeight="1" x14ac:dyDescent="0.2">
      <c r="P266" s="92"/>
      <c r="R266" s="92"/>
      <c r="S266" s="92"/>
    </row>
    <row r="267" spans="16:19" ht="15.75" customHeight="1" x14ac:dyDescent="0.2">
      <c r="P267" s="92"/>
      <c r="R267" s="92"/>
      <c r="S267" s="92"/>
    </row>
    <row r="268" spans="16:19" ht="15.75" customHeight="1" x14ac:dyDescent="0.2">
      <c r="P268" s="92"/>
      <c r="R268" s="92"/>
      <c r="S268" s="92"/>
    </row>
    <row r="269" spans="16:19" ht="15.75" customHeight="1" x14ac:dyDescent="0.2">
      <c r="P269" s="92"/>
      <c r="R269" s="92"/>
      <c r="S269" s="92"/>
    </row>
    <row r="270" spans="16:19" ht="15.75" customHeight="1" x14ac:dyDescent="0.2">
      <c r="P270" s="92"/>
      <c r="R270" s="92"/>
      <c r="S270" s="92"/>
    </row>
    <row r="271" spans="16:19" ht="15.75" customHeight="1" x14ac:dyDescent="0.2">
      <c r="P271" s="92"/>
      <c r="R271" s="92"/>
      <c r="S271" s="92"/>
    </row>
    <row r="272" spans="16:19" ht="15.75" customHeight="1" x14ac:dyDescent="0.2">
      <c r="P272" s="92"/>
      <c r="R272" s="92"/>
      <c r="S272" s="92"/>
    </row>
    <row r="273" spans="16:19" ht="15.75" customHeight="1" x14ac:dyDescent="0.2">
      <c r="P273" s="92"/>
      <c r="R273" s="92"/>
      <c r="S273" s="92"/>
    </row>
    <row r="274" spans="16:19" ht="15.75" customHeight="1" x14ac:dyDescent="0.2">
      <c r="P274" s="92"/>
      <c r="R274" s="92"/>
      <c r="S274" s="92"/>
    </row>
    <row r="275" spans="16:19" ht="15.75" customHeight="1" x14ac:dyDescent="0.2">
      <c r="P275" s="92"/>
      <c r="R275" s="92"/>
      <c r="S275" s="92"/>
    </row>
    <row r="276" spans="16:19" ht="15.75" customHeight="1" x14ac:dyDescent="0.2">
      <c r="P276" s="92"/>
      <c r="R276" s="92"/>
      <c r="S276" s="92"/>
    </row>
    <row r="277" spans="16:19" ht="15.75" customHeight="1" x14ac:dyDescent="0.2">
      <c r="P277" s="92"/>
      <c r="R277" s="92"/>
      <c r="S277" s="92"/>
    </row>
    <row r="278" spans="16:19" ht="15.75" customHeight="1" x14ac:dyDescent="0.2">
      <c r="P278" s="92"/>
      <c r="R278" s="92"/>
      <c r="S278" s="92"/>
    </row>
    <row r="279" spans="16:19" ht="15.75" customHeight="1" x14ac:dyDescent="0.2">
      <c r="P279" s="92"/>
      <c r="R279" s="92"/>
      <c r="S279" s="92"/>
    </row>
    <row r="280" spans="16:19" ht="15.75" customHeight="1" x14ac:dyDescent="0.2">
      <c r="P280" s="92"/>
      <c r="R280" s="92"/>
      <c r="S280" s="92"/>
    </row>
    <row r="281" spans="16:19" ht="15.75" customHeight="1" x14ac:dyDescent="0.2">
      <c r="P281" s="92"/>
      <c r="R281" s="92"/>
      <c r="S281" s="92"/>
    </row>
    <row r="282" spans="16:19" ht="15.75" customHeight="1" x14ac:dyDescent="0.2">
      <c r="P282" s="92"/>
      <c r="R282" s="92"/>
      <c r="S282" s="92"/>
    </row>
    <row r="283" spans="16:19" ht="15.75" customHeight="1" x14ac:dyDescent="0.2">
      <c r="P283" s="92"/>
      <c r="R283" s="92"/>
      <c r="S283" s="92"/>
    </row>
    <row r="284" spans="16:19" ht="15.75" customHeight="1" x14ac:dyDescent="0.2">
      <c r="P284" s="92"/>
      <c r="R284" s="92"/>
      <c r="S284" s="92"/>
    </row>
    <row r="285" spans="16:19" ht="15.75" customHeight="1" x14ac:dyDescent="0.2">
      <c r="P285" s="92"/>
      <c r="R285" s="92"/>
      <c r="S285" s="92"/>
    </row>
    <row r="286" spans="16:19" ht="15.75" customHeight="1" x14ac:dyDescent="0.2">
      <c r="P286" s="92"/>
      <c r="R286" s="92"/>
      <c r="S286" s="92"/>
    </row>
    <row r="287" spans="16:19" ht="15.75" customHeight="1" x14ac:dyDescent="0.2">
      <c r="P287" s="92"/>
      <c r="R287" s="92"/>
      <c r="S287" s="92"/>
    </row>
    <row r="288" spans="16:19" ht="15.75" customHeight="1" x14ac:dyDescent="0.2">
      <c r="P288" s="92"/>
      <c r="R288" s="92"/>
      <c r="S288" s="92"/>
    </row>
    <row r="289" spans="16:19" ht="15.75" customHeight="1" x14ac:dyDescent="0.2">
      <c r="P289" s="92"/>
      <c r="R289" s="92"/>
      <c r="S289" s="92"/>
    </row>
    <row r="290" spans="16:19" ht="15.75" customHeight="1" x14ac:dyDescent="0.2">
      <c r="P290" s="92"/>
      <c r="R290" s="92"/>
      <c r="S290" s="92"/>
    </row>
    <row r="291" spans="16:19" ht="15.75" customHeight="1" x14ac:dyDescent="0.2">
      <c r="P291" s="92"/>
      <c r="R291" s="92"/>
      <c r="S291" s="92"/>
    </row>
    <row r="292" spans="16:19" ht="15.75" customHeight="1" x14ac:dyDescent="0.2">
      <c r="P292" s="92"/>
      <c r="R292" s="92"/>
      <c r="S292" s="92"/>
    </row>
    <row r="293" spans="16:19" ht="15.75" customHeight="1" x14ac:dyDescent="0.2">
      <c r="P293" s="92"/>
      <c r="R293" s="92"/>
      <c r="S293" s="92"/>
    </row>
    <row r="294" spans="16:19" ht="15.75" customHeight="1" x14ac:dyDescent="0.2">
      <c r="P294" s="92"/>
      <c r="R294" s="92"/>
      <c r="S294" s="92"/>
    </row>
    <row r="295" spans="16:19" ht="15.75" customHeight="1" x14ac:dyDescent="0.2">
      <c r="P295" s="92"/>
      <c r="R295" s="92"/>
      <c r="S295" s="92"/>
    </row>
    <row r="296" spans="16:19" ht="15.75" customHeight="1" x14ac:dyDescent="0.2">
      <c r="P296" s="92"/>
      <c r="R296" s="92"/>
      <c r="S296" s="92"/>
    </row>
    <row r="297" spans="16:19" ht="15.75" customHeight="1" x14ac:dyDescent="0.2">
      <c r="P297" s="92"/>
      <c r="R297" s="92"/>
      <c r="S297" s="92"/>
    </row>
    <row r="298" spans="16:19" ht="15.75" customHeight="1" x14ac:dyDescent="0.2">
      <c r="P298" s="92"/>
      <c r="R298" s="92"/>
      <c r="S298" s="92"/>
    </row>
    <row r="299" spans="16:19" ht="15.75" customHeight="1" x14ac:dyDescent="0.2">
      <c r="P299" s="92"/>
      <c r="R299" s="92"/>
      <c r="S299" s="92"/>
    </row>
    <row r="300" spans="16:19" ht="15.75" customHeight="1" x14ac:dyDescent="0.2">
      <c r="P300" s="92"/>
      <c r="R300" s="92"/>
      <c r="S300" s="92"/>
    </row>
    <row r="301" spans="16:19" ht="15.75" customHeight="1" x14ac:dyDescent="0.2">
      <c r="P301" s="92"/>
      <c r="R301" s="92"/>
      <c r="S301" s="92"/>
    </row>
    <row r="302" spans="16:19" ht="15.75" customHeight="1" x14ac:dyDescent="0.2">
      <c r="P302" s="92"/>
      <c r="R302" s="92"/>
      <c r="S302" s="92"/>
    </row>
    <row r="303" spans="16:19" ht="15.75" customHeight="1" x14ac:dyDescent="0.2">
      <c r="P303" s="92"/>
      <c r="R303" s="92"/>
      <c r="S303" s="92"/>
    </row>
    <row r="304" spans="16:19" ht="15.75" customHeight="1" x14ac:dyDescent="0.2">
      <c r="P304" s="92"/>
      <c r="R304" s="92"/>
      <c r="S304" s="92"/>
    </row>
    <row r="305" spans="16:19" ht="15.75" customHeight="1" x14ac:dyDescent="0.2">
      <c r="P305" s="92"/>
      <c r="R305" s="92"/>
      <c r="S305" s="92"/>
    </row>
    <row r="306" spans="16:19" ht="15.75" customHeight="1" x14ac:dyDescent="0.2">
      <c r="P306" s="92"/>
      <c r="R306" s="92"/>
      <c r="S306" s="92"/>
    </row>
    <row r="307" spans="16:19" ht="15.75" customHeight="1" x14ac:dyDescent="0.2">
      <c r="P307" s="92"/>
      <c r="R307" s="92"/>
      <c r="S307" s="92"/>
    </row>
    <row r="308" spans="16:19" ht="15.75" customHeight="1" x14ac:dyDescent="0.2">
      <c r="P308" s="92"/>
      <c r="R308" s="92"/>
      <c r="S308" s="92"/>
    </row>
    <row r="309" spans="16:19" ht="15.75" customHeight="1" x14ac:dyDescent="0.2">
      <c r="P309" s="92"/>
      <c r="R309" s="92"/>
      <c r="S309" s="92"/>
    </row>
    <row r="310" spans="16:19" ht="15.75" customHeight="1" x14ac:dyDescent="0.2">
      <c r="P310" s="92"/>
      <c r="R310" s="92"/>
      <c r="S310" s="92"/>
    </row>
    <row r="311" spans="16:19" ht="15.75" customHeight="1" x14ac:dyDescent="0.2">
      <c r="P311" s="92"/>
      <c r="R311" s="92"/>
      <c r="S311" s="92"/>
    </row>
    <row r="312" spans="16:19" ht="15.75" customHeight="1" x14ac:dyDescent="0.2">
      <c r="P312" s="92"/>
      <c r="R312" s="92"/>
      <c r="S312" s="92"/>
    </row>
    <row r="313" spans="16:19" ht="15.75" customHeight="1" x14ac:dyDescent="0.2">
      <c r="P313" s="92"/>
      <c r="R313" s="92"/>
      <c r="S313" s="92"/>
    </row>
    <row r="314" spans="16:19" ht="15.75" customHeight="1" x14ac:dyDescent="0.2">
      <c r="P314" s="92"/>
      <c r="R314" s="92"/>
      <c r="S314" s="92"/>
    </row>
    <row r="315" spans="16:19" ht="15.75" customHeight="1" x14ac:dyDescent="0.2">
      <c r="P315" s="92"/>
      <c r="R315" s="92"/>
      <c r="S315" s="92"/>
    </row>
    <row r="316" spans="16:19" ht="15.75" customHeight="1" x14ac:dyDescent="0.2">
      <c r="P316" s="92"/>
      <c r="R316" s="92"/>
      <c r="S316" s="92"/>
    </row>
    <row r="317" spans="16:19" ht="15.75" customHeight="1" x14ac:dyDescent="0.2">
      <c r="P317" s="92"/>
      <c r="R317" s="92"/>
      <c r="S317" s="92"/>
    </row>
    <row r="318" spans="16:19" ht="15.75" customHeight="1" x14ac:dyDescent="0.2">
      <c r="P318" s="92"/>
      <c r="R318" s="92"/>
      <c r="S318" s="92"/>
    </row>
    <row r="319" spans="16:19" ht="15.75" customHeight="1" x14ac:dyDescent="0.2">
      <c r="P319" s="92"/>
      <c r="R319" s="92"/>
      <c r="S319" s="92"/>
    </row>
    <row r="320" spans="16:19" ht="15.75" customHeight="1" x14ac:dyDescent="0.2">
      <c r="P320" s="92"/>
      <c r="R320" s="92"/>
      <c r="S320" s="92"/>
    </row>
    <row r="321" spans="16:19" ht="15.75" customHeight="1" x14ac:dyDescent="0.2">
      <c r="P321" s="92"/>
      <c r="R321" s="92"/>
      <c r="S321" s="92"/>
    </row>
    <row r="322" spans="16:19" ht="15.75" customHeight="1" x14ac:dyDescent="0.2">
      <c r="P322" s="92"/>
      <c r="R322" s="92"/>
      <c r="S322" s="92"/>
    </row>
    <row r="323" spans="16:19" ht="15.75" customHeight="1" x14ac:dyDescent="0.2">
      <c r="P323" s="92"/>
      <c r="R323" s="92"/>
      <c r="S323" s="92"/>
    </row>
    <row r="324" spans="16:19" ht="15.75" customHeight="1" x14ac:dyDescent="0.2">
      <c r="P324" s="92"/>
      <c r="R324" s="92"/>
      <c r="S324" s="92"/>
    </row>
    <row r="325" spans="16:19" ht="15.75" customHeight="1" x14ac:dyDescent="0.2">
      <c r="P325" s="92"/>
      <c r="R325" s="92"/>
      <c r="S325" s="92"/>
    </row>
    <row r="326" spans="16:19" ht="15.75" customHeight="1" x14ac:dyDescent="0.2">
      <c r="P326" s="92"/>
      <c r="R326" s="92"/>
      <c r="S326" s="92"/>
    </row>
    <row r="327" spans="16:19" ht="15.75" customHeight="1" x14ac:dyDescent="0.2">
      <c r="P327" s="92"/>
      <c r="R327" s="92"/>
      <c r="S327" s="92"/>
    </row>
    <row r="328" spans="16:19" ht="15.75" customHeight="1" x14ac:dyDescent="0.2">
      <c r="P328" s="92"/>
      <c r="R328" s="92"/>
      <c r="S328" s="92"/>
    </row>
    <row r="329" spans="16:19" ht="15.75" customHeight="1" x14ac:dyDescent="0.2">
      <c r="P329" s="92"/>
      <c r="R329" s="92"/>
      <c r="S329" s="92"/>
    </row>
    <row r="330" spans="16:19" ht="15.75" customHeight="1" x14ac:dyDescent="0.2">
      <c r="P330" s="92"/>
      <c r="R330" s="92"/>
      <c r="S330" s="92"/>
    </row>
    <row r="331" spans="16:19" ht="15.75" customHeight="1" x14ac:dyDescent="0.2">
      <c r="P331" s="92"/>
      <c r="R331" s="92"/>
      <c r="S331" s="92"/>
    </row>
    <row r="332" spans="16:19" ht="15.75" customHeight="1" x14ac:dyDescent="0.2">
      <c r="P332" s="92"/>
      <c r="R332" s="92"/>
      <c r="S332" s="92"/>
    </row>
    <row r="333" spans="16:19" ht="15.75" customHeight="1" x14ac:dyDescent="0.2">
      <c r="P333" s="92"/>
      <c r="R333" s="92"/>
      <c r="S333" s="92"/>
    </row>
    <row r="334" spans="16:19" ht="15.75" customHeight="1" x14ac:dyDescent="0.2">
      <c r="P334" s="92"/>
      <c r="R334" s="92"/>
      <c r="S334" s="92"/>
    </row>
    <row r="335" spans="16:19" ht="15.75" customHeight="1" x14ac:dyDescent="0.2">
      <c r="P335" s="92"/>
      <c r="R335" s="92"/>
      <c r="S335" s="92"/>
    </row>
    <row r="336" spans="16:19" ht="15.75" customHeight="1" x14ac:dyDescent="0.2">
      <c r="P336" s="92"/>
      <c r="R336" s="92"/>
      <c r="S336" s="92"/>
    </row>
    <row r="337" spans="16:19" ht="15.75" customHeight="1" x14ac:dyDescent="0.2">
      <c r="P337" s="92"/>
      <c r="R337" s="92"/>
      <c r="S337" s="92"/>
    </row>
    <row r="338" spans="16:19" ht="15.75" customHeight="1" x14ac:dyDescent="0.2">
      <c r="P338" s="92"/>
      <c r="R338" s="92"/>
      <c r="S338" s="92"/>
    </row>
    <row r="339" spans="16:19" ht="15.75" customHeight="1" x14ac:dyDescent="0.2">
      <c r="P339" s="92"/>
      <c r="R339" s="92"/>
      <c r="S339" s="92"/>
    </row>
    <row r="340" spans="16:19" ht="15.75" customHeight="1" x14ac:dyDescent="0.2">
      <c r="P340" s="92"/>
      <c r="R340" s="92"/>
      <c r="S340" s="92"/>
    </row>
    <row r="341" spans="16:19" ht="15.75" customHeight="1" x14ac:dyDescent="0.2">
      <c r="P341" s="92"/>
      <c r="R341" s="92"/>
      <c r="S341" s="92"/>
    </row>
    <row r="342" spans="16:19" ht="15.75" customHeight="1" x14ac:dyDescent="0.2">
      <c r="P342" s="92"/>
      <c r="R342" s="92"/>
      <c r="S342" s="92"/>
    </row>
    <row r="343" spans="16:19" ht="15.75" customHeight="1" x14ac:dyDescent="0.2">
      <c r="P343" s="92"/>
      <c r="R343" s="92"/>
      <c r="S343" s="92"/>
    </row>
    <row r="344" spans="16:19" ht="15.75" customHeight="1" x14ac:dyDescent="0.2">
      <c r="P344" s="92"/>
      <c r="R344" s="92"/>
      <c r="S344" s="92"/>
    </row>
    <row r="345" spans="16:19" ht="15.75" customHeight="1" x14ac:dyDescent="0.2">
      <c r="P345" s="92"/>
      <c r="R345" s="92"/>
      <c r="S345" s="92"/>
    </row>
    <row r="346" spans="16:19" ht="15.75" customHeight="1" x14ac:dyDescent="0.2">
      <c r="P346" s="92"/>
      <c r="R346" s="92"/>
      <c r="S346" s="92"/>
    </row>
    <row r="347" spans="16:19" ht="15.75" customHeight="1" x14ac:dyDescent="0.2">
      <c r="P347" s="92"/>
      <c r="R347" s="92"/>
      <c r="S347" s="92"/>
    </row>
    <row r="348" spans="16:19" ht="15.75" customHeight="1" x14ac:dyDescent="0.2">
      <c r="P348" s="92"/>
      <c r="R348" s="92"/>
      <c r="S348" s="92"/>
    </row>
    <row r="349" spans="16:19" ht="15.75" customHeight="1" x14ac:dyDescent="0.2">
      <c r="P349" s="92"/>
      <c r="R349" s="92"/>
      <c r="S349" s="92"/>
    </row>
    <row r="350" spans="16:19" ht="15.75" customHeight="1" x14ac:dyDescent="0.2">
      <c r="P350" s="92"/>
      <c r="R350" s="92"/>
      <c r="S350" s="92"/>
    </row>
    <row r="351" spans="16:19" ht="15.75" customHeight="1" x14ac:dyDescent="0.2">
      <c r="P351" s="92"/>
      <c r="R351" s="92"/>
      <c r="S351" s="92"/>
    </row>
    <row r="352" spans="16:19" ht="15.75" customHeight="1" x14ac:dyDescent="0.2">
      <c r="P352" s="92"/>
      <c r="R352" s="92"/>
      <c r="S352" s="92"/>
    </row>
    <row r="353" spans="16:19" ht="15.75" customHeight="1" x14ac:dyDescent="0.2">
      <c r="P353" s="92"/>
      <c r="R353" s="92"/>
      <c r="S353" s="92"/>
    </row>
    <row r="354" spans="16:19" ht="15.75" customHeight="1" x14ac:dyDescent="0.2">
      <c r="P354" s="92"/>
      <c r="R354" s="92"/>
      <c r="S354" s="92"/>
    </row>
    <row r="355" spans="16:19" ht="15.75" customHeight="1" x14ac:dyDescent="0.2">
      <c r="P355" s="92"/>
      <c r="R355" s="92"/>
      <c r="S355" s="92"/>
    </row>
    <row r="356" spans="16:19" ht="15.75" customHeight="1" x14ac:dyDescent="0.2">
      <c r="P356" s="92"/>
      <c r="R356" s="92"/>
      <c r="S356" s="92"/>
    </row>
    <row r="357" spans="16:19" ht="15.75" customHeight="1" x14ac:dyDescent="0.2">
      <c r="P357" s="92"/>
      <c r="R357" s="92"/>
      <c r="S357" s="92"/>
    </row>
    <row r="358" spans="16:19" ht="15.75" customHeight="1" x14ac:dyDescent="0.2">
      <c r="P358" s="92"/>
      <c r="R358" s="92"/>
      <c r="S358" s="92"/>
    </row>
    <row r="359" spans="16:19" ht="15.75" customHeight="1" x14ac:dyDescent="0.2">
      <c r="P359" s="92"/>
      <c r="R359" s="92"/>
      <c r="S359" s="92"/>
    </row>
    <row r="360" spans="16:19" ht="15.75" customHeight="1" x14ac:dyDescent="0.2">
      <c r="P360" s="92"/>
      <c r="R360" s="92"/>
      <c r="S360" s="92"/>
    </row>
    <row r="361" spans="16:19" ht="15.75" customHeight="1" x14ac:dyDescent="0.2">
      <c r="P361" s="92"/>
      <c r="R361" s="92"/>
      <c r="S361" s="92"/>
    </row>
    <row r="362" spans="16:19" ht="15.75" customHeight="1" x14ac:dyDescent="0.2">
      <c r="P362" s="92"/>
      <c r="R362" s="92"/>
      <c r="S362" s="92"/>
    </row>
    <row r="363" spans="16:19" ht="15.75" customHeight="1" x14ac:dyDescent="0.2">
      <c r="P363" s="92"/>
      <c r="R363" s="92"/>
      <c r="S363" s="92"/>
    </row>
    <row r="364" spans="16:19" ht="15.75" customHeight="1" x14ac:dyDescent="0.2">
      <c r="P364" s="92"/>
      <c r="R364" s="92"/>
      <c r="S364" s="92"/>
    </row>
    <row r="365" spans="16:19" ht="15.75" customHeight="1" x14ac:dyDescent="0.2">
      <c r="P365" s="92"/>
      <c r="R365" s="92"/>
      <c r="S365" s="92"/>
    </row>
    <row r="366" spans="16:19" ht="15.75" customHeight="1" x14ac:dyDescent="0.2">
      <c r="P366" s="92"/>
      <c r="R366" s="92"/>
      <c r="S366" s="92"/>
    </row>
    <row r="367" spans="16:19" ht="15.75" customHeight="1" x14ac:dyDescent="0.2">
      <c r="P367" s="92"/>
      <c r="R367" s="92"/>
      <c r="S367" s="92"/>
    </row>
    <row r="368" spans="16:19" ht="15.75" customHeight="1" x14ac:dyDescent="0.2">
      <c r="P368" s="92"/>
      <c r="R368" s="92"/>
      <c r="S368" s="92"/>
    </row>
    <row r="369" spans="16:19" ht="15.75" customHeight="1" x14ac:dyDescent="0.2">
      <c r="P369" s="92"/>
      <c r="R369" s="92"/>
      <c r="S369" s="92"/>
    </row>
    <row r="370" spans="16:19" ht="15.75" customHeight="1" x14ac:dyDescent="0.2">
      <c r="P370" s="92"/>
      <c r="R370" s="92"/>
      <c r="S370" s="92"/>
    </row>
    <row r="371" spans="16:19" ht="15.75" customHeight="1" x14ac:dyDescent="0.2">
      <c r="P371" s="92"/>
      <c r="R371" s="92"/>
      <c r="S371" s="92"/>
    </row>
    <row r="372" spans="16:19" ht="15.75" customHeight="1" x14ac:dyDescent="0.2">
      <c r="P372" s="92"/>
      <c r="R372" s="92"/>
      <c r="S372" s="92"/>
    </row>
    <row r="373" spans="16:19" ht="15.75" customHeight="1" x14ac:dyDescent="0.2">
      <c r="P373" s="92"/>
      <c r="R373" s="92"/>
      <c r="S373" s="92"/>
    </row>
    <row r="374" spans="16:19" ht="15.75" customHeight="1" x14ac:dyDescent="0.2">
      <c r="P374" s="92"/>
      <c r="R374" s="92"/>
      <c r="S374" s="92"/>
    </row>
    <row r="375" spans="16:19" ht="15.75" customHeight="1" x14ac:dyDescent="0.2">
      <c r="P375" s="92"/>
      <c r="R375" s="92"/>
      <c r="S375" s="92"/>
    </row>
    <row r="376" spans="16:19" ht="15.75" customHeight="1" x14ac:dyDescent="0.2">
      <c r="P376" s="92"/>
      <c r="R376" s="92"/>
      <c r="S376" s="92"/>
    </row>
    <row r="377" spans="16:19" ht="15.75" customHeight="1" x14ac:dyDescent="0.2">
      <c r="P377" s="92"/>
      <c r="R377" s="92"/>
      <c r="S377" s="92"/>
    </row>
    <row r="378" spans="16:19" ht="15.75" customHeight="1" x14ac:dyDescent="0.2">
      <c r="P378" s="92"/>
      <c r="R378" s="92"/>
      <c r="S378" s="92"/>
    </row>
    <row r="379" spans="16:19" ht="15.75" customHeight="1" x14ac:dyDescent="0.2">
      <c r="P379" s="92"/>
      <c r="R379" s="92"/>
      <c r="S379" s="92"/>
    </row>
    <row r="380" spans="16:19" ht="15.75" customHeight="1" x14ac:dyDescent="0.2">
      <c r="P380" s="92"/>
      <c r="R380" s="92"/>
      <c r="S380" s="92"/>
    </row>
    <row r="381" spans="16:19" ht="15.75" customHeight="1" x14ac:dyDescent="0.2">
      <c r="P381" s="92"/>
      <c r="R381" s="92"/>
      <c r="S381" s="92"/>
    </row>
    <row r="382" spans="16:19" ht="15.75" customHeight="1" x14ac:dyDescent="0.2">
      <c r="P382" s="92"/>
      <c r="R382" s="92"/>
      <c r="S382" s="92"/>
    </row>
    <row r="383" spans="16:19" ht="15.75" customHeight="1" x14ac:dyDescent="0.2">
      <c r="P383" s="92"/>
      <c r="R383" s="92"/>
      <c r="S383" s="92"/>
    </row>
    <row r="384" spans="16:19" ht="15.75" customHeight="1" x14ac:dyDescent="0.2">
      <c r="P384" s="92"/>
      <c r="R384" s="92"/>
      <c r="S384" s="92"/>
    </row>
    <row r="385" spans="16:19" ht="15.75" customHeight="1" x14ac:dyDescent="0.2">
      <c r="P385" s="92"/>
      <c r="R385" s="92"/>
      <c r="S385" s="92"/>
    </row>
    <row r="386" spans="16:19" ht="15.75" customHeight="1" x14ac:dyDescent="0.2">
      <c r="P386" s="92"/>
      <c r="R386" s="92"/>
      <c r="S386" s="92"/>
    </row>
    <row r="387" spans="16:19" ht="15.75" customHeight="1" x14ac:dyDescent="0.2">
      <c r="P387" s="92"/>
      <c r="R387" s="92"/>
      <c r="S387" s="92"/>
    </row>
    <row r="388" spans="16:19" ht="15.75" customHeight="1" x14ac:dyDescent="0.2">
      <c r="P388" s="92"/>
      <c r="R388" s="92"/>
      <c r="S388" s="92"/>
    </row>
    <row r="389" spans="16:19" ht="15.75" customHeight="1" x14ac:dyDescent="0.2">
      <c r="P389" s="92"/>
      <c r="R389" s="92"/>
      <c r="S389" s="92"/>
    </row>
    <row r="390" spans="16:19" ht="15.75" customHeight="1" x14ac:dyDescent="0.2">
      <c r="P390" s="92"/>
      <c r="R390" s="92"/>
      <c r="S390" s="92"/>
    </row>
    <row r="391" spans="16:19" ht="15.75" customHeight="1" x14ac:dyDescent="0.2">
      <c r="P391" s="92"/>
      <c r="R391" s="92"/>
      <c r="S391" s="92"/>
    </row>
    <row r="392" spans="16:19" ht="15.75" customHeight="1" x14ac:dyDescent="0.2">
      <c r="P392" s="92"/>
      <c r="R392" s="92"/>
      <c r="S392" s="92"/>
    </row>
    <row r="393" spans="16:19" ht="15.75" customHeight="1" x14ac:dyDescent="0.2">
      <c r="P393" s="92"/>
      <c r="R393" s="92"/>
      <c r="S393" s="92"/>
    </row>
    <row r="394" spans="16:19" ht="15.75" customHeight="1" x14ac:dyDescent="0.2">
      <c r="P394" s="92"/>
      <c r="R394" s="92"/>
      <c r="S394" s="92"/>
    </row>
    <row r="395" spans="16:19" ht="15.75" customHeight="1" x14ac:dyDescent="0.2">
      <c r="P395" s="92"/>
      <c r="R395" s="92"/>
      <c r="S395" s="92"/>
    </row>
    <row r="396" spans="16:19" ht="15.75" customHeight="1" x14ac:dyDescent="0.2">
      <c r="P396" s="92"/>
      <c r="R396" s="92"/>
      <c r="S396" s="92"/>
    </row>
    <row r="397" spans="16:19" ht="15.75" customHeight="1" x14ac:dyDescent="0.2">
      <c r="P397" s="92"/>
      <c r="R397" s="92"/>
      <c r="S397" s="92"/>
    </row>
    <row r="398" spans="16:19" ht="15.75" customHeight="1" x14ac:dyDescent="0.2">
      <c r="P398" s="92"/>
      <c r="R398" s="92"/>
      <c r="S398" s="92"/>
    </row>
    <row r="399" spans="16:19" ht="15.75" customHeight="1" x14ac:dyDescent="0.2">
      <c r="P399" s="92"/>
      <c r="R399" s="92"/>
      <c r="S399" s="92"/>
    </row>
    <row r="400" spans="16:19" ht="15.75" customHeight="1" x14ac:dyDescent="0.2">
      <c r="P400" s="92"/>
      <c r="R400" s="92"/>
      <c r="S400" s="92"/>
    </row>
    <row r="401" spans="16:19" ht="15.75" customHeight="1" x14ac:dyDescent="0.2">
      <c r="P401" s="92"/>
      <c r="R401" s="92"/>
      <c r="S401" s="92"/>
    </row>
    <row r="402" spans="16:19" ht="15.75" customHeight="1" x14ac:dyDescent="0.2">
      <c r="P402" s="92"/>
      <c r="R402" s="92"/>
      <c r="S402" s="92"/>
    </row>
    <row r="403" spans="16:19" ht="15.75" customHeight="1" x14ac:dyDescent="0.2">
      <c r="P403" s="92"/>
      <c r="R403" s="92"/>
      <c r="S403" s="92"/>
    </row>
    <row r="404" spans="16:19" ht="15.75" customHeight="1" x14ac:dyDescent="0.2">
      <c r="P404" s="92"/>
      <c r="R404" s="92"/>
      <c r="S404" s="92"/>
    </row>
    <row r="405" spans="16:19" ht="15.75" customHeight="1" x14ac:dyDescent="0.2">
      <c r="P405" s="92"/>
      <c r="R405" s="92"/>
      <c r="S405" s="92"/>
    </row>
    <row r="406" spans="16:19" ht="15.75" customHeight="1" x14ac:dyDescent="0.2">
      <c r="P406" s="92"/>
      <c r="R406" s="92"/>
      <c r="S406" s="92"/>
    </row>
    <row r="407" spans="16:19" ht="15.75" customHeight="1" x14ac:dyDescent="0.2">
      <c r="P407" s="92"/>
      <c r="R407" s="92"/>
      <c r="S407" s="92"/>
    </row>
    <row r="408" spans="16:19" ht="15.75" customHeight="1" x14ac:dyDescent="0.2">
      <c r="P408" s="92"/>
      <c r="R408" s="92"/>
      <c r="S408" s="92"/>
    </row>
    <row r="409" spans="16:19" ht="15.75" customHeight="1" x14ac:dyDescent="0.2">
      <c r="P409" s="92"/>
      <c r="R409" s="92"/>
      <c r="S409" s="92"/>
    </row>
    <row r="410" spans="16:19" ht="15.75" customHeight="1" x14ac:dyDescent="0.2">
      <c r="P410" s="92"/>
      <c r="R410" s="92"/>
      <c r="S410" s="92"/>
    </row>
    <row r="411" spans="16:19" ht="15.75" customHeight="1" x14ac:dyDescent="0.2">
      <c r="P411" s="92"/>
      <c r="R411" s="92"/>
      <c r="S411" s="92"/>
    </row>
    <row r="412" spans="16:19" ht="15.75" customHeight="1" x14ac:dyDescent="0.2">
      <c r="P412" s="92"/>
      <c r="R412" s="92"/>
      <c r="S412" s="92"/>
    </row>
    <row r="413" spans="16:19" ht="15.75" customHeight="1" x14ac:dyDescent="0.2">
      <c r="P413" s="92"/>
      <c r="R413" s="92"/>
      <c r="S413" s="92"/>
    </row>
    <row r="414" spans="16:19" ht="15.75" customHeight="1" x14ac:dyDescent="0.2">
      <c r="P414" s="92"/>
      <c r="R414" s="92"/>
      <c r="S414" s="92"/>
    </row>
    <row r="415" spans="16:19" ht="15.75" customHeight="1" x14ac:dyDescent="0.2">
      <c r="P415" s="92"/>
      <c r="R415" s="92"/>
      <c r="S415" s="92"/>
    </row>
    <row r="416" spans="16:19" ht="15.75" customHeight="1" x14ac:dyDescent="0.2">
      <c r="P416" s="92"/>
      <c r="R416" s="92"/>
      <c r="S416" s="92"/>
    </row>
    <row r="417" spans="16:19" ht="15.75" customHeight="1" x14ac:dyDescent="0.2">
      <c r="P417" s="92"/>
      <c r="R417" s="92"/>
      <c r="S417" s="92"/>
    </row>
    <row r="418" spans="16:19" ht="15.75" customHeight="1" x14ac:dyDescent="0.2">
      <c r="P418" s="92"/>
      <c r="R418" s="92"/>
      <c r="S418" s="92"/>
    </row>
    <row r="419" spans="16:19" ht="15.75" customHeight="1" x14ac:dyDescent="0.2">
      <c r="P419" s="92"/>
      <c r="R419" s="92"/>
      <c r="S419" s="92"/>
    </row>
    <row r="420" spans="16:19" ht="15.75" customHeight="1" x14ac:dyDescent="0.2">
      <c r="P420" s="92"/>
      <c r="R420" s="92"/>
      <c r="S420" s="92"/>
    </row>
    <row r="421" spans="16:19" ht="15.75" customHeight="1" x14ac:dyDescent="0.2">
      <c r="P421" s="92"/>
      <c r="R421" s="92"/>
      <c r="S421" s="92"/>
    </row>
    <row r="422" spans="16:19" ht="15.75" customHeight="1" x14ac:dyDescent="0.2">
      <c r="P422" s="92"/>
      <c r="R422" s="92"/>
      <c r="S422" s="92"/>
    </row>
    <row r="423" spans="16:19" ht="15.75" customHeight="1" x14ac:dyDescent="0.2">
      <c r="P423" s="92"/>
      <c r="R423" s="92"/>
      <c r="S423" s="92"/>
    </row>
    <row r="424" spans="16:19" ht="15.75" customHeight="1" x14ac:dyDescent="0.2">
      <c r="P424" s="92"/>
      <c r="R424" s="92"/>
      <c r="S424" s="92"/>
    </row>
    <row r="425" spans="16:19" ht="15.75" customHeight="1" x14ac:dyDescent="0.2">
      <c r="P425" s="92"/>
      <c r="R425" s="92"/>
      <c r="S425" s="92"/>
    </row>
    <row r="426" spans="16:19" ht="15.75" customHeight="1" x14ac:dyDescent="0.2">
      <c r="P426" s="92"/>
      <c r="R426" s="92"/>
      <c r="S426" s="92"/>
    </row>
    <row r="427" spans="16:19" ht="15.75" customHeight="1" x14ac:dyDescent="0.2">
      <c r="P427" s="92"/>
      <c r="R427" s="92"/>
      <c r="S427" s="92"/>
    </row>
    <row r="428" spans="16:19" ht="15.75" customHeight="1" x14ac:dyDescent="0.2">
      <c r="P428" s="92"/>
      <c r="R428" s="92"/>
      <c r="S428" s="92"/>
    </row>
    <row r="429" spans="16:19" ht="15.75" customHeight="1" x14ac:dyDescent="0.2">
      <c r="P429" s="92"/>
      <c r="R429" s="92"/>
      <c r="S429" s="92"/>
    </row>
    <row r="430" spans="16:19" ht="15.75" customHeight="1" x14ac:dyDescent="0.2">
      <c r="P430" s="92"/>
      <c r="R430" s="92"/>
      <c r="S430" s="92"/>
    </row>
    <row r="431" spans="16:19" ht="15.75" customHeight="1" x14ac:dyDescent="0.2">
      <c r="P431" s="92"/>
      <c r="R431" s="92"/>
      <c r="S431" s="92"/>
    </row>
    <row r="432" spans="16:19" ht="15.75" customHeight="1" x14ac:dyDescent="0.2">
      <c r="P432" s="92"/>
      <c r="R432" s="92"/>
      <c r="S432" s="92"/>
    </row>
    <row r="433" spans="16:19" ht="15.75" customHeight="1" x14ac:dyDescent="0.2">
      <c r="P433" s="92"/>
      <c r="R433" s="92"/>
      <c r="S433" s="92"/>
    </row>
    <row r="434" spans="16:19" ht="15.75" customHeight="1" x14ac:dyDescent="0.2">
      <c r="P434" s="92"/>
      <c r="R434" s="92"/>
      <c r="S434" s="92"/>
    </row>
    <row r="435" spans="16:19" ht="15.75" customHeight="1" x14ac:dyDescent="0.2">
      <c r="P435" s="92"/>
      <c r="R435" s="92"/>
      <c r="S435" s="92"/>
    </row>
    <row r="436" spans="16:19" ht="15.75" customHeight="1" x14ac:dyDescent="0.2">
      <c r="P436" s="92"/>
      <c r="R436" s="92"/>
      <c r="S436" s="92"/>
    </row>
    <row r="437" spans="16:19" ht="15.75" customHeight="1" x14ac:dyDescent="0.2">
      <c r="P437" s="92"/>
      <c r="R437" s="92"/>
      <c r="S437" s="92"/>
    </row>
    <row r="438" spans="16:19" ht="15.75" customHeight="1" x14ac:dyDescent="0.2">
      <c r="P438" s="92"/>
      <c r="R438" s="92"/>
      <c r="S438" s="92"/>
    </row>
    <row r="439" spans="16:19" ht="15.75" customHeight="1" x14ac:dyDescent="0.2">
      <c r="P439" s="92"/>
      <c r="R439" s="92"/>
      <c r="S439" s="92"/>
    </row>
    <row r="440" spans="16:19" ht="15.75" customHeight="1" x14ac:dyDescent="0.2">
      <c r="P440" s="92"/>
      <c r="R440" s="92"/>
      <c r="S440" s="92"/>
    </row>
    <row r="441" spans="16:19" ht="15.75" customHeight="1" x14ac:dyDescent="0.2">
      <c r="P441" s="92"/>
      <c r="R441" s="92"/>
      <c r="S441" s="92"/>
    </row>
    <row r="442" spans="16:19" ht="15.75" customHeight="1" x14ac:dyDescent="0.2">
      <c r="P442" s="92"/>
      <c r="R442" s="92"/>
      <c r="S442" s="92"/>
    </row>
    <row r="443" spans="16:19" ht="15.75" customHeight="1" x14ac:dyDescent="0.2">
      <c r="P443" s="92"/>
      <c r="R443" s="92"/>
      <c r="S443" s="92"/>
    </row>
    <row r="444" spans="16:19" ht="15.75" customHeight="1" x14ac:dyDescent="0.2">
      <c r="P444" s="92"/>
      <c r="R444" s="92"/>
      <c r="S444" s="92"/>
    </row>
    <row r="445" spans="16:19" ht="15.75" customHeight="1" x14ac:dyDescent="0.2">
      <c r="P445" s="92"/>
      <c r="R445" s="92"/>
      <c r="S445" s="92"/>
    </row>
    <row r="446" spans="16:19" ht="15.75" customHeight="1" x14ac:dyDescent="0.2">
      <c r="P446" s="92"/>
      <c r="R446" s="92"/>
      <c r="S446" s="92"/>
    </row>
    <row r="447" spans="16:19" ht="15.75" customHeight="1" x14ac:dyDescent="0.2">
      <c r="P447" s="92"/>
      <c r="R447" s="92"/>
      <c r="S447" s="92"/>
    </row>
    <row r="448" spans="16:19" ht="15.75" customHeight="1" x14ac:dyDescent="0.2">
      <c r="P448" s="92"/>
      <c r="R448" s="92"/>
      <c r="S448" s="92"/>
    </row>
    <row r="449" spans="16:19" ht="15.75" customHeight="1" x14ac:dyDescent="0.2">
      <c r="P449" s="92"/>
      <c r="R449" s="92"/>
      <c r="S449" s="92"/>
    </row>
    <row r="450" spans="16:19" ht="15.75" customHeight="1" x14ac:dyDescent="0.2">
      <c r="P450" s="92"/>
      <c r="R450" s="92"/>
      <c r="S450" s="92"/>
    </row>
    <row r="451" spans="16:19" ht="15.75" customHeight="1" x14ac:dyDescent="0.2">
      <c r="P451" s="92"/>
      <c r="R451" s="92"/>
      <c r="S451" s="92"/>
    </row>
    <row r="452" spans="16:19" ht="15.75" customHeight="1" x14ac:dyDescent="0.2">
      <c r="P452" s="92"/>
      <c r="R452" s="92"/>
      <c r="S452" s="92"/>
    </row>
    <row r="453" spans="16:19" ht="15.75" customHeight="1" x14ac:dyDescent="0.2">
      <c r="P453" s="92"/>
      <c r="R453" s="92"/>
      <c r="S453" s="92"/>
    </row>
    <row r="454" spans="16:19" ht="15.75" customHeight="1" x14ac:dyDescent="0.2">
      <c r="P454" s="92"/>
      <c r="R454" s="92"/>
      <c r="S454" s="92"/>
    </row>
    <row r="455" spans="16:19" ht="15.75" customHeight="1" x14ac:dyDescent="0.2">
      <c r="P455" s="92"/>
      <c r="R455" s="92"/>
      <c r="S455" s="92"/>
    </row>
    <row r="456" spans="16:19" ht="15.75" customHeight="1" x14ac:dyDescent="0.2">
      <c r="P456" s="92"/>
      <c r="R456" s="92"/>
      <c r="S456" s="92"/>
    </row>
    <row r="457" spans="16:19" ht="15.75" customHeight="1" x14ac:dyDescent="0.2">
      <c r="P457" s="92"/>
      <c r="R457" s="92"/>
      <c r="S457" s="92"/>
    </row>
    <row r="458" spans="16:19" ht="15.75" customHeight="1" x14ac:dyDescent="0.2">
      <c r="P458" s="92"/>
      <c r="R458" s="92"/>
      <c r="S458" s="92"/>
    </row>
    <row r="459" spans="16:19" ht="15.75" customHeight="1" x14ac:dyDescent="0.2">
      <c r="P459" s="92"/>
      <c r="R459" s="92"/>
      <c r="S459" s="92"/>
    </row>
    <row r="460" spans="16:19" ht="15.75" customHeight="1" x14ac:dyDescent="0.2">
      <c r="P460" s="92"/>
      <c r="R460" s="92"/>
      <c r="S460" s="92"/>
    </row>
    <row r="461" spans="16:19" ht="15.75" customHeight="1" x14ac:dyDescent="0.2">
      <c r="P461" s="92"/>
      <c r="R461" s="92"/>
      <c r="S461" s="92"/>
    </row>
    <row r="462" spans="16:19" ht="15.75" customHeight="1" x14ac:dyDescent="0.2">
      <c r="P462" s="92"/>
      <c r="R462" s="92"/>
      <c r="S462" s="92"/>
    </row>
    <row r="463" spans="16:19" ht="15.75" customHeight="1" x14ac:dyDescent="0.2">
      <c r="P463" s="92"/>
      <c r="R463" s="92"/>
      <c r="S463" s="92"/>
    </row>
    <row r="464" spans="16:19" ht="15.75" customHeight="1" x14ac:dyDescent="0.2">
      <c r="P464" s="92"/>
      <c r="R464" s="92"/>
      <c r="S464" s="92"/>
    </row>
    <row r="465" spans="16:19" ht="15.75" customHeight="1" x14ac:dyDescent="0.2">
      <c r="P465" s="92"/>
      <c r="R465" s="92"/>
      <c r="S465" s="92"/>
    </row>
    <row r="466" spans="16:19" ht="15.75" customHeight="1" x14ac:dyDescent="0.2">
      <c r="P466" s="92"/>
      <c r="R466" s="92"/>
      <c r="S466" s="92"/>
    </row>
    <row r="467" spans="16:19" ht="15.75" customHeight="1" x14ac:dyDescent="0.2">
      <c r="P467" s="92"/>
      <c r="R467" s="92"/>
      <c r="S467" s="92"/>
    </row>
    <row r="468" spans="16:19" ht="15.75" customHeight="1" x14ac:dyDescent="0.2">
      <c r="P468" s="92"/>
      <c r="R468" s="92"/>
      <c r="S468" s="92"/>
    </row>
    <row r="469" spans="16:19" ht="15.75" customHeight="1" x14ac:dyDescent="0.2">
      <c r="P469" s="92"/>
      <c r="R469" s="92"/>
      <c r="S469" s="92"/>
    </row>
    <row r="470" spans="16:19" ht="15.75" customHeight="1" x14ac:dyDescent="0.2">
      <c r="P470" s="92"/>
      <c r="R470" s="92"/>
      <c r="S470" s="92"/>
    </row>
    <row r="471" spans="16:19" ht="15.75" customHeight="1" x14ac:dyDescent="0.2">
      <c r="P471" s="92"/>
      <c r="R471" s="92"/>
      <c r="S471" s="92"/>
    </row>
    <row r="472" spans="16:19" ht="15.75" customHeight="1" x14ac:dyDescent="0.2">
      <c r="P472" s="92"/>
      <c r="R472" s="92"/>
      <c r="S472" s="92"/>
    </row>
    <row r="473" spans="16:19" ht="15.75" customHeight="1" x14ac:dyDescent="0.2">
      <c r="P473" s="92"/>
      <c r="R473" s="92"/>
      <c r="S473" s="92"/>
    </row>
    <row r="474" spans="16:19" ht="15.75" customHeight="1" x14ac:dyDescent="0.2">
      <c r="P474" s="92"/>
      <c r="R474" s="92"/>
      <c r="S474" s="92"/>
    </row>
    <row r="475" spans="16:19" ht="15.75" customHeight="1" x14ac:dyDescent="0.2">
      <c r="P475" s="92"/>
      <c r="R475" s="92"/>
      <c r="S475" s="92"/>
    </row>
    <row r="476" spans="16:19" ht="15.75" customHeight="1" x14ac:dyDescent="0.2">
      <c r="P476" s="92"/>
      <c r="R476" s="92"/>
      <c r="S476" s="92"/>
    </row>
    <row r="477" spans="16:19" ht="15.75" customHeight="1" x14ac:dyDescent="0.2">
      <c r="P477" s="92"/>
      <c r="R477" s="92"/>
      <c r="S477" s="92"/>
    </row>
    <row r="478" spans="16:19" ht="15.75" customHeight="1" x14ac:dyDescent="0.2">
      <c r="P478" s="92"/>
      <c r="R478" s="92"/>
      <c r="S478" s="92"/>
    </row>
    <row r="479" spans="16:19" ht="15.75" customHeight="1" x14ac:dyDescent="0.2">
      <c r="P479" s="92"/>
      <c r="R479" s="92"/>
      <c r="S479" s="92"/>
    </row>
    <row r="480" spans="16:19" ht="15.75" customHeight="1" x14ac:dyDescent="0.2">
      <c r="P480" s="92"/>
      <c r="R480" s="92"/>
      <c r="S480" s="92"/>
    </row>
    <row r="481" spans="16:19" ht="15.75" customHeight="1" x14ac:dyDescent="0.2">
      <c r="P481" s="92"/>
      <c r="R481" s="92"/>
      <c r="S481" s="92"/>
    </row>
    <row r="482" spans="16:19" ht="15.75" customHeight="1" x14ac:dyDescent="0.2">
      <c r="P482" s="92"/>
      <c r="R482" s="92"/>
      <c r="S482" s="92"/>
    </row>
    <row r="483" spans="16:19" ht="15.75" customHeight="1" x14ac:dyDescent="0.2">
      <c r="P483" s="92"/>
      <c r="R483" s="92"/>
      <c r="S483" s="92"/>
    </row>
    <row r="484" spans="16:19" ht="15.75" customHeight="1" x14ac:dyDescent="0.2">
      <c r="P484" s="92"/>
      <c r="R484" s="92"/>
      <c r="S484" s="92"/>
    </row>
    <row r="485" spans="16:19" ht="15.75" customHeight="1" x14ac:dyDescent="0.2">
      <c r="P485" s="92"/>
      <c r="R485" s="92"/>
      <c r="S485" s="92"/>
    </row>
    <row r="486" spans="16:19" ht="15.75" customHeight="1" x14ac:dyDescent="0.2">
      <c r="P486" s="92"/>
      <c r="R486" s="92"/>
      <c r="S486" s="92"/>
    </row>
    <row r="487" spans="16:19" ht="15.75" customHeight="1" x14ac:dyDescent="0.2">
      <c r="P487" s="92"/>
      <c r="R487" s="92"/>
      <c r="S487" s="92"/>
    </row>
    <row r="488" spans="16:19" ht="15.75" customHeight="1" x14ac:dyDescent="0.2">
      <c r="P488" s="92"/>
      <c r="R488" s="92"/>
      <c r="S488" s="92"/>
    </row>
    <row r="489" spans="16:19" ht="15.75" customHeight="1" x14ac:dyDescent="0.2">
      <c r="P489" s="92"/>
      <c r="R489" s="92"/>
      <c r="S489" s="92"/>
    </row>
    <row r="490" spans="16:19" ht="15.75" customHeight="1" x14ac:dyDescent="0.2">
      <c r="P490" s="92"/>
      <c r="R490" s="92"/>
      <c r="S490" s="92"/>
    </row>
    <row r="491" spans="16:19" ht="15.75" customHeight="1" x14ac:dyDescent="0.2">
      <c r="P491" s="92"/>
      <c r="R491" s="92"/>
      <c r="S491" s="92"/>
    </row>
    <row r="492" spans="16:19" ht="15.75" customHeight="1" x14ac:dyDescent="0.2">
      <c r="P492" s="92"/>
      <c r="R492" s="92"/>
      <c r="S492" s="92"/>
    </row>
    <row r="493" spans="16:19" ht="15.75" customHeight="1" x14ac:dyDescent="0.2">
      <c r="P493" s="92"/>
      <c r="R493" s="92"/>
      <c r="S493" s="92"/>
    </row>
    <row r="494" spans="16:19" ht="15.75" customHeight="1" x14ac:dyDescent="0.2">
      <c r="P494" s="92"/>
      <c r="R494" s="92"/>
      <c r="S494" s="92"/>
    </row>
    <row r="495" spans="16:19" ht="15.75" customHeight="1" x14ac:dyDescent="0.2">
      <c r="P495" s="92"/>
      <c r="R495" s="92"/>
      <c r="S495" s="92"/>
    </row>
    <row r="496" spans="16:19" ht="15.75" customHeight="1" x14ac:dyDescent="0.2">
      <c r="P496" s="92"/>
      <c r="R496" s="92"/>
      <c r="S496" s="92"/>
    </row>
    <row r="497" spans="16:19" ht="15.75" customHeight="1" x14ac:dyDescent="0.2">
      <c r="P497" s="92"/>
      <c r="R497" s="92"/>
      <c r="S497" s="92"/>
    </row>
    <row r="498" spans="16:19" ht="15.75" customHeight="1" x14ac:dyDescent="0.2">
      <c r="P498" s="92"/>
      <c r="R498" s="92"/>
      <c r="S498" s="92"/>
    </row>
    <row r="499" spans="16:19" ht="15.75" customHeight="1" x14ac:dyDescent="0.2">
      <c r="P499" s="92"/>
      <c r="R499" s="92"/>
      <c r="S499" s="92"/>
    </row>
    <row r="500" spans="16:19" ht="15.75" customHeight="1" x14ac:dyDescent="0.2">
      <c r="P500" s="92"/>
      <c r="R500" s="92"/>
      <c r="S500" s="92"/>
    </row>
    <row r="501" spans="16:19" ht="15.75" customHeight="1" x14ac:dyDescent="0.2">
      <c r="P501" s="92"/>
      <c r="R501" s="92"/>
      <c r="S501" s="92"/>
    </row>
    <row r="502" spans="16:19" ht="15.75" customHeight="1" x14ac:dyDescent="0.2">
      <c r="P502" s="92"/>
      <c r="R502" s="92"/>
      <c r="S502" s="92"/>
    </row>
    <row r="503" spans="16:19" ht="15.75" customHeight="1" x14ac:dyDescent="0.2">
      <c r="P503" s="92"/>
      <c r="R503" s="92"/>
      <c r="S503" s="92"/>
    </row>
    <row r="504" spans="16:19" ht="15.75" customHeight="1" x14ac:dyDescent="0.2">
      <c r="P504" s="92"/>
      <c r="R504" s="92"/>
      <c r="S504" s="92"/>
    </row>
    <row r="505" spans="16:19" ht="15.75" customHeight="1" x14ac:dyDescent="0.2">
      <c r="P505" s="92"/>
      <c r="R505" s="92"/>
      <c r="S505" s="92"/>
    </row>
    <row r="506" spans="16:19" ht="15.75" customHeight="1" x14ac:dyDescent="0.2">
      <c r="P506" s="92"/>
      <c r="R506" s="92"/>
      <c r="S506" s="92"/>
    </row>
    <row r="507" spans="16:19" ht="15.75" customHeight="1" x14ac:dyDescent="0.2">
      <c r="P507" s="92"/>
      <c r="R507" s="92"/>
      <c r="S507" s="92"/>
    </row>
    <row r="508" spans="16:19" ht="15.75" customHeight="1" x14ac:dyDescent="0.2">
      <c r="P508" s="92"/>
      <c r="R508" s="92"/>
      <c r="S508" s="92"/>
    </row>
    <row r="509" spans="16:19" ht="15.75" customHeight="1" x14ac:dyDescent="0.2">
      <c r="P509" s="92"/>
      <c r="R509" s="92"/>
      <c r="S509" s="92"/>
    </row>
    <row r="510" spans="16:19" ht="15.75" customHeight="1" x14ac:dyDescent="0.2">
      <c r="P510" s="92"/>
      <c r="R510" s="92"/>
      <c r="S510" s="92"/>
    </row>
    <row r="511" spans="16:19" ht="15.75" customHeight="1" x14ac:dyDescent="0.2">
      <c r="P511" s="92"/>
      <c r="R511" s="92"/>
      <c r="S511" s="92"/>
    </row>
    <row r="512" spans="16:19" ht="15.75" customHeight="1" x14ac:dyDescent="0.2">
      <c r="P512" s="92"/>
      <c r="R512" s="92"/>
      <c r="S512" s="92"/>
    </row>
    <row r="513" spans="16:19" ht="15.75" customHeight="1" x14ac:dyDescent="0.2">
      <c r="P513" s="92"/>
      <c r="R513" s="92"/>
      <c r="S513" s="92"/>
    </row>
    <row r="514" spans="16:19" ht="15.75" customHeight="1" x14ac:dyDescent="0.2">
      <c r="P514" s="92"/>
      <c r="R514" s="92"/>
      <c r="S514" s="92"/>
    </row>
    <row r="515" spans="16:19" ht="15.75" customHeight="1" x14ac:dyDescent="0.2">
      <c r="P515" s="92"/>
      <c r="R515" s="92"/>
      <c r="S515" s="92"/>
    </row>
    <row r="516" spans="16:19" ht="15.75" customHeight="1" x14ac:dyDescent="0.2">
      <c r="P516" s="92"/>
      <c r="R516" s="92"/>
      <c r="S516" s="92"/>
    </row>
    <row r="517" spans="16:19" ht="15.75" customHeight="1" x14ac:dyDescent="0.2">
      <c r="P517" s="92"/>
      <c r="R517" s="92"/>
      <c r="S517" s="92"/>
    </row>
    <row r="518" spans="16:19" ht="15.75" customHeight="1" x14ac:dyDescent="0.2">
      <c r="P518" s="92"/>
      <c r="R518" s="92"/>
      <c r="S518" s="92"/>
    </row>
    <row r="519" spans="16:19" ht="15.75" customHeight="1" x14ac:dyDescent="0.2">
      <c r="P519" s="92"/>
      <c r="R519" s="92"/>
      <c r="S519" s="92"/>
    </row>
    <row r="520" spans="16:19" ht="15.75" customHeight="1" x14ac:dyDescent="0.2">
      <c r="P520" s="92"/>
      <c r="R520" s="92"/>
      <c r="S520" s="92"/>
    </row>
    <row r="521" spans="16:19" ht="15.75" customHeight="1" x14ac:dyDescent="0.2">
      <c r="P521" s="92"/>
      <c r="R521" s="92"/>
      <c r="S521" s="92"/>
    </row>
    <row r="522" spans="16:19" ht="15.75" customHeight="1" x14ac:dyDescent="0.2">
      <c r="P522" s="92"/>
      <c r="R522" s="92"/>
      <c r="S522" s="92"/>
    </row>
    <row r="523" spans="16:19" ht="15.75" customHeight="1" x14ac:dyDescent="0.2">
      <c r="P523" s="92"/>
      <c r="R523" s="92"/>
      <c r="S523" s="92"/>
    </row>
    <row r="524" spans="16:19" ht="15.75" customHeight="1" x14ac:dyDescent="0.2">
      <c r="P524" s="92"/>
      <c r="R524" s="92"/>
      <c r="S524" s="92"/>
    </row>
    <row r="525" spans="16:19" ht="15.75" customHeight="1" x14ac:dyDescent="0.2">
      <c r="P525" s="92"/>
      <c r="R525" s="92"/>
      <c r="S525" s="92"/>
    </row>
    <row r="526" spans="16:19" ht="15.75" customHeight="1" x14ac:dyDescent="0.2">
      <c r="P526" s="92"/>
      <c r="R526" s="92"/>
      <c r="S526" s="92"/>
    </row>
    <row r="527" spans="16:19" ht="15.75" customHeight="1" x14ac:dyDescent="0.2">
      <c r="P527" s="92"/>
      <c r="R527" s="92"/>
      <c r="S527" s="92"/>
    </row>
    <row r="528" spans="16:19" ht="15.75" customHeight="1" x14ac:dyDescent="0.2">
      <c r="P528" s="92"/>
      <c r="R528" s="92"/>
      <c r="S528" s="92"/>
    </row>
    <row r="529" spans="16:19" ht="15.75" customHeight="1" x14ac:dyDescent="0.2">
      <c r="P529" s="92"/>
      <c r="R529" s="92"/>
      <c r="S529" s="92"/>
    </row>
    <row r="530" spans="16:19" ht="15.75" customHeight="1" x14ac:dyDescent="0.2">
      <c r="P530" s="92"/>
      <c r="R530" s="92"/>
      <c r="S530" s="92"/>
    </row>
    <row r="531" spans="16:19" ht="15.75" customHeight="1" x14ac:dyDescent="0.2">
      <c r="P531" s="92"/>
      <c r="R531" s="92"/>
      <c r="S531" s="92"/>
    </row>
    <row r="532" spans="16:19" ht="15.75" customHeight="1" x14ac:dyDescent="0.2">
      <c r="P532" s="92"/>
      <c r="R532" s="92"/>
      <c r="S532" s="92"/>
    </row>
    <row r="533" spans="16:19" ht="15.75" customHeight="1" x14ac:dyDescent="0.2">
      <c r="P533" s="92"/>
      <c r="R533" s="92"/>
      <c r="S533" s="92"/>
    </row>
    <row r="534" spans="16:19" ht="15.75" customHeight="1" x14ac:dyDescent="0.2">
      <c r="P534" s="92"/>
      <c r="R534" s="92"/>
      <c r="S534" s="92"/>
    </row>
    <row r="535" spans="16:19" ht="15.75" customHeight="1" x14ac:dyDescent="0.2">
      <c r="P535" s="92"/>
      <c r="R535" s="92"/>
      <c r="S535" s="92"/>
    </row>
    <row r="536" spans="16:19" ht="15.75" customHeight="1" x14ac:dyDescent="0.2">
      <c r="P536" s="92"/>
      <c r="R536" s="92"/>
      <c r="S536" s="92"/>
    </row>
    <row r="537" spans="16:19" ht="15.75" customHeight="1" x14ac:dyDescent="0.2">
      <c r="P537" s="92"/>
      <c r="R537" s="92"/>
      <c r="S537" s="92"/>
    </row>
    <row r="538" spans="16:19" ht="15.75" customHeight="1" x14ac:dyDescent="0.2">
      <c r="P538" s="92"/>
      <c r="R538" s="92"/>
      <c r="S538" s="92"/>
    </row>
    <row r="539" spans="16:19" ht="15.75" customHeight="1" x14ac:dyDescent="0.2">
      <c r="P539" s="92"/>
      <c r="R539" s="92"/>
      <c r="S539" s="92"/>
    </row>
    <row r="540" spans="16:19" ht="15.75" customHeight="1" x14ac:dyDescent="0.2">
      <c r="P540" s="92"/>
      <c r="R540" s="92"/>
      <c r="S540" s="92"/>
    </row>
    <row r="541" spans="16:19" ht="15.75" customHeight="1" x14ac:dyDescent="0.2">
      <c r="P541" s="92"/>
      <c r="R541" s="92"/>
      <c r="S541" s="92"/>
    </row>
    <row r="542" spans="16:19" ht="15.75" customHeight="1" x14ac:dyDescent="0.2">
      <c r="P542" s="92"/>
      <c r="R542" s="92"/>
      <c r="S542" s="92"/>
    </row>
    <row r="543" spans="16:19" ht="15.75" customHeight="1" x14ac:dyDescent="0.2">
      <c r="P543" s="92"/>
      <c r="R543" s="92"/>
      <c r="S543" s="92"/>
    </row>
    <row r="544" spans="16:19" ht="15.75" customHeight="1" x14ac:dyDescent="0.2">
      <c r="P544" s="92"/>
      <c r="R544" s="92"/>
      <c r="S544" s="92"/>
    </row>
    <row r="545" spans="16:19" ht="15.75" customHeight="1" x14ac:dyDescent="0.2">
      <c r="P545" s="92"/>
      <c r="R545" s="92"/>
      <c r="S545" s="92"/>
    </row>
    <row r="546" spans="16:19" ht="15.75" customHeight="1" x14ac:dyDescent="0.2">
      <c r="P546" s="92"/>
      <c r="R546" s="92"/>
      <c r="S546" s="92"/>
    </row>
    <row r="547" spans="16:19" ht="15.75" customHeight="1" x14ac:dyDescent="0.2">
      <c r="P547" s="92"/>
      <c r="R547" s="92"/>
      <c r="S547" s="92"/>
    </row>
    <row r="548" spans="16:19" ht="15.75" customHeight="1" x14ac:dyDescent="0.2">
      <c r="P548" s="92"/>
      <c r="R548" s="92"/>
      <c r="S548" s="92"/>
    </row>
    <row r="549" spans="16:19" ht="15.75" customHeight="1" x14ac:dyDescent="0.2">
      <c r="P549" s="92"/>
      <c r="R549" s="92"/>
      <c r="S549" s="92"/>
    </row>
    <row r="550" spans="16:19" ht="15.75" customHeight="1" x14ac:dyDescent="0.2">
      <c r="P550" s="92"/>
      <c r="R550" s="92"/>
      <c r="S550" s="92"/>
    </row>
    <row r="551" spans="16:19" ht="15.75" customHeight="1" x14ac:dyDescent="0.2">
      <c r="P551" s="92"/>
      <c r="R551" s="92"/>
      <c r="S551" s="92"/>
    </row>
    <row r="552" spans="16:19" ht="15.75" customHeight="1" x14ac:dyDescent="0.2">
      <c r="P552" s="92"/>
      <c r="R552" s="92"/>
      <c r="S552" s="92"/>
    </row>
    <row r="553" spans="16:19" ht="15.75" customHeight="1" x14ac:dyDescent="0.2">
      <c r="P553" s="92"/>
      <c r="R553" s="92"/>
      <c r="S553" s="92"/>
    </row>
    <row r="554" spans="16:19" ht="15.75" customHeight="1" x14ac:dyDescent="0.2">
      <c r="P554" s="92"/>
      <c r="R554" s="92"/>
      <c r="S554" s="92"/>
    </row>
    <row r="555" spans="16:19" ht="15.75" customHeight="1" x14ac:dyDescent="0.2">
      <c r="P555" s="92"/>
      <c r="R555" s="92"/>
      <c r="S555" s="92"/>
    </row>
    <row r="556" spans="16:19" ht="15.75" customHeight="1" x14ac:dyDescent="0.2">
      <c r="P556" s="92"/>
      <c r="R556" s="92"/>
      <c r="S556" s="92"/>
    </row>
    <row r="557" spans="16:19" ht="15.75" customHeight="1" x14ac:dyDescent="0.2">
      <c r="P557" s="92"/>
      <c r="R557" s="92"/>
      <c r="S557" s="92"/>
    </row>
    <row r="558" spans="16:19" ht="15.75" customHeight="1" x14ac:dyDescent="0.2">
      <c r="P558" s="92"/>
      <c r="R558" s="92"/>
      <c r="S558" s="92"/>
    </row>
    <row r="559" spans="16:19" ht="15.75" customHeight="1" x14ac:dyDescent="0.2">
      <c r="P559" s="92"/>
      <c r="R559" s="92"/>
      <c r="S559" s="92"/>
    </row>
    <row r="560" spans="16:19" ht="15.75" customHeight="1" x14ac:dyDescent="0.2">
      <c r="P560" s="92"/>
      <c r="R560" s="92"/>
      <c r="S560" s="92"/>
    </row>
    <row r="561" spans="16:19" ht="15.75" customHeight="1" x14ac:dyDescent="0.2">
      <c r="P561" s="92"/>
      <c r="R561" s="92"/>
      <c r="S561" s="92"/>
    </row>
    <row r="562" spans="16:19" ht="15.75" customHeight="1" x14ac:dyDescent="0.2">
      <c r="P562" s="92"/>
      <c r="R562" s="92"/>
      <c r="S562" s="92"/>
    </row>
    <row r="563" spans="16:19" ht="15.75" customHeight="1" x14ac:dyDescent="0.2">
      <c r="P563" s="92"/>
      <c r="R563" s="92"/>
      <c r="S563" s="92"/>
    </row>
    <row r="564" spans="16:19" ht="15.75" customHeight="1" x14ac:dyDescent="0.2">
      <c r="P564" s="92"/>
      <c r="R564" s="92"/>
      <c r="S564" s="92"/>
    </row>
    <row r="565" spans="16:19" ht="15.75" customHeight="1" x14ac:dyDescent="0.2">
      <c r="P565" s="92"/>
      <c r="R565" s="92"/>
      <c r="S565" s="92"/>
    </row>
    <row r="566" spans="16:19" ht="15.75" customHeight="1" x14ac:dyDescent="0.2">
      <c r="P566" s="92"/>
      <c r="R566" s="92"/>
      <c r="S566" s="92"/>
    </row>
    <row r="567" spans="16:19" ht="15.75" customHeight="1" x14ac:dyDescent="0.2">
      <c r="P567" s="92"/>
      <c r="R567" s="92"/>
      <c r="S567" s="92"/>
    </row>
    <row r="568" spans="16:19" ht="15.75" customHeight="1" x14ac:dyDescent="0.2">
      <c r="P568" s="92"/>
      <c r="R568" s="92"/>
      <c r="S568" s="92"/>
    </row>
    <row r="569" spans="16:19" ht="15.75" customHeight="1" x14ac:dyDescent="0.2">
      <c r="P569" s="92"/>
      <c r="R569" s="92"/>
      <c r="S569" s="92"/>
    </row>
    <row r="570" spans="16:19" ht="15.75" customHeight="1" x14ac:dyDescent="0.2">
      <c r="P570" s="92"/>
      <c r="R570" s="92"/>
      <c r="S570" s="92"/>
    </row>
    <row r="571" spans="16:19" ht="15.75" customHeight="1" x14ac:dyDescent="0.2">
      <c r="P571" s="92"/>
      <c r="R571" s="92"/>
      <c r="S571" s="92"/>
    </row>
    <row r="572" spans="16:19" ht="15.75" customHeight="1" x14ac:dyDescent="0.2">
      <c r="P572" s="92"/>
      <c r="R572" s="92"/>
      <c r="S572" s="92"/>
    </row>
    <row r="573" spans="16:19" ht="15.75" customHeight="1" x14ac:dyDescent="0.2">
      <c r="P573" s="92"/>
      <c r="R573" s="92"/>
      <c r="S573" s="92"/>
    </row>
    <row r="574" spans="16:19" ht="15.75" customHeight="1" x14ac:dyDescent="0.2">
      <c r="P574" s="92"/>
      <c r="R574" s="92"/>
      <c r="S574" s="92"/>
    </row>
    <row r="575" spans="16:19" ht="15.75" customHeight="1" x14ac:dyDescent="0.2">
      <c r="P575" s="92"/>
      <c r="R575" s="92"/>
      <c r="S575" s="92"/>
    </row>
    <row r="576" spans="16:19" ht="15.75" customHeight="1" x14ac:dyDescent="0.2">
      <c r="P576" s="92"/>
      <c r="R576" s="92"/>
      <c r="S576" s="92"/>
    </row>
    <row r="577" spans="16:19" ht="15.75" customHeight="1" x14ac:dyDescent="0.2">
      <c r="P577" s="92"/>
      <c r="R577" s="92"/>
      <c r="S577" s="92"/>
    </row>
    <row r="578" spans="16:19" ht="15.75" customHeight="1" x14ac:dyDescent="0.2">
      <c r="P578" s="92"/>
      <c r="R578" s="92"/>
      <c r="S578" s="92"/>
    </row>
    <row r="579" spans="16:19" ht="15.75" customHeight="1" x14ac:dyDescent="0.2">
      <c r="P579" s="92"/>
      <c r="R579" s="92"/>
      <c r="S579" s="92"/>
    </row>
    <row r="580" spans="16:19" ht="15.75" customHeight="1" x14ac:dyDescent="0.2">
      <c r="P580" s="92"/>
      <c r="R580" s="92"/>
      <c r="S580" s="92"/>
    </row>
    <row r="581" spans="16:19" ht="15.75" customHeight="1" x14ac:dyDescent="0.2">
      <c r="P581" s="92"/>
      <c r="R581" s="92"/>
      <c r="S581" s="92"/>
    </row>
    <row r="582" spans="16:19" ht="15.75" customHeight="1" x14ac:dyDescent="0.2">
      <c r="P582" s="92"/>
      <c r="R582" s="92"/>
      <c r="S582" s="92"/>
    </row>
    <row r="583" spans="16:19" ht="15.75" customHeight="1" x14ac:dyDescent="0.2">
      <c r="P583" s="92"/>
      <c r="R583" s="92"/>
      <c r="S583" s="92"/>
    </row>
    <row r="584" spans="16:19" ht="15.75" customHeight="1" x14ac:dyDescent="0.2">
      <c r="P584" s="92"/>
      <c r="R584" s="92"/>
      <c r="S584" s="92"/>
    </row>
    <row r="585" spans="16:19" ht="15.75" customHeight="1" x14ac:dyDescent="0.2">
      <c r="P585" s="92"/>
      <c r="R585" s="92"/>
      <c r="S585" s="92"/>
    </row>
    <row r="586" spans="16:19" ht="15.75" customHeight="1" x14ac:dyDescent="0.2">
      <c r="P586" s="92"/>
      <c r="R586" s="92"/>
      <c r="S586" s="92"/>
    </row>
    <row r="587" spans="16:19" ht="15.75" customHeight="1" x14ac:dyDescent="0.2">
      <c r="P587" s="92"/>
      <c r="R587" s="92"/>
      <c r="S587" s="92"/>
    </row>
    <row r="588" spans="16:19" ht="15.75" customHeight="1" x14ac:dyDescent="0.2">
      <c r="P588" s="92"/>
      <c r="R588" s="92"/>
      <c r="S588" s="92"/>
    </row>
    <row r="589" spans="16:19" ht="15.75" customHeight="1" x14ac:dyDescent="0.2">
      <c r="P589" s="92"/>
      <c r="R589" s="92"/>
      <c r="S589" s="92"/>
    </row>
    <row r="590" spans="16:19" ht="15.75" customHeight="1" x14ac:dyDescent="0.2">
      <c r="P590" s="92"/>
      <c r="R590" s="92"/>
      <c r="S590" s="92"/>
    </row>
    <row r="591" spans="16:19" ht="15.75" customHeight="1" x14ac:dyDescent="0.2">
      <c r="P591" s="92"/>
      <c r="R591" s="92"/>
      <c r="S591" s="92"/>
    </row>
    <row r="592" spans="16:19" ht="15.75" customHeight="1" x14ac:dyDescent="0.2">
      <c r="P592" s="92"/>
      <c r="R592" s="92"/>
      <c r="S592" s="92"/>
    </row>
    <row r="593" spans="16:19" ht="15.75" customHeight="1" x14ac:dyDescent="0.2">
      <c r="P593" s="92"/>
      <c r="R593" s="92"/>
      <c r="S593" s="92"/>
    </row>
    <row r="594" spans="16:19" ht="15.75" customHeight="1" x14ac:dyDescent="0.2">
      <c r="P594" s="92"/>
      <c r="R594" s="92"/>
      <c r="S594" s="92"/>
    </row>
    <row r="595" spans="16:19" ht="15.75" customHeight="1" x14ac:dyDescent="0.2">
      <c r="P595" s="92"/>
      <c r="R595" s="92"/>
      <c r="S595" s="92"/>
    </row>
    <row r="596" spans="16:19" ht="15.75" customHeight="1" x14ac:dyDescent="0.2">
      <c r="P596" s="92"/>
      <c r="R596" s="92"/>
      <c r="S596" s="92"/>
    </row>
    <row r="597" spans="16:19" ht="15.75" customHeight="1" x14ac:dyDescent="0.2">
      <c r="P597" s="92"/>
      <c r="R597" s="92"/>
      <c r="S597" s="92"/>
    </row>
    <row r="598" spans="16:19" ht="15.75" customHeight="1" x14ac:dyDescent="0.2">
      <c r="P598" s="92"/>
      <c r="R598" s="92"/>
      <c r="S598" s="92"/>
    </row>
    <row r="599" spans="16:19" ht="15.75" customHeight="1" x14ac:dyDescent="0.2">
      <c r="P599" s="92"/>
      <c r="R599" s="92"/>
      <c r="S599" s="92"/>
    </row>
    <row r="600" spans="16:19" ht="15.75" customHeight="1" x14ac:dyDescent="0.2">
      <c r="P600" s="92"/>
      <c r="R600" s="92"/>
      <c r="S600" s="92"/>
    </row>
    <row r="601" spans="16:19" ht="15.75" customHeight="1" x14ac:dyDescent="0.2">
      <c r="P601" s="92"/>
      <c r="R601" s="92"/>
      <c r="S601" s="92"/>
    </row>
    <row r="602" spans="16:19" ht="15.75" customHeight="1" x14ac:dyDescent="0.2">
      <c r="P602" s="92"/>
      <c r="R602" s="92"/>
      <c r="S602" s="92"/>
    </row>
    <row r="603" spans="16:19" ht="15.75" customHeight="1" x14ac:dyDescent="0.2">
      <c r="P603" s="92"/>
      <c r="R603" s="92"/>
      <c r="S603" s="92"/>
    </row>
    <row r="604" spans="16:19" ht="15.75" customHeight="1" x14ac:dyDescent="0.2">
      <c r="P604" s="92"/>
      <c r="R604" s="92"/>
      <c r="S604" s="92"/>
    </row>
    <row r="605" spans="16:19" ht="15.75" customHeight="1" x14ac:dyDescent="0.2">
      <c r="P605" s="92"/>
      <c r="R605" s="92"/>
      <c r="S605" s="92"/>
    </row>
    <row r="606" spans="16:19" ht="15.75" customHeight="1" x14ac:dyDescent="0.2">
      <c r="P606" s="92"/>
      <c r="R606" s="92"/>
      <c r="S606" s="92"/>
    </row>
    <row r="607" spans="16:19" ht="15.75" customHeight="1" x14ac:dyDescent="0.2">
      <c r="P607" s="92"/>
      <c r="R607" s="92"/>
      <c r="S607" s="92"/>
    </row>
    <row r="608" spans="16:19" ht="15.75" customHeight="1" x14ac:dyDescent="0.2">
      <c r="P608" s="92"/>
      <c r="R608" s="92"/>
      <c r="S608" s="92"/>
    </row>
    <row r="609" spans="16:19" ht="15.75" customHeight="1" x14ac:dyDescent="0.2">
      <c r="P609" s="92"/>
      <c r="R609" s="92"/>
      <c r="S609" s="92"/>
    </row>
    <row r="610" spans="16:19" ht="15.75" customHeight="1" x14ac:dyDescent="0.2">
      <c r="P610" s="92"/>
      <c r="R610" s="92"/>
      <c r="S610" s="92"/>
    </row>
    <row r="611" spans="16:19" ht="15.75" customHeight="1" x14ac:dyDescent="0.2">
      <c r="P611" s="92"/>
      <c r="R611" s="92"/>
      <c r="S611" s="92"/>
    </row>
    <row r="612" spans="16:19" ht="15.75" customHeight="1" x14ac:dyDescent="0.2">
      <c r="P612" s="92"/>
      <c r="R612" s="92"/>
      <c r="S612" s="92"/>
    </row>
    <row r="613" spans="16:19" ht="15.75" customHeight="1" x14ac:dyDescent="0.2">
      <c r="P613" s="92"/>
      <c r="R613" s="92"/>
      <c r="S613" s="92"/>
    </row>
    <row r="614" spans="16:19" ht="15.75" customHeight="1" x14ac:dyDescent="0.2">
      <c r="P614" s="92"/>
      <c r="R614" s="92"/>
      <c r="S614" s="92"/>
    </row>
    <row r="615" spans="16:19" ht="15.75" customHeight="1" x14ac:dyDescent="0.2">
      <c r="P615" s="92"/>
      <c r="R615" s="92"/>
      <c r="S615" s="92"/>
    </row>
    <row r="616" spans="16:19" ht="15.75" customHeight="1" x14ac:dyDescent="0.2">
      <c r="P616" s="92"/>
      <c r="R616" s="92"/>
      <c r="S616" s="92"/>
    </row>
    <row r="617" spans="16:19" ht="15.75" customHeight="1" x14ac:dyDescent="0.2">
      <c r="P617" s="92"/>
      <c r="R617" s="92"/>
      <c r="S617" s="92"/>
    </row>
    <row r="618" spans="16:19" ht="15.75" customHeight="1" x14ac:dyDescent="0.2">
      <c r="P618" s="92"/>
      <c r="R618" s="92"/>
      <c r="S618" s="92"/>
    </row>
    <row r="619" spans="16:19" ht="15.75" customHeight="1" x14ac:dyDescent="0.2">
      <c r="P619" s="92"/>
      <c r="R619" s="92"/>
      <c r="S619" s="92"/>
    </row>
    <row r="620" spans="16:19" ht="15.75" customHeight="1" x14ac:dyDescent="0.2">
      <c r="P620" s="92"/>
      <c r="R620" s="92"/>
      <c r="S620" s="92"/>
    </row>
    <row r="621" spans="16:19" ht="15.75" customHeight="1" x14ac:dyDescent="0.2">
      <c r="P621" s="92"/>
      <c r="R621" s="92"/>
      <c r="S621" s="92"/>
    </row>
    <row r="622" spans="16:19" ht="15.75" customHeight="1" x14ac:dyDescent="0.2">
      <c r="P622" s="92"/>
      <c r="R622" s="92"/>
      <c r="S622" s="92"/>
    </row>
    <row r="623" spans="16:19" ht="15.75" customHeight="1" x14ac:dyDescent="0.2">
      <c r="P623" s="92"/>
      <c r="R623" s="92"/>
      <c r="S623" s="92"/>
    </row>
    <row r="624" spans="16:19" ht="15.75" customHeight="1" x14ac:dyDescent="0.2">
      <c r="P624" s="92"/>
      <c r="R624" s="92"/>
      <c r="S624" s="92"/>
    </row>
    <row r="625" spans="16:19" ht="15.75" customHeight="1" x14ac:dyDescent="0.2">
      <c r="P625" s="92"/>
      <c r="R625" s="92"/>
      <c r="S625" s="92"/>
    </row>
    <row r="626" spans="16:19" ht="15.75" customHeight="1" x14ac:dyDescent="0.2">
      <c r="P626" s="92"/>
      <c r="R626" s="92"/>
      <c r="S626" s="92"/>
    </row>
    <row r="627" spans="16:19" ht="15.75" customHeight="1" x14ac:dyDescent="0.2">
      <c r="P627" s="92"/>
      <c r="R627" s="92"/>
      <c r="S627" s="92"/>
    </row>
    <row r="628" spans="16:19" ht="15.75" customHeight="1" x14ac:dyDescent="0.2">
      <c r="P628" s="92"/>
      <c r="R628" s="92"/>
      <c r="S628" s="92"/>
    </row>
    <row r="629" spans="16:19" ht="15.75" customHeight="1" x14ac:dyDescent="0.2">
      <c r="P629" s="92"/>
      <c r="R629" s="92"/>
      <c r="S629" s="92"/>
    </row>
    <row r="630" spans="16:19" ht="15.75" customHeight="1" x14ac:dyDescent="0.2">
      <c r="P630" s="92"/>
      <c r="R630" s="92"/>
      <c r="S630" s="92"/>
    </row>
    <row r="631" spans="16:19" ht="15.75" customHeight="1" x14ac:dyDescent="0.2">
      <c r="P631" s="92"/>
      <c r="R631" s="92"/>
      <c r="S631" s="92"/>
    </row>
    <row r="632" spans="16:19" ht="15.75" customHeight="1" x14ac:dyDescent="0.2">
      <c r="P632" s="92"/>
      <c r="R632" s="92"/>
      <c r="S632" s="92"/>
    </row>
    <row r="633" spans="16:19" ht="15.75" customHeight="1" x14ac:dyDescent="0.2">
      <c r="P633" s="92"/>
      <c r="R633" s="92"/>
      <c r="S633" s="92"/>
    </row>
    <row r="634" spans="16:19" ht="15.75" customHeight="1" x14ac:dyDescent="0.2">
      <c r="P634" s="92"/>
      <c r="R634" s="92"/>
      <c r="S634" s="92"/>
    </row>
    <row r="635" spans="16:19" ht="15.75" customHeight="1" x14ac:dyDescent="0.2">
      <c r="P635" s="92"/>
      <c r="R635" s="92"/>
      <c r="S635" s="92"/>
    </row>
    <row r="636" spans="16:19" ht="15.75" customHeight="1" x14ac:dyDescent="0.2">
      <c r="P636" s="92"/>
      <c r="R636" s="92"/>
      <c r="S636" s="92"/>
    </row>
    <row r="637" spans="16:19" ht="15.75" customHeight="1" x14ac:dyDescent="0.2">
      <c r="P637" s="92"/>
      <c r="R637" s="92"/>
      <c r="S637" s="92"/>
    </row>
    <row r="638" spans="16:19" ht="15.75" customHeight="1" x14ac:dyDescent="0.2">
      <c r="P638" s="92"/>
      <c r="R638" s="92"/>
      <c r="S638" s="92"/>
    </row>
    <row r="639" spans="16:19" ht="15.75" customHeight="1" x14ac:dyDescent="0.2">
      <c r="P639" s="92"/>
      <c r="R639" s="92"/>
      <c r="S639" s="92"/>
    </row>
    <row r="640" spans="16:19" ht="15.75" customHeight="1" x14ac:dyDescent="0.2">
      <c r="P640" s="92"/>
      <c r="R640" s="92"/>
      <c r="S640" s="92"/>
    </row>
    <row r="641" spans="16:19" ht="15.75" customHeight="1" x14ac:dyDescent="0.2">
      <c r="P641" s="92"/>
      <c r="R641" s="92"/>
      <c r="S641" s="92"/>
    </row>
    <row r="642" spans="16:19" ht="15.75" customHeight="1" x14ac:dyDescent="0.2">
      <c r="P642" s="92"/>
      <c r="R642" s="92"/>
      <c r="S642" s="92"/>
    </row>
    <row r="643" spans="16:19" ht="15.75" customHeight="1" x14ac:dyDescent="0.2">
      <c r="P643" s="92"/>
      <c r="R643" s="92"/>
      <c r="S643" s="92"/>
    </row>
    <row r="644" spans="16:19" ht="15.75" customHeight="1" x14ac:dyDescent="0.2">
      <c r="P644" s="92"/>
      <c r="R644" s="92"/>
      <c r="S644" s="92"/>
    </row>
    <row r="645" spans="16:19" ht="15.75" customHeight="1" x14ac:dyDescent="0.2">
      <c r="P645" s="92"/>
      <c r="R645" s="92"/>
      <c r="S645" s="92"/>
    </row>
    <row r="646" spans="16:19" ht="15.75" customHeight="1" x14ac:dyDescent="0.2">
      <c r="P646" s="92"/>
      <c r="R646" s="92"/>
      <c r="S646" s="92"/>
    </row>
    <row r="647" spans="16:19" ht="15.75" customHeight="1" x14ac:dyDescent="0.2">
      <c r="P647" s="92"/>
      <c r="R647" s="92"/>
      <c r="S647" s="92"/>
    </row>
    <row r="648" spans="16:19" ht="15.75" customHeight="1" x14ac:dyDescent="0.2">
      <c r="P648" s="92"/>
      <c r="R648" s="92"/>
      <c r="S648" s="92"/>
    </row>
    <row r="649" spans="16:19" ht="15.75" customHeight="1" x14ac:dyDescent="0.2">
      <c r="P649" s="92"/>
      <c r="R649" s="92"/>
      <c r="S649" s="92"/>
    </row>
    <row r="650" spans="16:19" ht="15.75" customHeight="1" x14ac:dyDescent="0.2">
      <c r="P650" s="92"/>
      <c r="R650" s="92"/>
      <c r="S650" s="92"/>
    </row>
    <row r="651" spans="16:19" ht="15.75" customHeight="1" x14ac:dyDescent="0.2">
      <c r="P651" s="92"/>
      <c r="R651" s="92"/>
      <c r="S651" s="92"/>
    </row>
    <row r="652" spans="16:19" ht="15.75" customHeight="1" x14ac:dyDescent="0.2">
      <c r="P652" s="92"/>
      <c r="R652" s="92"/>
      <c r="S652" s="92"/>
    </row>
    <row r="653" spans="16:19" ht="15.75" customHeight="1" x14ac:dyDescent="0.2">
      <c r="P653" s="92"/>
      <c r="R653" s="92"/>
      <c r="S653" s="92"/>
    </row>
    <row r="654" spans="16:19" ht="15.75" customHeight="1" x14ac:dyDescent="0.2">
      <c r="P654" s="92"/>
      <c r="R654" s="92"/>
      <c r="S654" s="92"/>
    </row>
    <row r="655" spans="16:19" ht="15.75" customHeight="1" x14ac:dyDescent="0.2">
      <c r="P655" s="92"/>
      <c r="R655" s="92"/>
      <c r="S655" s="92"/>
    </row>
    <row r="656" spans="16:19" ht="15.75" customHeight="1" x14ac:dyDescent="0.2">
      <c r="P656" s="92"/>
      <c r="R656" s="92"/>
      <c r="S656" s="92"/>
    </row>
    <row r="657" spans="16:19" ht="15.75" customHeight="1" x14ac:dyDescent="0.2">
      <c r="P657" s="92"/>
      <c r="R657" s="92"/>
      <c r="S657" s="92"/>
    </row>
    <row r="658" spans="16:19" ht="15.75" customHeight="1" x14ac:dyDescent="0.2">
      <c r="P658" s="92"/>
      <c r="R658" s="92"/>
      <c r="S658" s="92"/>
    </row>
    <row r="659" spans="16:19" ht="15.75" customHeight="1" x14ac:dyDescent="0.2">
      <c r="P659" s="92"/>
      <c r="R659" s="92"/>
      <c r="S659" s="92"/>
    </row>
    <row r="660" spans="16:19" ht="15.75" customHeight="1" x14ac:dyDescent="0.2">
      <c r="P660" s="92"/>
      <c r="R660" s="92"/>
      <c r="S660" s="92"/>
    </row>
    <row r="661" spans="16:19" ht="15.75" customHeight="1" x14ac:dyDescent="0.2">
      <c r="P661" s="92"/>
      <c r="R661" s="92"/>
      <c r="S661" s="92"/>
    </row>
    <row r="662" spans="16:19" ht="15.75" customHeight="1" x14ac:dyDescent="0.2">
      <c r="P662" s="92"/>
      <c r="R662" s="92"/>
      <c r="S662" s="92"/>
    </row>
    <row r="663" spans="16:19" ht="15.75" customHeight="1" x14ac:dyDescent="0.2">
      <c r="P663" s="92"/>
      <c r="R663" s="92"/>
      <c r="S663" s="92"/>
    </row>
    <row r="664" spans="16:19" ht="15.75" customHeight="1" x14ac:dyDescent="0.2">
      <c r="P664" s="92"/>
      <c r="R664" s="92"/>
      <c r="S664" s="92"/>
    </row>
    <row r="665" spans="16:19" ht="15.75" customHeight="1" x14ac:dyDescent="0.2">
      <c r="P665" s="92"/>
      <c r="R665" s="92"/>
      <c r="S665" s="92"/>
    </row>
    <row r="666" spans="16:19" ht="15.75" customHeight="1" x14ac:dyDescent="0.2">
      <c r="P666" s="92"/>
      <c r="R666" s="92"/>
      <c r="S666" s="92"/>
    </row>
    <row r="667" spans="16:19" ht="15.75" customHeight="1" x14ac:dyDescent="0.2">
      <c r="P667" s="92"/>
      <c r="R667" s="92"/>
      <c r="S667" s="92"/>
    </row>
    <row r="668" spans="16:19" ht="15.75" customHeight="1" x14ac:dyDescent="0.2">
      <c r="P668" s="92"/>
      <c r="R668" s="92"/>
      <c r="S668" s="92"/>
    </row>
    <row r="669" spans="16:19" ht="15.75" customHeight="1" x14ac:dyDescent="0.2">
      <c r="P669" s="92"/>
      <c r="R669" s="92"/>
      <c r="S669" s="92"/>
    </row>
    <row r="670" spans="16:19" ht="15.75" customHeight="1" x14ac:dyDescent="0.2">
      <c r="P670" s="92"/>
      <c r="R670" s="92"/>
      <c r="S670" s="92"/>
    </row>
    <row r="671" spans="16:19" ht="15.75" customHeight="1" x14ac:dyDescent="0.2">
      <c r="P671" s="92"/>
      <c r="R671" s="92"/>
      <c r="S671" s="92"/>
    </row>
    <row r="672" spans="16:19" ht="15.75" customHeight="1" x14ac:dyDescent="0.2">
      <c r="P672" s="92"/>
      <c r="R672" s="92"/>
      <c r="S672" s="92"/>
    </row>
    <row r="673" spans="16:19" ht="15.75" customHeight="1" x14ac:dyDescent="0.2">
      <c r="P673" s="92"/>
      <c r="R673" s="92"/>
      <c r="S673" s="92"/>
    </row>
    <row r="674" spans="16:19" ht="15.75" customHeight="1" x14ac:dyDescent="0.2">
      <c r="P674" s="92"/>
      <c r="R674" s="92"/>
      <c r="S674" s="92"/>
    </row>
    <row r="675" spans="16:19" ht="15.75" customHeight="1" x14ac:dyDescent="0.2">
      <c r="P675" s="92"/>
      <c r="R675" s="92"/>
      <c r="S675" s="92"/>
    </row>
    <row r="676" spans="16:19" ht="15.75" customHeight="1" x14ac:dyDescent="0.2">
      <c r="P676" s="92"/>
      <c r="R676" s="92"/>
      <c r="S676" s="92"/>
    </row>
    <row r="677" spans="16:19" ht="15.75" customHeight="1" x14ac:dyDescent="0.2">
      <c r="P677" s="92"/>
      <c r="R677" s="92"/>
      <c r="S677" s="92"/>
    </row>
    <row r="678" spans="16:19" ht="15.75" customHeight="1" x14ac:dyDescent="0.2">
      <c r="P678" s="92"/>
      <c r="R678" s="92"/>
      <c r="S678" s="92"/>
    </row>
    <row r="679" spans="16:19" ht="15.75" customHeight="1" x14ac:dyDescent="0.2">
      <c r="P679" s="92"/>
      <c r="R679" s="92"/>
      <c r="S679" s="92"/>
    </row>
    <row r="680" spans="16:19" ht="15.75" customHeight="1" x14ac:dyDescent="0.2">
      <c r="P680" s="92"/>
      <c r="R680" s="92"/>
      <c r="S680" s="92"/>
    </row>
    <row r="681" spans="16:19" ht="15.75" customHeight="1" x14ac:dyDescent="0.2">
      <c r="P681" s="92"/>
      <c r="R681" s="92"/>
      <c r="S681" s="92"/>
    </row>
    <row r="682" spans="16:19" ht="15.75" customHeight="1" x14ac:dyDescent="0.2">
      <c r="P682" s="92"/>
      <c r="R682" s="92"/>
      <c r="S682" s="92"/>
    </row>
    <row r="683" spans="16:19" ht="15.75" customHeight="1" x14ac:dyDescent="0.2">
      <c r="P683" s="92"/>
      <c r="R683" s="92"/>
      <c r="S683" s="92"/>
    </row>
    <row r="684" spans="16:19" ht="15.75" customHeight="1" x14ac:dyDescent="0.2">
      <c r="P684" s="92"/>
      <c r="R684" s="92"/>
      <c r="S684" s="92"/>
    </row>
    <row r="685" spans="16:19" ht="15.75" customHeight="1" x14ac:dyDescent="0.2">
      <c r="P685" s="92"/>
      <c r="R685" s="92"/>
      <c r="S685" s="92"/>
    </row>
    <row r="686" spans="16:19" ht="15.75" customHeight="1" x14ac:dyDescent="0.2">
      <c r="P686" s="92"/>
      <c r="R686" s="92"/>
      <c r="S686" s="92"/>
    </row>
    <row r="687" spans="16:19" ht="15.75" customHeight="1" x14ac:dyDescent="0.2">
      <c r="P687" s="92"/>
      <c r="R687" s="92"/>
      <c r="S687" s="92"/>
    </row>
    <row r="688" spans="16:19" ht="15.75" customHeight="1" x14ac:dyDescent="0.2">
      <c r="P688" s="92"/>
      <c r="R688" s="92"/>
      <c r="S688" s="92"/>
    </row>
    <row r="689" spans="16:19" ht="15.75" customHeight="1" x14ac:dyDescent="0.2">
      <c r="P689" s="92"/>
      <c r="R689" s="92"/>
      <c r="S689" s="92"/>
    </row>
    <row r="690" spans="16:19" ht="15.75" customHeight="1" x14ac:dyDescent="0.2">
      <c r="P690" s="92"/>
      <c r="R690" s="92"/>
      <c r="S690" s="92"/>
    </row>
    <row r="691" spans="16:19" ht="15.75" customHeight="1" x14ac:dyDescent="0.2">
      <c r="P691" s="92"/>
      <c r="R691" s="92"/>
      <c r="S691" s="92"/>
    </row>
    <row r="692" spans="16:19" ht="15.75" customHeight="1" x14ac:dyDescent="0.2">
      <c r="P692" s="92"/>
      <c r="R692" s="92"/>
      <c r="S692" s="92"/>
    </row>
    <row r="693" spans="16:19" ht="15.75" customHeight="1" x14ac:dyDescent="0.2">
      <c r="P693" s="92"/>
      <c r="R693" s="92"/>
      <c r="S693" s="92"/>
    </row>
    <row r="694" spans="16:19" ht="15.75" customHeight="1" x14ac:dyDescent="0.2">
      <c r="P694" s="92"/>
      <c r="R694" s="92"/>
      <c r="S694" s="92"/>
    </row>
    <row r="695" spans="16:19" ht="15.75" customHeight="1" x14ac:dyDescent="0.2">
      <c r="P695" s="92"/>
      <c r="R695" s="92"/>
      <c r="S695" s="92"/>
    </row>
    <row r="696" spans="16:19" ht="15.75" customHeight="1" x14ac:dyDescent="0.2">
      <c r="P696" s="92"/>
      <c r="R696" s="92"/>
      <c r="S696" s="92"/>
    </row>
    <row r="697" spans="16:19" ht="15.75" customHeight="1" x14ac:dyDescent="0.2">
      <c r="P697" s="92"/>
      <c r="R697" s="92"/>
      <c r="S697" s="92"/>
    </row>
    <row r="698" spans="16:19" ht="15.75" customHeight="1" x14ac:dyDescent="0.2">
      <c r="P698" s="92"/>
      <c r="R698" s="92"/>
      <c r="S698" s="92"/>
    </row>
    <row r="699" spans="16:19" ht="15.75" customHeight="1" x14ac:dyDescent="0.2">
      <c r="P699" s="92"/>
      <c r="R699" s="92"/>
      <c r="S699" s="92"/>
    </row>
    <row r="700" spans="16:19" ht="15.75" customHeight="1" x14ac:dyDescent="0.2">
      <c r="P700" s="92"/>
      <c r="R700" s="92"/>
      <c r="S700" s="92"/>
    </row>
    <row r="701" spans="16:19" ht="15.75" customHeight="1" x14ac:dyDescent="0.2">
      <c r="P701" s="92"/>
      <c r="R701" s="92"/>
      <c r="S701" s="92"/>
    </row>
    <row r="702" spans="16:19" ht="15.75" customHeight="1" x14ac:dyDescent="0.2">
      <c r="P702" s="92"/>
      <c r="R702" s="92"/>
      <c r="S702" s="92"/>
    </row>
    <row r="703" spans="16:19" ht="15.75" customHeight="1" x14ac:dyDescent="0.2">
      <c r="P703" s="92"/>
      <c r="R703" s="92"/>
      <c r="S703" s="92"/>
    </row>
    <row r="704" spans="16:19" ht="15.75" customHeight="1" x14ac:dyDescent="0.2">
      <c r="P704" s="92"/>
      <c r="R704" s="92"/>
      <c r="S704" s="92"/>
    </row>
    <row r="705" spans="16:19" ht="15.75" customHeight="1" x14ac:dyDescent="0.2">
      <c r="P705" s="92"/>
      <c r="R705" s="92"/>
      <c r="S705" s="92"/>
    </row>
    <row r="706" spans="16:19" ht="15.75" customHeight="1" x14ac:dyDescent="0.2">
      <c r="P706" s="92"/>
      <c r="R706" s="92"/>
      <c r="S706" s="92"/>
    </row>
    <row r="707" spans="16:19" ht="15.75" customHeight="1" x14ac:dyDescent="0.2">
      <c r="P707" s="92"/>
      <c r="R707" s="92"/>
      <c r="S707" s="92"/>
    </row>
    <row r="708" spans="16:19" ht="15.75" customHeight="1" x14ac:dyDescent="0.2">
      <c r="P708" s="92"/>
      <c r="R708" s="92"/>
      <c r="S708" s="92"/>
    </row>
    <row r="709" spans="16:19" ht="15.75" customHeight="1" x14ac:dyDescent="0.2">
      <c r="P709" s="92"/>
      <c r="R709" s="92"/>
      <c r="S709" s="92"/>
    </row>
    <row r="710" spans="16:19" ht="15.75" customHeight="1" x14ac:dyDescent="0.2">
      <c r="P710" s="92"/>
      <c r="R710" s="92"/>
      <c r="S710" s="92"/>
    </row>
    <row r="711" spans="16:19" ht="15.75" customHeight="1" x14ac:dyDescent="0.2">
      <c r="P711" s="92"/>
      <c r="R711" s="92"/>
      <c r="S711" s="92"/>
    </row>
    <row r="712" spans="16:19" ht="15.75" customHeight="1" x14ac:dyDescent="0.2">
      <c r="P712" s="92"/>
      <c r="R712" s="92"/>
      <c r="S712" s="92"/>
    </row>
    <row r="713" spans="16:19" ht="15.75" customHeight="1" x14ac:dyDescent="0.2">
      <c r="P713" s="92"/>
      <c r="R713" s="92"/>
      <c r="S713" s="92"/>
    </row>
    <row r="714" spans="16:19" ht="15.75" customHeight="1" x14ac:dyDescent="0.2">
      <c r="P714" s="92"/>
      <c r="R714" s="92"/>
      <c r="S714" s="92"/>
    </row>
    <row r="715" spans="16:19" ht="15.75" customHeight="1" x14ac:dyDescent="0.2">
      <c r="P715" s="92"/>
      <c r="R715" s="92"/>
      <c r="S715" s="92"/>
    </row>
    <row r="716" spans="16:19" ht="15.75" customHeight="1" x14ac:dyDescent="0.2">
      <c r="P716" s="92"/>
      <c r="R716" s="92"/>
      <c r="S716" s="92"/>
    </row>
    <row r="717" spans="16:19" ht="15.75" customHeight="1" x14ac:dyDescent="0.2">
      <c r="P717" s="92"/>
      <c r="R717" s="92"/>
      <c r="S717" s="92"/>
    </row>
    <row r="718" spans="16:19" ht="15.75" customHeight="1" x14ac:dyDescent="0.2">
      <c r="P718" s="92"/>
      <c r="R718" s="92"/>
      <c r="S718" s="92"/>
    </row>
    <row r="719" spans="16:19" ht="15.75" customHeight="1" x14ac:dyDescent="0.2">
      <c r="P719" s="92"/>
      <c r="R719" s="92"/>
      <c r="S719" s="92"/>
    </row>
    <row r="720" spans="16:19" ht="15.75" customHeight="1" x14ac:dyDescent="0.2">
      <c r="P720" s="92"/>
      <c r="R720" s="92"/>
      <c r="S720" s="92"/>
    </row>
    <row r="721" spans="16:19" ht="15.75" customHeight="1" x14ac:dyDescent="0.2">
      <c r="P721" s="92"/>
      <c r="R721" s="92"/>
      <c r="S721" s="92"/>
    </row>
    <row r="722" spans="16:19" ht="15.75" customHeight="1" x14ac:dyDescent="0.2">
      <c r="P722" s="92"/>
      <c r="R722" s="92"/>
      <c r="S722" s="92"/>
    </row>
    <row r="723" spans="16:19" ht="15.75" customHeight="1" x14ac:dyDescent="0.2">
      <c r="P723" s="92"/>
      <c r="R723" s="92"/>
      <c r="S723" s="92"/>
    </row>
    <row r="724" spans="16:19" ht="15.75" customHeight="1" x14ac:dyDescent="0.2">
      <c r="P724" s="92"/>
      <c r="R724" s="92"/>
      <c r="S724" s="92"/>
    </row>
    <row r="725" spans="16:19" ht="15.75" customHeight="1" x14ac:dyDescent="0.2">
      <c r="P725" s="92"/>
      <c r="R725" s="92"/>
      <c r="S725" s="92"/>
    </row>
    <row r="726" spans="16:19" ht="15.75" customHeight="1" x14ac:dyDescent="0.2">
      <c r="P726" s="92"/>
      <c r="R726" s="92"/>
      <c r="S726" s="92"/>
    </row>
    <row r="727" spans="16:19" ht="15.75" customHeight="1" x14ac:dyDescent="0.2">
      <c r="P727" s="92"/>
      <c r="R727" s="92"/>
      <c r="S727" s="92"/>
    </row>
    <row r="728" spans="16:19" ht="15.75" customHeight="1" x14ac:dyDescent="0.2">
      <c r="P728" s="92"/>
      <c r="R728" s="92"/>
      <c r="S728" s="92"/>
    </row>
    <row r="729" spans="16:19" ht="15.75" customHeight="1" x14ac:dyDescent="0.2">
      <c r="P729" s="92"/>
      <c r="R729" s="92"/>
      <c r="S729" s="92"/>
    </row>
    <row r="730" spans="16:19" ht="15.75" customHeight="1" x14ac:dyDescent="0.2">
      <c r="P730" s="92"/>
      <c r="R730" s="92"/>
      <c r="S730" s="92"/>
    </row>
    <row r="731" spans="16:19" ht="15.75" customHeight="1" x14ac:dyDescent="0.2">
      <c r="P731" s="92"/>
      <c r="R731" s="92"/>
      <c r="S731" s="92"/>
    </row>
    <row r="732" spans="16:19" ht="15.75" customHeight="1" x14ac:dyDescent="0.2">
      <c r="P732" s="92"/>
      <c r="R732" s="92"/>
      <c r="S732" s="92"/>
    </row>
    <row r="733" spans="16:19" ht="15.75" customHeight="1" x14ac:dyDescent="0.2">
      <c r="P733" s="92"/>
      <c r="R733" s="92"/>
      <c r="S733" s="92"/>
    </row>
    <row r="734" spans="16:19" ht="15.75" customHeight="1" x14ac:dyDescent="0.2">
      <c r="P734" s="92"/>
      <c r="R734" s="92"/>
      <c r="S734" s="92"/>
    </row>
    <row r="735" spans="16:19" ht="15.75" customHeight="1" x14ac:dyDescent="0.2">
      <c r="P735" s="92"/>
      <c r="R735" s="92"/>
      <c r="S735" s="92"/>
    </row>
    <row r="736" spans="16:19" ht="15.75" customHeight="1" x14ac:dyDescent="0.2">
      <c r="P736" s="92"/>
      <c r="R736" s="92"/>
      <c r="S736" s="92"/>
    </row>
    <row r="737" spans="16:19" ht="15.75" customHeight="1" x14ac:dyDescent="0.2">
      <c r="P737" s="92"/>
      <c r="R737" s="92"/>
      <c r="S737" s="92"/>
    </row>
    <row r="738" spans="16:19" ht="15.75" customHeight="1" x14ac:dyDescent="0.2">
      <c r="P738" s="92"/>
      <c r="R738" s="92"/>
      <c r="S738" s="92"/>
    </row>
    <row r="739" spans="16:19" ht="15.75" customHeight="1" x14ac:dyDescent="0.2">
      <c r="P739" s="92"/>
      <c r="R739" s="92"/>
      <c r="S739" s="92"/>
    </row>
    <row r="740" spans="16:19" ht="15.75" customHeight="1" x14ac:dyDescent="0.2">
      <c r="P740" s="92"/>
      <c r="R740" s="92"/>
      <c r="S740" s="92"/>
    </row>
    <row r="741" spans="16:19" ht="15.75" customHeight="1" x14ac:dyDescent="0.2">
      <c r="P741" s="92"/>
      <c r="R741" s="92"/>
      <c r="S741" s="92"/>
    </row>
    <row r="742" spans="16:19" ht="15.75" customHeight="1" x14ac:dyDescent="0.2">
      <c r="P742" s="92"/>
      <c r="R742" s="92"/>
      <c r="S742" s="92"/>
    </row>
    <row r="743" spans="16:19" ht="15.75" customHeight="1" x14ac:dyDescent="0.2">
      <c r="P743" s="92"/>
      <c r="R743" s="92"/>
      <c r="S743" s="92"/>
    </row>
    <row r="744" spans="16:19" ht="15.75" customHeight="1" x14ac:dyDescent="0.2">
      <c r="P744" s="92"/>
      <c r="R744" s="92"/>
      <c r="S744" s="92"/>
    </row>
    <row r="745" spans="16:19" ht="15.75" customHeight="1" x14ac:dyDescent="0.2">
      <c r="P745" s="92"/>
      <c r="R745" s="92"/>
      <c r="S745" s="92"/>
    </row>
    <row r="746" spans="16:19" ht="15.75" customHeight="1" x14ac:dyDescent="0.2">
      <c r="P746" s="92"/>
      <c r="R746" s="92"/>
      <c r="S746" s="92"/>
    </row>
    <row r="747" spans="16:19" ht="15.75" customHeight="1" x14ac:dyDescent="0.2">
      <c r="P747" s="92"/>
      <c r="R747" s="92"/>
      <c r="S747" s="92"/>
    </row>
    <row r="748" spans="16:19" ht="15.75" customHeight="1" x14ac:dyDescent="0.2">
      <c r="P748" s="92"/>
      <c r="R748" s="92"/>
      <c r="S748" s="92"/>
    </row>
    <row r="749" spans="16:19" ht="15.75" customHeight="1" x14ac:dyDescent="0.2">
      <c r="P749" s="92"/>
      <c r="R749" s="92"/>
      <c r="S749" s="92"/>
    </row>
    <row r="750" spans="16:19" ht="15.75" customHeight="1" x14ac:dyDescent="0.2">
      <c r="P750" s="92"/>
      <c r="R750" s="92"/>
      <c r="S750" s="92"/>
    </row>
    <row r="751" spans="16:19" ht="15.75" customHeight="1" x14ac:dyDescent="0.2">
      <c r="P751" s="92"/>
      <c r="R751" s="92"/>
      <c r="S751" s="92"/>
    </row>
    <row r="752" spans="16:19" ht="15.75" customHeight="1" x14ac:dyDescent="0.2">
      <c r="P752" s="92"/>
      <c r="R752" s="92"/>
      <c r="S752" s="92"/>
    </row>
    <row r="753" spans="16:19" ht="15.75" customHeight="1" x14ac:dyDescent="0.2">
      <c r="P753" s="92"/>
      <c r="R753" s="92"/>
      <c r="S753" s="92"/>
    </row>
    <row r="754" spans="16:19" ht="15.75" customHeight="1" x14ac:dyDescent="0.2">
      <c r="P754" s="92"/>
      <c r="R754" s="92"/>
      <c r="S754" s="92"/>
    </row>
    <row r="755" spans="16:19" ht="15.75" customHeight="1" x14ac:dyDescent="0.2">
      <c r="P755" s="92"/>
      <c r="R755" s="92"/>
      <c r="S755" s="92"/>
    </row>
    <row r="756" spans="16:19" ht="15.75" customHeight="1" x14ac:dyDescent="0.2">
      <c r="P756" s="92"/>
      <c r="R756" s="92"/>
      <c r="S756" s="92"/>
    </row>
    <row r="757" spans="16:19" ht="15.75" customHeight="1" x14ac:dyDescent="0.2">
      <c r="P757" s="92"/>
      <c r="R757" s="92"/>
      <c r="S757" s="92"/>
    </row>
    <row r="758" spans="16:19" ht="15.75" customHeight="1" x14ac:dyDescent="0.2">
      <c r="P758" s="92"/>
      <c r="R758" s="92"/>
      <c r="S758" s="92"/>
    </row>
    <row r="759" spans="16:19" ht="15.75" customHeight="1" x14ac:dyDescent="0.2">
      <c r="P759" s="92"/>
      <c r="R759" s="92"/>
      <c r="S759" s="92"/>
    </row>
    <row r="760" spans="16:19" ht="15.75" customHeight="1" x14ac:dyDescent="0.2">
      <c r="P760" s="92"/>
      <c r="R760" s="92"/>
      <c r="S760" s="92"/>
    </row>
    <row r="761" spans="16:19" ht="15.75" customHeight="1" x14ac:dyDescent="0.2">
      <c r="P761" s="92"/>
      <c r="R761" s="92"/>
      <c r="S761" s="92"/>
    </row>
    <row r="762" spans="16:19" ht="15.75" customHeight="1" x14ac:dyDescent="0.2">
      <c r="P762" s="92"/>
      <c r="R762" s="92"/>
      <c r="S762" s="92"/>
    </row>
    <row r="763" spans="16:19" ht="15.75" customHeight="1" x14ac:dyDescent="0.2">
      <c r="P763" s="92"/>
      <c r="R763" s="92"/>
      <c r="S763" s="92"/>
    </row>
    <row r="764" spans="16:19" ht="15.75" customHeight="1" x14ac:dyDescent="0.2">
      <c r="P764" s="92"/>
      <c r="R764" s="92"/>
      <c r="S764" s="92"/>
    </row>
    <row r="765" spans="16:19" ht="15.75" customHeight="1" x14ac:dyDescent="0.2">
      <c r="P765" s="92"/>
      <c r="R765" s="92"/>
      <c r="S765" s="92"/>
    </row>
    <row r="766" spans="16:19" ht="15.75" customHeight="1" x14ac:dyDescent="0.2">
      <c r="P766" s="92"/>
      <c r="R766" s="92"/>
      <c r="S766" s="92"/>
    </row>
    <row r="767" spans="16:19" ht="15.75" customHeight="1" x14ac:dyDescent="0.2">
      <c r="P767" s="92"/>
      <c r="R767" s="92"/>
      <c r="S767" s="92"/>
    </row>
    <row r="768" spans="16:19" ht="15.75" customHeight="1" x14ac:dyDescent="0.2">
      <c r="P768" s="92"/>
      <c r="R768" s="92"/>
      <c r="S768" s="92"/>
    </row>
    <row r="769" spans="16:19" ht="15.75" customHeight="1" x14ac:dyDescent="0.2">
      <c r="P769" s="92"/>
      <c r="R769" s="92"/>
      <c r="S769" s="92"/>
    </row>
    <row r="770" spans="16:19" ht="15.75" customHeight="1" x14ac:dyDescent="0.2">
      <c r="P770" s="92"/>
      <c r="R770" s="92"/>
      <c r="S770" s="92"/>
    </row>
    <row r="771" spans="16:19" ht="15.75" customHeight="1" x14ac:dyDescent="0.2">
      <c r="P771" s="92"/>
      <c r="R771" s="92"/>
      <c r="S771" s="92"/>
    </row>
    <row r="772" spans="16:19" ht="15.75" customHeight="1" x14ac:dyDescent="0.2">
      <c r="P772" s="92"/>
      <c r="R772" s="92"/>
      <c r="S772" s="92"/>
    </row>
    <row r="773" spans="16:19" ht="15.75" customHeight="1" x14ac:dyDescent="0.2">
      <c r="P773" s="92"/>
      <c r="R773" s="92"/>
      <c r="S773" s="92"/>
    </row>
    <row r="774" spans="16:19" ht="15.75" customHeight="1" x14ac:dyDescent="0.2">
      <c r="P774" s="92"/>
      <c r="R774" s="92"/>
      <c r="S774" s="92"/>
    </row>
    <row r="775" spans="16:19" ht="15.75" customHeight="1" x14ac:dyDescent="0.2">
      <c r="P775" s="92"/>
      <c r="R775" s="92"/>
      <c r="S775" s="92"/>
    </row>
    <row r="776" spans="16:19" ht="15.75" customHeight="1" x14ac:dyDescent="0.2">
      <c r="P776" s="92"/>
      <c r="R776" s="92"/>
      <c r="S776" s="92"/>
    </row>
    <row r="777" spans="16:19" ht="15.75" customHeight="1" x14ac:dyDescent="0.2">
      <c r="P777" s="92"/>
      <c r="R777" s="92"/>
      <c r="S777" s="92"/>
    </row>
    <row r="778" spans="16:19" ht="15.75" customHeight="1" x14ac:dyDescent="0.2">
      <c r="P778" s="92"/>
      <c r="R778" s="92"/>
      <c r="S778" s="92"/>
    </row>
    <row r="779" spans="16:19" ht="15.75" customHeight="1" x14ac:dyDescent="0.2">
      <c r="P779" s="92"/>
      <c r="R779" s="92"/>
      <c r="S779" s="92"/>
    </row>
    <row r="780" spans="16:19" ht="15.75" customHeight="1" x14ac:dyDescent="0.2">
      <c r="P780" s="92"/>
      <c r="R780" s="92"/>
      <c r="S780" s="92"/>
    </row>
    <row r="781" spans="16:19" ht="15.75" customHeight="1" x14ac:dyDescent="0.2">
      <c r="P781" s="92"/>
      <c r="R781" s="92"/>
      <c r="S781" s="92"/>
    </row>
    <row r="782" spans="16:19" ht="15.75" customHeight="1" x14ac:dyDescent="0.2">
      <c r="P782" s="92"/>
      <c r="R782" s="92"/>
      <c r="S782" s="92"/>
    </row>
    <row r="783" spans="16:19" ht="15.75" customHeight="1" x14ac:dyDescent="0.2">
      <c r="P783" s="92"/>
      <c r="R783" s="92"/>
      <c r="S783" s="92"/>
    </row>
    <row r="784" spans="16:19" ht="15.75" customHeight="1" x14ac:dyDescent="0.2">
      <c r="P784" s="92"/>
      <c r="R784" s="92"/>
      <c r="S784" s="92"/>
    </row>
    <row r="785" spans="16:19" ht="15.75" customHeight="1" x14ac:dyDescent="0.2">
      <c r="P785" s="92"/>
      <c r="R785" s="92"/>
      <c r="S785" s="92"/>
    </row>
    <row r="786" spans="16:19" ht="15.75" customHeight="1" x14ac:dyDescent="0.2">
      <c r="P786" s="92"/>
      <c r="R786" s="92"/>
      <c r="S786" s="92"/>
    </row>
    <row r="787" spans="16:19" ht="15.75" customHeight="1" x14ac:dyDescent="0.2">
      <c r="P787" s="92"/>
      <c r="R787" s="92"/>
      <c r="S787" s="92"/>
    </row>
    <row r="788" spans="16:19" ht="15.75" customHeight="1" x14ac:dyDescent="0.2">
      <c r="P788" s="92"/>
      <c r="R788" s="92"/>
      <c r="S788" s="92"/>
    </row>
    <row r="789" spans="16:19" ht="15.75" customHeight="1" x14ac:dyDescent="0.2">
      <c r="P789" s="92"/>
      <c r="R789" s="92"/>
      <c r="S789" s="92"/>
    </row>
    <row r="790" spans="16:19" ht="15.75" customHeight="1" x14ac:dyDescent="0.2">
      <c r="P790" s="92"/>
      <c r="R790" s="92"/>
      <c r="S790" s="92"/>
    </row>
    <row r="791" spans="16:19" ht="15.75" customHeight="1" x14ac:dyDescent="0.2">
      <c r="P791" s="92"/>
      <c r="R791" s="92"/>
      <c r="S791" s="92"/>
    </row>
    <row r="792" spans="16:19" ht="15.75" customHeight="1" x14ac:dyDescent="0.2">
      <c r="P792" s="92"/>
      <c r="R792" s="92"/>
      <c r="S792" s="92"/>
    </row>
    <row r="793" spans="16:19" ht="15.75" customHeight="1" x14ac:dyDescent="0.2">
      <c r="P793" s="92"/>
      <c r="R793" s="92"/>
      <c r="S793" s="92"/>
    </row>
    <row r="794" spans="16:19" ht="15.75" customHeight="1" x14ac:dyDescent="0.2">
      <c r="P794" s="92"/>
      <c r="R794" s="92"/>
      <c r="S794" s="92"/>
    </row>
    <row r="795" spans="16:19" ht="15.75" customHeight="1" x14ac:dyDescent="0.2">
      <c r="P795" s="92"/>
      <c r="R795" s="92"/>
      <c r="S795" s="92"/>
    </row>
    <row r="796" spans="16:19" ht="15.75" customHeight="1" x14ac:dyDescent="0.2">
      <c r="P796" s="92"/>
      <c r="R796" s="92"/>
      <c r="S796" s="92"/>
    </row>
    <row r="797" spans="16:19" ht="15.75" customHeight="1" x14ac:dyDescent="0.2">
      <c r="P797" s="92"/>
      <c r="R797" s="92"/>
      <c r="S797" s="92"/>
    </row>
    <row r="798" spans="16:19" ht="15.75" customHeight="1" x14ac:dyDescent="0.2">
      <c r="P798" s="92"/>
      <c r="R798" s="92"/>
      <c r="S798" s="92"/>
    </row>
    <row r="799" spans="16:19" ht="15.75" customHeight="1" x14ac:dyDescent="0.2">
      <c r="P799" s="92"/>
      <c r="R799" s="92"/>
      <c r="S799" s="92"/>
    </row>
    <row r="800" spans="16:19" ht="15.75" customHeight="1" x14ac:dyDescent="0.2">
      <c r="P800" s="92"/>
      <c r="R800" s="92"/>
      <c r="S800" s="92"/>
    </row>
    <row r="801" spans="16:19" ht="15.75" customHeight="1" x14ac:dyDescent="0.2">
      <c r="P801" s="92"/>
      <c r="R801" s="92"/>
      <c r="S801" s="92"/>
    </row>
    <row r="802" spans="16:19" ht="15.75" customHeight="1" x14ac:dyDescent="0.2">
      <c r="P802" s="92"/>
      <c r="R802" s="92"/>
      <c r="S802" s="92"/>
    </row>
    <row r="803" spans="16:19" ht="15.75" customHeight="1" x14ac:dyDescent="0.2">
      <c r="P803" s="92"/>
      <c r="R803" s="92"/>
      <c r="S803" s="92"/>
    </row>
    <row r="804" spans="16:19" ht="15.75" customHeight="1" x14ac:dyDescent="0.2">
      <c r="P804" s="92"/>
      <c r="R804" s="92"/>
      <c r="S804" s="92"/>
    </row>
    <row r="805" spans="16:19" ht="15.75" customHeight="1" x14ac:dyDescent="0.2">
      <c r="P805" s="92"/>
      <c r="R805" s="92"/>
      <c r="S805" s="92"/>
    </row>
    <row r="806" spans="16:19" ht="15.75" customHeight="1" x14ac:dyDescent="0.2">
      <c r="P806" s="92"/>
      <c r="R806" s="92"/>
      <c r="S806" s="92"/>
    </row>
    <row r="807" spans="16:19" ht="15.75" customHeight="1" x14ac:dyDescent="0.2">
      <c r="P807" s="92"/>
      <c r="R807" s="92"/>
      <c r="S807" s="92"/>
    </row>
    <row r="808" spans="16:19" ht="15.75" customHeight="1" x14ac:dyDescent="0.2">
      <c r="P808" s="92"/>
      <c r="R808" s="92"/>
      <c r="S808" s="92"/>
    </row>
    <row r="809" spans="16:19" ht="15.75" customHeight="1" x14ac:dyDescent="0.2">
      <c r="P809" s="92"/>
      <c r="R809" s="92"/>
      <c r="S809" s="92"/>
    </row>
    <row r="810" spans="16:19" ht="15.75" customHeight="1" x14ac:dyDescent="0.2">
      <c r="P810" s="92"/>
      <c r="R810" s="92"/>
      <c r="S810" s="92"/>
    </row>
    <row r="811" spans="16:19" ht="15.75" customHeight="1" x14ac:dyDescent="0.2">
      <c r="P811" s="92"/>
      <c r="R811" s="92"/>
      <c r="S811" s="92"/>
    </row>
    <row r="812" spans="16:19" ht="15.75" customHeight="1" x14ac:dyDescent="0.2">
      <c r="P812" s="92"/>
      <c r="R812" s="92"/>
      <c r="S812" s="92"/>
    </row>
    <row r="813" spans="16:19" ht="15.75" customHeight="1" x14ac:dyDescent="0.2">
      <c r="P813" s="92"/>
      <c r="R813" s="92"/>
      <c r="S813" s="92"/>
    </row>
    <row r="814" spans="16:19" ht="15.75" customHeight="1" x14ac:dyDescent="0.2">
      <c r="P814" s="92"/>
      <c r="R814" s="92"/>
      <c r="S814" s="92"/>
    </row>
    <row r="815" spans="16:19" ht="15.75" customHeight="1" x14ac:dyDescent="0.2">
      <c r="P815" s="92"/>
      <c r="R815" s="92"/>
      <c r="S815" s="92"/>
    </row>
    <row r="816" spans="16:19" ht="15.75" customHeight="1" x14ac:dyDescent="0.2">
      <c r="P816" s="92"/>
      <c r="R816" s="92"/>
      <c r="S816" s="92"/>
    </row>
    <row r="817" spans="16:19" ht="15.75" customHeight="1" x14ac:dyDescent="0.2">
      <c r="P817" s="92"/>
      <c r="R817" s="92"/>
      <c r="S817" s="92"/>
    </row>
    <row r="818" spans="16:19" ht="15.75" customHeight="1" x14ac:dyDescent="0.2">
      <c r="P818" s="92"/>
      <c r="R818" s="92"/>
      <c r="S818" s="92"/>
    </row>
    <row r="819" spans="16:19" ht="15.75" customHeight="1" x14ac:dyDescent="0.2">
      <c r="P819" s="92"/>
      <c r="R819" s="92"/>
      <c r="S819" s="92"/>
    </row>
    <row r="820" spans="16:19" ht="15.75" customHeight="1" x14ac:dyDescent="0.2">
      <c r="P820" s="92"/>
      <c r="R820" s="92"/>
      <c r="S820" s="92"/>
    </row>
    <row r="821" spans="16:19" ht="15.75" customHeight="1" x14ac:dyDescent="0.2">
      <c r="P821" s="92"/>
      <c r="R821" s="92"/>
      <c r="S821" s="92"/>
    </row>
    <row r="822" spans="16:19" ht="15.75" customHeight="1" x14ac:dyDescent="0.2">
      <c r="P822" s="92"/>
      <c r="R822" s="92"/>
      <c r="S822" s="92"/>
    </row>
    <row r="823" spans="16:19" ht="15.75" customHeight="1" x14ac:dyDescent="0.2">
      <c r="P823" s="92"/>
      <c r="R823" s="92"/>
      <c r="S823" s="92"/>
    </row>
    <row r="824" spans="16:19" ht="15.75" customHeight="1" x14ac:dyDescent="0.2">
      <c r="P824" s="92"/>
      <c r="R824" s="92"/>
      <c r="S824" s="92"/>
    </row>
    <row r="825" spans="16:19" ht="15.75" customHeight="1" x14ac:dyDescent="0.2">
      <c r="P825" s="92"/>
      <c r="R825" s="92"/>
      <c r="S825" s="92"/>
    </row>
    <row r="826" spans="16:19" ht="15.75" customHeight="1" x14ac:dyDescent="0.2">
      <c r="P826" s="92"/>
      <c r="R826" s="92"/>
      <c r="S826" s="92"/>
    </row>
    <row r="827" spans="16:19" ht="15.75" customHeight="1" x14ac:dyDescent="0.2">
      <c r="P827" s="92"/>
      <c r="R827" s="92"/>
      <c r="S827" s="92"/>
    </row>
    <row r="828" spans="16:19" ht="15.75" customHeight="1" x14ac:dyDescent="0.2">
      <c r="P828" s="92"/>
      <c r="R828" s="92"/>
      <c r="S828" s="92"/>
    </row>
    <row r="829" spans="16:19" ht="15.75" customHeight="1" x14ac:dyDescent="0.2">
      <c r="P829" s="92"/>
      <c r="R829" s="92"/>
      <c r="S829" s="92"/>
    </row>
    <row r="830" spans="16:19" ht="15.75" customHeight="1" x14ac:dyDescent="0.2">
      <c r="P830" s="92"/>
      <c r="R830" s="92"/>
      <c r="S830" s="92"/>
    </row>
    <row r="831" spans="16:19" ht="15.75" customHeight="1" x14ac:dyDescent="0.2">
      <c r="P831" s="92"/>
      <c r="R831" s="92"/>
      <c r="S831" s="92"/>
    </row>
    <row r="832" spans="16:19" ht="15.75" customHeight="1" x14ac:dyDescent="0.2">
      <c r="P832" s="92"/>
      <c r="R832" s="92"/>
      <c r="S832" s="92"/>
    </row>
    <row r="833" spans="16:19" ht="15.75" customHeight="1" x14ac:dyDescent="0.2">
      <c r="P833" s="92"/>
      <c r="R833" s="92"/>
      <c r="S833" s="92"/>
    </row>
    <row r="834" spans="16:19" ht="15.75" customHeight="1" x14ac:dyDescent="0.2">
      <c r="P834" s="92"/>
      <c r="R834" s="92"/>
      <c r="S834" s="92"/>
    </row>
    <row r="835" spans="16:19" ht="15.75" customHeight="1" x14ac:dyDescent="0.2">
      <c r="P835" s="92"/>
      <c r="R835" s="92"/>
      <c r="S835" s="92"/>
    </row>
    <row r="836" spans="16:19" ht="15.75" customHeight="1" x14ac:dyDescent="0.2">
      <c r="P836" s="92"/>
      <c r="R836" s="92"/>
      <c r="S836" s="92"/>
    </row>
    <row r="837" spans="16:19" ht="15.75" customHeight="1" x14ac:dyDescent="0.2">
      <c r="P837" s="92"/>
      <c r="R837" s="92"/>
      <c r="S837" s="92"/>
    </row>
    <row r="838" spans="16:19" ht="15.75" customHeight="1" x14ac:dyDescent="0.2">
      <c r="P838" s="92"/>
      <c r="R838" s="92"/>
      <c r="S838" s="92"/>
    </row>
    <row r="839" spans="16:19" ht="15.75" customHeight="1" x14ac:dyDescent="0.2">
      <c r="P839" s="92"/>
      <c r="R839" s="92"/>
      <c r="S839" s="92"/>
    </row>
    <row r="840" spans="16:19" ht="15.75" customHeight="1" x14ac:dyDescent="0.2">
      <c r="P840" s="92"/>
      <c r="R840" s="92"/>
      <c r="S840" s="92"/>
    </row>
    <row r="841" spans="16:19" ht="15.75" customHeight="1" x14ac:dyDescent="0.2">
      <c r="P841" s="92"/>
      <c r="R841" s="92"/>
      <c r="S841" s="92"/>
    </row>
    <row r="842" spans="16:19" ht="15.75" customHeight="1" x14ac:dyDescent="0.2">
      <c r="P842" s="92"/>
      <c r="R842" s="92"/>
      <c r="S842" s="92"/>
    </row>
    <row r="843" spans="16:19" ht="15.75" customHeight="1" x14ac:dyDescent="0.2">
      <c r="P843" s="92"/>
      <c r="R843" s="92"/>
      <c r="S843" s="92"/>
    </row>
    <row r="844" spans="16:19" ht="15.75" customHeight="1" x14ac:dyDescent="0.2">
      <c r="P844" s="92"/>
      <c r="R844" s="92"/>
      <c r="S844" s="92"/>
    </row>
    <row r="845" spans="16:19" ht="15.75" customHeight="1" x14ac:dyDescent="0.2">
      <c r="P845" s="92"/>
      <c r="R845" s="92"/>
      <c r="S845" s="92"/>
    </row>
    <row r="846" spans="16:19" ht="15.75" customHeight="1" x14ac:dyDescent="0.2">
      <c r="P846" s="92"/>
      <c r="R846" s="92"/>
      <c r="S846" s="92"/>
    </row>
    <row r="847" spans="16:19" ht="15.75" customHeight="1" x14ac:dyDescent="0.2">
      <c r="P847" s="92"/>
      <c r="R847" s="92"/>
      <c r="S847" s="92"/>
    </row>
    <row r="848" spans="16:19" ht="15.75" customHeight="1" x14ac:dyDescent="0.2">
      <c r="P848" s="92"/>
      <c r="R848" s="92"/>
      <c r="S848" s="92"/>
    </row>
    <row r="849" spans="16:19" ht="15.75" customHeight="1" x14ac:dyDescent="0.2">
      <c r="P849" s="92"/>
      <c r="R849" s="92"/>
      <c r="S849" s="92"/>
    </row>
    <row r="850" spans="16:19" ht="15.75" customHeight="1" x14ac:dyDescent="0.2">
      <c r="P850" s="92"/>
      <c r="R850" s="92"/>
      <c r="S850" s="92"/>
    </row>
    <row r="851" spans="16:19" ht="15.75" customHeight="1" x14ac:dyDescent="0.2">
      <c r="P851" s="92"/>
      <c r="R851" s="92"/>
      <c r="S851" s="92"/>
    </row>
    <row r="852" spans="16:19" ht="15.75" customHeight="1" x14ac:dyDescent="0.2">
      <c r="P852" s="92"/>
      <c r="R852" s="92"/>
      <c r="S852" s="92"/>
    </row>
    <row r="853" spans="16:19" ht="15.75" customHeight="1" x14ac:dyDescent="0.2">
      <c r="P853" s="92"/>
      <c r="R853" s="92"/>
      <c r="S853" s="92"/>
    </row>
    <row r="854" spans="16:19" ht="15.75" customHeight="1" x14ac:dyDescent="0.2">
      <c r="P854" s="92"/>
      <c r="R854" s="92"/>
      <c r="S854" s="92"/>
    </row>
    <row r="855" spans="16:19" ht="15.75" customHeight="1" x14ac:dyDescent="0.2">
      <c r="P855" s="92"/>
      <c r="R855" s="92"/>
      <c r="S855" s="92"/>
    </row>
    <row r="856" spans="16:19" ht="15.75" customHeight="1" x14ac:dyDescent="0.2">
      <c r="P856" s="92"/>
      <c r="R856" s="92"/>
      <c r="S856" s="92"/>
    </row>
    <row r="857" spans="16:19" ht="15.75" customHeight="1" x14ac:dyDescent="0.2">
      <c r="P857" s="92"/>
      <c r="R857" s="92"/>
      <c r="S857" s="92"/>
    </row>
    <row r="858" spans="16:19" ht="15.75" customHeight="1" x14ac:dyDescent="0.2">
      <c r="P858" s="92"/>
      <c r="R858" s="92"/>
      <c r="S858" s="92"/>
    </row>
    <row r="859" spans="16:19" ht="15.75" customHeight="1" x14ac:dyDescent="0.2">
      <c r="P859" s="92"/>
      <c r="R859" s="92"/>
      <c r="S859" s="92"/>
    </row>
    <row r="860" spans="16:19" ht="15.75" customHeight="1" x14ac:dyDescent="0.2">
      <c r="P860" s="92"/>
      <c r="R860" s="92"/>
      <c r="S860" s="92"/>
    </row>
    <row r="861" spans="16:19" ht="15.75" customHeight="1" x14ac:dyDescent="0.2">
      <c r="P861" s="92"/>
      <c r="R861" s="92"/>
      <c r="S861" s="92"/>
    </row>
    <row r="862" spans="16:19" ht="15.75" customHeight="1" x14ac:dyDescent="0.2">
      <c r="P862" s="92"/>
      <c r="R862" s="92"/>
      <c r="S862" s="92"/>
    </row>
    <row r="863" spans="16:19" ht="15.75" customHeight="1" x14ac:dyDescent="0.2">
      <c r="P863" s="92"/>
      <c r="R863" s="92"/>
      <c r="S863" s="92"/>
    </row>
    <row r="864" spans="16:19" ht="15.75" customHeight="1" x14ac:dyDescent="0.2">
      <c r="P864" s="92"/>
      <c r="R864" s="92"/>
      <c r="S864" s="92"/>
    </row>
    <row r="865" spans="16:19" ht="15.75" customHeight="1" x14ac:dyDescent="0.2">
      <c r="P865" s="92"/>
      <c r="R865" s="92"/>
      <c r="S865" s="92"/>
    </row>
    <row r="866" spans="16:19" ht="15.75" customHeight="1" x14ac:dyDescent="0.2">
      <c r="P866" s="92"/>
      <c r="R866" s="92"/>
      <c r="S866" s="92"/>
    </row>
    <row r="867" spans="16:19" ht="15.75" customHeight="1" x14ac:dyDescent="0.2">
      <c r="P867" s="92"/>
      <c r="R867" s="92"/>
      <c r="S867" s="92"/>
    </row>
    <row r="868" spans="16:19" ht="15.75" customHeight="1" x14ac:dyDescent="0.2">
      <c r="P868" s="92"/>
      <c r="R868" s="92"/>
      <c r="S868" s="92"/>
    </row>
    <row r="869" spans="16:19" ht="15.75" customHeight="1" x14ac:dyDescent="0.2">
      <c r="P869" s="92"/>
      <c r="R869" s="92"/>
      <c r="S869" s="92"/>
    </row>
    <row r="870" spans="16:19" ht="15.75" customHeight="1" x14ac:dyDescent="0.2">
      <c r="P870" s="92"/>
      <c r="R870" s="92"/>
      <c r="S870" s="92"/>
    </row>
    <row r="871" spans="16:19" ht="15.75" customHeight="1" x14ac:dyDescent="0.2">
      <c r="P871" s="92"/>
      <c r="R871" s="92"/>
      <c r="S871" s="92"/>
    </row>
    <row r="872" spans="16:19" ht="15.75" customHeight="1" x14ac:dyDescent="0.2">
      <c r="P872" s="92"/>
      <c r="R872" s="92"/>
      <c r="S872" s="92"/>
    </row>
    <row r="873" spans="16:19" ht="15.75" customHeight="1" x14ac:dyDescent="0.2">
      <c r="P873" s="92"/>
      <c r="R873" s="92"/>
      <c r="S873" s="92"/>
    </row>
    <row r="874" spans="16:19" ht="15.75" customHeight="1" x14ac:dyDescent="0.2">
      <c r="P874" s="92"/>
      <c r="R874" s="92"/>
      <c r="S874" s="92"/>
    </row>
    <row r="875" spans="16:19" ht="15.75" customHeight="1" x14ac:dyDescent="0.2">
      <c r="P875" s="92"/>
      <c r="R875" s="92"/>
      <c r="S875" s="92"/>
    </row>
    <row r="876" spans="16:19" ht="15.75" customHeight="1" x14ac:dyDescent="0.2">
      <c r="P876" s="92"/>
      <c r="R876" s="92"/>
      <c r="S876" s="92"/>
    </row>
    <row r="877" spans="16:19" ht="15.75" customHeight="1" x14ac:dyDescent="0.2">
      <c r="P877" s="92"/>
      <c r="R877" s="92"/>
      <c r="S877" s="92"/>
    </row>
    <row r="878" spans="16:19" ht="15.75" customHeight="1" x14ac:dyDescent="0.2">
      <c r="P878" s="92"/>
      <c r="R878" s="92"/>
      <c r="S878" s="92"/>
    </row>
    <row r="879" spans="16:19" ht="15.75" customHeight="1" x14ac:dyDescent="0.2">
      <c r="P879" s="92"/>
      <c r="R879" s="92"/>
      <c r="S879" s="92"/>
    </row>
    <row r="880" spans="16:19" ht="15.75" customHeight="1" x14ac:dyDescent="0.2">
      <c r="P880" s="92"/>
      <c r="R880" s="92"/>
      <c r="S880" s="92"/>
    </row>
    <row r="881" spans="16:19" ht="15.75" customHeight="1" x14ac:dyDescent="0.2">
      <c r="P881" s="92"/>
      <c r="R881" s="92"/>
      <c r="S881" s="92"/>
    </row>
    <row r="882" spans="16:19" ht="15.75" customHeight="1" x14ac:dyDescent="0.2">
      <c r="P882" s="92"/>
      <c r="R882" s="92"/>
      <c r="S882" s="92"/>
    </row>
    <row r="883" spans="16:19" ht="15.75" customHeight="1" x14ac:dyDescent="0.2">
      <c r="P883" s="92"/>
      <c r="R883" s="92"/>
      <c r="S883" s="92"/>
    </row>
    <row r="884" spans="16:19" ht="15.75" customHeight="1" x14ac:dyDescent="0.2">
      <c r="P884" s="92"/>
      <c r="R884" s="92"/>
      <c r="S884" s="92"/>
    </row>
    <row r="885" spans="16:19" ht="15.75" customHeight="1" x14ac:dyDescent="0.2">
      <c r="P885" s="92"/>
      <c r="R885" s="92"/>
      <c r="S885" s="92"/>
    </row>
    <row r="886" spans="16:19" ht="15.75" customHeight="1" x14ac:dyDescent="0.2">
      <c r="P886" s="92"/>
      <c r="R886" s="92"/>
      <c r="S886" s="92"/>
    </row>
    <row r="887" spans="16:19" ht="15.75" customHeight="1" x14ac:dyDescent="0.2">
      <c r="P887" s="92"/>
      <c r="R887" s="92"/>
      <c r="S887" s="92"/>
    </row>
    <row r="888" spans="16:19" ht="15.75" customHeight="1" x14ac:dyDescent="0.2">
      <c r="P888" s="92"/>
      <c r="R888" s="92"/>
      <c r="S888" s="92"/>
    </row>
    <row r="889" spans="16:19" ht="15.75" customHeight="1" x14ac:dyDescent="0.2">
      <c r="P889" s="92"/>
      <c r="R889" s="92"/>
      <c r="S889" s="92"/>
    </row>
    <row r="890" spans="16:19" ht="15.75" customHeight="1" x14ac:dyDescent="0.2">
      <c r="P890" s="92"/>
      <c r="R890" s="92"/>
      <c r="S890" s="92"/>
    </row>
    <row r="891" spans="16:19" ht="15.75" customHeight="1" x14ac:dyDescent="0.2">
      <c r="P891" s="92"/>
      <c r="R891" s="92"/>
      <c r="S891" s="92"/>
    </row>
    <row r="892" spans="16:19" ht="15.75" customHeight="1" x14ac:dyDescent="0.2">
      <c r="P892" s="92"/>
      <c r="R892" s="92"/>
      <c r="S892" s="92"/>
    </row>
    <row r="893" spans="16:19" ht="15.75" customHeight="1" x14ac:dyDescent="0.2">
      <c r="P893" s="92"/>
      <c r="R893" s="92"/>
      <c r="S893" s="92"/>
    </row>
    <row r="894" spans="16:19" ht="15.75" customHeight="1" x14ac:dyDescent="0.2">
      <c r="P894" s="92"/>
      <c r="R894" s="92"/>
      <c r="S894" s="92"/>
    </row>
    <row r="895" spans="16:19" ht="15.75" customHeight="1" x14ac:dyDescent="0.2">
      <c r="P895" s="92"/>
      <c r="R895" s="92"/>
      <c r="S895" s="92"/>
    </row>
    <row r="896" spans="16:19" ht="15.75" customHeight="1" x14ac:dyDescent="0.2">
      <c r="P896" s="92"/>
      <c r="R896" s="92"/>
      <c r="S896" s="92"/>
    </row>
    <row r="897" spans="16:19" ht="15.75" customHeight="1" x14ac:dyDescent="0.2">
      <c r="P897" s="92"/>
      <c r="R897" s="92"/>
      <c r="S897" s="92"/>
    </row>
    <row r="898" spans="16:19" ht="15.75" customHeight="1" x14ac:dyDescent="0.2">
      <c r="P898" s="92"/>
      <c r="R898" s="92"/>
      <c r="S898" s="92"/>
    </row>
    <row r="899" spans="16:19" ht="15.75" customHeight="1" x14ac:dyDescent="0.2">
      <c r="P899" s="92"/>
      <c r="R899" s="92"/>
      <c r="S899" s="92"/>
    </row>
    <row r="900" spans="16:19" ht="15.75" customHeight="1" x14ac:dyDescent="0.2">
      <c r="P900" s="92"/>
      <c r="R900" s="92"/>
      <c r="S900" s="92"/>
    </row>
    <row r="901" spans="16:19" ht="15.75" customHeight="1" x14ac:dyDescent="0.2">
      <c r="P901" s="92"/>
      <c r="R901" s="92"/>
      <c r="S901" s="92"/>
    </row>
    <row r="902" spans="16:19" ht="15.75" customHeight="1" x14ac:dyDescent="0.2">
      <c r="P902" s="92"/>
      <c r="R902" s="92"/>
      <c r="S902" s="92"/>
    </row>
    <row r="903" spans="16:19" ht="15.75" customHeight="1" x14ac:dyDescent="0.2">
      <c r="P903" s="92"/>
      <c r="R903" s="92"/>
      <c r="S903" s="92"/>
    </row>
    <row r="904" spans="16:19" ht="15.75" customHeight="1" x14ac:dyDescent="0.2">
      <c r="P904" s="92"/>
      <c r="R904" s="92"/>
      <c r="S904" s="92"/>
    </row>
    <row r="905" spans="16:19" ht="15.75" customHeight="1" x14ac:dyDescent="0.2">
      <c r="P905" s="92"/>
      <c r="R905" s="92"/>
      <c r="S905" s="92"/>
    </row>
    <row r="906" spans="16:19" ht="15.75" customHeight="1" x14ac:dyDescent="0.2">
      <c r="P906" s="92"/>
      <c r="R906" s="92"/>
      <c r="S906" s="92"/>
    </row>
    <row r="907" spans="16:19" ht="15.75" customHeight="1" x14ac:dyDescent="0.2">
      <c r="P907" s="92"/>
      <c r="R907" s="92"/>
      <c r="S907" s="92"/>
    </row>
    <row r="908" spans="16:19" ht="15.75" customHeight="1" x14ac:dyDescent="0.2">
      <c r="P908" s="92"/>
      <c r="R908" s="92"/>
      <c r="S908" s="92"/>
    </row>
    <row r="909" spans="16:19" ht="15.75" customHeight="1" x14ac:dyDescent="0.2">
      <c r="P909" s="92"/>
      <c r="R909" s="92"/>
      <c r="S909" s="92"/>
    </row>
    <row r="910" spans="16:19" ht="15.75" customHeight="1" x14ac:dyDescent="0.2">
      <c r="P910" s="92"/>
      <c r="R910" s="92"/>
      <c r="S910" s="92"/>
    </row>
    <row r="911" spans="16:19" ht="15.75" customHeight="1" x14ac:dyDescent="0.2">
      <c r="P911" s="92"/>
      <c r="R911" s="92"/>
      <c r="S911" s="92"/>
    </row>
    <row r="912" spans="16:19" ht="15.75" customHeight="1" x14ac:dyDescent="0.2">
      <c r="P912" s="92"/>
      <c r="R912" s="92"/>
      <c r="S912" s="92"/>
    </row>
    <row r="913" spans="16:19" ht="15.75" customHeight="1" x14ac:dyDescent="0.2">
      <c r="P913" s="92"/>
      <c r="R913" s="92"/>
      <c r="S913" s="92"/>
    </row>
    <row r="914" spans="16:19" ht="15.75" customHeight="1" x14ac:dyDescent="0.2">
      <c r="P914" s="92"/>
      <c r="R914" s="92"/>
      <c r="S914" s="92"/>
    </row>
    <row r="915" spans="16:19" ht="15.75" customHeight="1" x14ac:dyDescent="0.2">
      <c r="P915" s="92"/>
      <c r="R915" s="92"/>
      <c r="S915" s="92"/>
    </row>
    <row r="916" spans="16:19" ht="15.75" customHeight="1" x14ac:dyDescent="0.2">
      <c r="P916" s="92"/>
      <c r="R916" s="92"/>
      <c r="S916" s="92"/>
    </row>
    <row r="917" spans="16:19" ht="15.75" customHeight="1" x14ac:dyDescent="0.2">
      <c r="P917" s="92"/>
      <c r="R917" s="92"/>
      <c r="S917" s="92"/>
    </row>
    <row r="918" spans="16:19" ht="15.75" customHeight="1" x14ac:dyDescent="0.2">
      <c r="P918" s="92"/>
      <c r="R918" s="92"/>
      <c r="S918" s="92"/>
    </row>
    <row r="919" spans="16:19" ht="15.75" customHeight="1" x14ac:dyDescent="0.2">
      <c r="P919" s="92"/>
      <c r="R919" s="92"/>
      <c r="S919" s="92"/>
    </row>
    <row r="920" spans="16:19" ht="15.75" customHeight="1" x14ac:dyDescent="0.2">
      <c r="P920" s="92"/>
      <c r="R920" s="92"/>
      <c r="S920" s="92"/>
    </row>
    <row r="921" spans="16:19" ht="15.75" customHeight="1" x14ac:dyDescent="0.2">
      <c r="P921" s="92"/>
      <c r="R921" s="92"/>
      <c r="S921" s="92"/>
    </row>
    <row r="922" spans="16:19" ht="15.75" customHeight="1" x14ac:dyDescent="0.2">
      <c r="P922" s="92"/>
      <c r="R922" s="92"/>
      <c r="S922" s="92"/>
    </row>
    <row r="923" spans="16:19" ht="15.75" customHeight="1" x14ac:dyDescent="0.2">
      <c r="P923" s="92"/>
      <c r="R923" s="92"/>
      <c r="S923" s="92"/>
    </row>
    <row r="924" spans="16:19" ht="15.75" customHeight="1" x14ac:dyDescent="0.2">
      <c r="P924" s="92"/>
      <c r="R924" s="92"/>
      <c r="S924" s="92"/>
    </row>
    <row r="925" spans="16:19" ht="15.75" customHeight="1" x14ac:dyDescent="0.2">
      <c r="P925" s="92"/>
      <c r="R925" s="92"/>
      <c r="S925" s="92"/>
    </row>
    <row r="926" spans="16:19" ht="15.75" customHeight="1" x14ac:dyDescent="0.2">
      <c r="P926" s="92"/>
      <c r="R926" s="92"/>
      <c r="S926" s="92"/>
    </row>
    <row r="927" spans="16:19" ht="15.75" customHeight="1" x14ac:dyDescent="0.2">
      <c r="P927" s="92"/>
      <c r="R927" s="92"/>
      <c r="S927" s="92"/>
    </row>
    <row r="928" spans="16:19" ht="15.75" customHeight="1" x14ac:dyDescent="0.2">
      <c r="P928" s="92"/>
      <c r="R928" s="92"/>
      <c r="S928" s="92"/>
    </row>
    <row r="929" spans="16:19" ht="15.75" customHeight="1" x14ac:dyDescent="0.2">
      <c r="P929" s="92"/>
      <c r="R929" s="92"/>
      <c r="S929" s="92"/>
    </row>
    <row r="930" spans="16:19" ht="15.75" customHeight="1" x14ac:dyDescent="0.2">
      <c r="P930" s="92"/>
      <c r="R930" s="92"/>
      <c r="S930" s="92"/>
    </row>
    <row r="931" spans="16:19" ht="15.75" customHeight="1" x14ac:dyDescent="0.2">
      <c r="P931" s="92"/>
      <c r="R931" s="92"/>
      <c r="S931" s="92"/>
    </row>
    <row r="932" spans="16:19" ht="15.75" customHeight="1" x14ac:dyDescent="0.2">
      <c r="P932" s="92"/>
      <c r="R932" s="92"/>
      <c r="S932" s="92"/>
    </row>
    <row r="933" spans="16:19" ht="15.75" customHeight="1" x14ac:dyDescent="0.2">
      <c r="P933" s="92"/>
      <c r="R933" s="92"/>
      <c r="S933" s="92"/>
    </row>
    <row r="934" spans="16:19" ht="15.75" customHeight="1" x14ac:dyDescent="0.2">
      <c r="P934" s="92"/>
      <c r="R934" s="92"/>
      <c r="S934" s="92"/>
    </row>
    <row r="935" spans="16:19" ht="15.75" customHeight="1" x14ac:dyDescent="0.2">
      <c r="P935" s="92"/>
      <c r="R935" s="92"/>
      <c r="S935" s="92"/>
    </row>
    <row r="936" spans="16:19" ht="15.75" customHeight="1" x14ac:dyDescent="0.2">
      <c r="P936" s="92"/>
      <c r="R936" s="92"/>
      <c r="S936" s="92"/>
    </row>
    <row r="937" spans="16:19" ht="15.75" customHeight="1" x14ac:dyDescent="0.2">
      <c r="P937" s="92"/>
      <c r="R937" s="92"/>
      <c r="S937" s="92"/>
    </row>
    <row r="938" spans="16:19" ht="15.75" customHeight="1" x14ac:dyDescent="0.2">
      <c r="P938" s="92"/>
      <c r="R938" s="92"/>
      <c r="S938" s="92"/>
    </row>
    <row r="939" spans="16:19" ht="15.75" customHeight="1" x14ac:dyDescent="0.2">
      <c r="P939" s="92"/>
      <c r="R939" s="92"/>
      <c r="S939" s="92"/>
    </row>
    <row r="940" spans="16:19" ht="15.75" customHeight="1" x14ac:dyDescent="0.2">
      <c r="P940" s="92"/>
      <c r="R940" s="92"/>
      <c r="S940" s="92"/>
    </row>
    <row r="941" spans="16:19" ht="15.75" customHeight="1" x14ac:dyDescent="0.2">
      <c r="P941" s="92"/>
      <c r="R941" s="92"/>
      <c r="S941" s="92"/>
    </row>
    <row r="942" spans="16:19" ht="15.75" customHeight="1" x14ac:dyDescent="0.2">
      <c r="P942" s="92"/>
      <c r="R942" s="92"/>
      <c r="S942" s="92"/>
    </row>
    <row r="943" spans="16:19" ht="15.75" customHeight="1" x14ac:dyDescent="0.2">
      <c r="P943" s="92"/>
      <c r="R943" s="92"/>
      <c r="S943" s="92"/>
    </row>
    <row r="944" spans="16:19" ht="15.75" customHeight="1" x14ac:dyDescent="0.2">
      <c r="P944" s="92"/>
      <c r="R944" s="92"/>
      <c r="S944" s="92"/>
    </row>
    <row r="945" spans="16:19" ht="15.75" customHeight="1" x14ac:dyDescent="0.2">
      <c r="P945" s="92"/>
      <c r="R945" s="92"/>
      <c r="S945" s="92"/>
    </row>
    <row r="946" spans="16:19" ht="15.75" customHeight="1" x14ac:dyDescent="0.2">
      <c r="P946" s="92"/>
      <c r="R946" s="92"/>
      <c r="S946" s="92"/>
    </row>
    <row r="947" spans="16:19" ht="15.75" customHeight="1" x14ac:dyDescent="0.2">
      <c r="P947" s="92"/>
      <c r="R947" s="92"/>
      <c r="S947" s="92"/>
    </row>
    <row r="948" spans="16:19" ht="15.75" customHeight="1" x14ac:dyDescent="0.2">
      <c r="P948" s="92"/>
      <c r="R948" s="92"/>
      <c r="S948" s="92"/>
    </row>
    <row r="949" spans="16:19" ht="15.75" customHeight="1" x14ac:dyDescent="0.2">
      <c r="P949" s="92"/>
      <c r="R949" s="92"/>
      <c r="S949" s="92"/>
    </row>
    <row r="950" spans="16:19" ht="15.75" customHeight="1" x14ac:dyDescent="0.2">
      <c r="P950" s="92"/>
      <c r="R950" s="92"/>
      <c r="S950" s="92"/>
    </row>
    <row r="951" spans="16:19" ht="15.75" customHeight="1" x14ac:dyDescent="0.2">
      <c r="P951" s="92"/>
      <c r="R951" s="92"/>
      <c r="S951" s="92"/>
    </row>
    <row r="952" spans="16:19" ht="15.75" customHeight="1" x14ac:dyDescent="0.2">
      <c r="P952" s="92"/>
      <c r="R952" s="92"/>
      <c r="S952" s="92"/>
    </row>
    <row r="953" spans="16:19" ht="15.75" customHeight="1" x14ac:dyDescent="0.2">
      <c r="P953" s="92"/>
      <c r="R953" s="92"/>
      <c r="S953" s="92"/>
    </row>
    <row r="954" spans="16:19" ht="15.75" customHeight="1" x14ac:dyDescent="0.2">
      <c r="P954" s="92"/>
      <c r="R954" s="92"/>
      <c r="S954" s="92"/>
    </row>
    <row r="955" spans="16:19" ht="15.75" customHeight="1" x14ac:dyDescent="0.2">
      <c r="P955" s="92"/>
      <c r="R955" s="92"/>
      <c r="S955" s="92"/>
    </row>
    <row r="956" spans="16:19" ht="15.75" customHeight="1" x14ac:dyDescent="0.2">
      <c r="P956" s="92"/>
      <c r="R956" s="92"/>
      <c r="S956" s="92"/>
    </row>
    <row r="957" spans="16:19" ht="15.75" customHeight="1" x14ac:dyDescent="0.2">
      <c r="P957" s="92"/>
      <c r="R957" s="92"/>
      <c r="S957" s="92"/>
    </row>
    <row r="958" spans="16:19" ht="15.75" customHeight="1" x14ac:dyDescent="0.2">
      <c r="P958" s="92"/>
      <c r="R958" s="92"/>
      <c r="S958" s="92"/>
    </row>
    <row r="959" spans="16:19" ht="15.75" customHeight="1" x14ac:dyDescent="0.2">
      <c r="P959" s="92"/>
      <c r="R959" s="92"/>
      <c r="S959" s="92"/>
    </row>
    <row r="960" spans="16:19" ht="15.75" customHeight="1" x14ac:dyDescent="0.2">
      <c r="P960" s="92"/>
      <c r="R960" s="92"/>
      <c r="S960" s="92"/>
    </row>
    <row r="961" spans="16:19" ht="15.75" customHeight="1" x14ac:dyDescent="0.2">
      <c r="P961" s="92"/>
      <c r="R961" s="92"/>
      <c r="S961" s="92"/>
    </row>
    <row r="962" spans="16:19" ht="15.75" customHeight="1" x14ac:dyDescent="0.2">
      <c r="P962" s="92"/>
      <c r="R962" s="92"/>
      <c r="S962" s="92"/>
    </row>
    <row r="963" spans="16:19" ht="15.75" customHeight="1" x14ac:dyDescent="0.2">
      <c r="P963" s="92"/>
      <c r="R963" s="92"/>
      <c r="S963" s="92"/>
    </row>
    <row r="964" spans="16:19" ht="15.75" customHeight="1" x14ac:dyDescent="0.2">
      <c r="P964" s="92"/>
      <c r="R964" s="92"/>
      <c r="S964" s="92"/>
    </row>
    <row r="965" spans="16:19" ht="15.75" customHeight="1" x14ac:dyDescent="0.2">
      <c r="P965" s="92"/>
      <c r="R965" s="92"/>
      <c r="S965" s="92"/>
    </row>
    <row r="966" spans="16:19" ht="15.75" customHeight="1" x14ac:dyDescent="0.2">
      <c r="P966" s="92"/>
      <c r="R966" s="92"/>
      <c r="S966" s="92"/>
    </row>
    <row r="967" spans="16:19" ht="15.75" customHeight="1" x14ac:dyDescent="0.2">
      <c r="P967" s="92"/>
      <c r="R967" s="92"/>
      <c r="S967" s="92"/>
    </row>
    <row r="968" spans="16:19" ht="15.75" customHeight="1" x14ac:dyDescent="0.2">
      <c r="P968" s="92"/>
      <c r="R968" s="92"/>
      <c r="S968" s="92"/>
    </row>
    <row r="969" spans="16:19" ht="15.75" customHeight="1" x14ac:dyDescent="0.2">
      <c r="P969" s="92"/>
      <c r="R969" s="92"/>
      <c r="S969" s="92"/>
    </row>
    <row r="970" spans="16:19" ht="15.75" customHeight="1" x14ac:dyDescent="0.2">
      <c r="P970" s="92"/>
      <c r="R970" s="92"/>
      <c r="S970" s="92"/>
    </row>
    <row r="971" spans="16:19" ht="15.75" customHeight="1" x14ac:dyDescent="0.2">
      <c r="P971" s="92"/>
      <c r="R971" s="92"/>
      <c r="S971" s="92"/>
    </row>
    <row r="972" spans="16:19" ht="15.75" customHeight="1" x14ac:dyDescent="0.2">
      <c r="P972" s="92"/>
      <c r="R972" s="92"/>
      <c r="S972" s="92"/>
    </row>
    <row r="973" spans="16:19" ht="15.75" customHeight="1" x14ac:dyDescent="0.2">
      <c r="P973" s="92"/>
      <c r="R973" s="92"/>
      <c r="S973" s="92"/>
    </row>
    <row r="974" spans="16:19" ht="15.75" customHeight="1" x14ac:dyDescent="0.2">
      <c r="P974" s="92"/>
      <c r="R974" s="92"/>
      <c r="S974" s="92"/>
    </row>
    <row r="975" spans="16:19" ht="15.75" customHeight="1" x14ac:dyDescent="0.2">
      <c r="P975" s="92"/>
      <c r="R975" s="92"/>
      <c r="S975" s="92"/>
    </row>
    <row r="976" spans="16:19" ht="15.75" customHeight="1" x14ac:dyDescent="0.2">
      <c r="P976" s="92"/>
      <c r="R976" s="92"/>
      <c r="S976" s="92"/>
    </row>
    <row r="977" spans="16:19" ht="15.75" customHeight="1" x14ac:dyDescent="0.2">
      <c r="P977" s="92"/>
      <c r="R977" s="92"/>
      <c r="S977" s="92"/>
    </row>
    <row r="978" spans="16:19" ht="15.75" customHeight="1" x14ac:dyDescent="0.2">
      <c r="P978" s="92"/>
      <c r="R978" s="92"/>
      <c r="S978" s="92"/>
    </row>
    <row r="979" spans="16:19" ht="15.75" customHeight="1" x14ac:dyDescent="0.2">
      <c r="P979" s="92"/>
      <c r="R979" s="92"/>
      <c r="S979" s="92"/>
    </row>
    <row r="980" spans="16:19" ht="15.75" customHeight="1" x14ac:dyDescent="0.2">
      <c r="P980" s="92"/>
      <c r="R980" s="92"/>
      <c r="S980" s="92"/>
    </row>
    <row r="981" spans="16:19" ht="15.75" customHeight="1" x14ac:dyDescent="0.2">
      <c r="P981" s="92"/>
      <c r="R981" s="92"/>
      <c r="S981" s="92"/>
    </row>
    <row r="982" spans="16:19" ht="15.75" customHeight="1" x14ac:dyDescent="0.2">
      <c r="P982" s="92"/>
      <c r="R982" s="92"/>
      <c r="S982" s="92"/>
    </row>
    <row r="983" spans="16:19" ht="15.75" customHeight="1" x14ac:dyDescent="0.2">
      <c r="P983" s="92"/>
      <c r="R983" s="92"/>
      <c r="S983" s="92"/>
    </row>
    <row r="984" spans="16:19" ht="15.75" customHeight="1" x14ac:dyDescent="0.2">
      <c r="P984" s="92"/>
      <c r="R984" s="92"/>
      <c r="S984" s="92"/>
    </row>
    <row r="985" spans="16:19" ht="15.75" customHeight="1" x14ac:dyDescent="0.2">
      <c r="P985" s="92"/>
      <c r="R985" s="92"/>
      <c r="S985" s="92"/>
    </row>
    <row r="986" spans="16:19" ht="15.75" customHeight="1" x14ac:dyDescent="0.2">
      <c r="P986" s="92"/>
      <c r="R986" s="92"/>
      <c r="S986" s="92"/>
    </row>
    <row r="987" spans="16:19" ht="15.75" customHeight="1" x14ac:dyDescent="0.2">
      <c r="P987" s="92"/>
      <c r="R987" s="92"/>
      <c r="S987" s="92"/>
    </row>
    <row r="988" spans="16:19" ht="15.75" customHeight="1" x14ac:dyDescent="0.2">
      <c r="P988" s="92"/>
      <c r="R988" s="92"/>
      <c r="S988" s="92"/>
    </row>
    <row r="989" spans="16:19" ht="15.75" customHeight="1" x14ac:dyDescent="0.2">
      <c r="P989" s="92"/>
      <c r="R989" s="92"/>
      <c r="S989" s="92"/>
    </row>
    <row r="990" spans="16:19" ht="15.75" customHeight="1" x14ac:dyDescent="0.2">
      <c r="P990" s="92"/>
      <c r="R990" s="92"/>
      <c r="S990" s="92"/>
    </row>
    <row r="991" spans="16:19" ht="15.75" customHeight="1" x14ac:dyDescent="0.2">
      <c r="P991" s="92"/>
      <c r="R991" s="92"/>
      <c r="S991" s="92"/>
    </row>
    <row r="992" spans="16:19" ht="15.75" customHeight="1" x14ac:dyDescent="0.2">
      <c r="P992" s="92"/>
      <c r="R992" s="92"/>
      <c r="S992" s="92"/>
    </row>
    <row r="993" spans="16:19" ht="15.75" customHeight="1" x14ac:dyDescent="0.2">
      <c r="P993" s="92"/>
      <c r="R993" s="92"/>
      <c r="S993" s="92"/>
    </row>
    <row r="994" spans="16:19" ht="15.75" customHeight="1" x14ac:dyDescent="0.2">
      <c r="P994" s="92"/>
      <c r="R994" s="92"/>
      <c r="S994" s="92"/>
    </row>
    <row r="995" spans="16:19" ht="15.75" customHeight="1" x14ac:dyDescent="0.2">
      <c r="P995" s="92"/>
      <c r="R995" s="92"/>
      <c r="S995" s="92"/>
    </row>
    <row r="996" spans="16:19" ht="15.75" customHeight="1" x14ac:dyDescent="0.2">
      <c r="P996" s="92"/>
      <c r="R996" s="92"/>
      <c r="S996" s="92"/>
    </row>
    <row r="997" spans="16:19" ht="15.75" customHeight="1" x14ac:dyDescent="0.2">
      <c r="P997" s="92"/>
      <c r="R997" s="92"/>
      <c r="S997" s="92"/>
    </row>
    <row r="998" spans="16:19" ht="15.75" customHeight="1" x14ac:dyDescent="0.2">
      <c r="P998" s="92"/>
      <c r="R998" s="92"/>
      <c r="S998" s="92"/>
    </row>
    <row r="999" spans="16:19" ht="12.75" x14ac:dyDescent="0.2">
      <c r="P999" s="92"/>
      <c r="R999" s="92"/>
      <c r="S999" s="92"/>
    </row>
    <row r="1000" spans="16:19" ht="12.75" x14ac:dyDescent="0.2">
      <c r="P1000" s="92"/>
      <c r="R1000" s="92"/>
      <c r="S1000" s="92"/>
    </row>
  </sheetData>
  <autoFilter ref="B8:AF14"/>
  <mergeCells count="40">
    <mergeCell ref="O18:Q18"/>
    <mergeCell ref="H19:I19"/>
    <mergeCell ref="O19:Q19"/>
    <mergeCell ref="R7:R8"/>
    <mergeCell ref="M18:N18"/>
    <mergeCell ref="M19:N19"/>
    <mergeCell ref="F19:G19"/>
    <mergeCell ref="F20:G20"/>
    <mergeCell ref="H20:I20"/>
    <mergeCell ref="F18:G18"/>
    <mergeCell ref="H18:I18"/>
    <mergeCell ref="AH9:AH14"/>
    <mergeCell ref="H16:K16"/>
    <mergeCell ref="M16:Q16"/>
    <mergeCell ref="F17:G17"/>
    <mergeCell ref="O17:Q17"/>
    <mergeCell ref="H17:I17"/>
    <mergeCell ref="M17:N17"/>
    <mergeCell ref="O6:S6"/>
    <mergeCell ref="Y6:AH6"/>
    <mergeCell ref="G4:N4"/>
    <mergeCell ref="O4:R4"/>
    <mergeCell ref="B5:D5"/>
    <mergeCell ref="E5:AH5"/>
    <mergeCell ref="B6:I6"/>
    <mergeCell ref="J6:N7"/>
    <mergeCell ref="O7:Q7"/>
    <mergeCell ref="AC7:AG7"/>
    <mergeCell ref="T6:X7"/>
    <mergeCell ref="Y7:AB7"/>
    <mergeCell ref="AH7:AH8"/>
    <mergeCell ref="S4:AB4"/>
    <mergeCell ref="AC4:AH4"/>
    <mergeCell ref="B4:F4"/>
    <mergeCell ref="B2:AH2"/>
    <mergeCell ref="B3:F3"/>
    <mergeCell ref="G3:N3"/>
    <mergeCell ref="O3:R3"/>
    <mergeCell ref="S3:AB3"/>
    <mergeCell ref="AC3:AH3"/>
  </mergeCells>
  <conditionalFormatting sqref="N10:O11 N9 O13 Q9:S13 R14:S14 N11:N14">
    <cfRule type="cellIs" dxfId="232" priority="1" operator="equal">
      <formula>5</formula>
    </cfRule>
  </conditionalFormatting>
  <conditionalFormatting sqref="N10:O11 N9 O13 P9:S13 P14 R14:S14 N11:N14">
    <cfRule type="cellIs" dxfId="231" priority="2" operator="equal">
      <formula>5</formula>
    </cfRule>
  </conditionalFormatting>
  <conditionalFormatting sqref="N10:O11 N9 O13 P9:S13 P14 R14:S14 N11:N14">
    <cfRule type="cellIs" dxfId="230" priority="3" operator="between">
      <formula>6</formula>
      <formula>30</formula>
    </cfRule>
  </conditionalFormatting>
  <conditionalFormatting sqref="N10:O11 N9 O13 P9:S13 P14 R14:S14 N11:N14">
    <cfRule type="cellIs" dxfId="229" priority="4" operator="between">
      <formula>31</formula>
      <formula>60</formula>
    </cfRule>
  </conditionalFormatting>
  <conditionalFormatting sqref="N9 O13 N12:N13 Q9 Q12:Q13">
    <cfRule type="expression" dxfId="228" priority="5">
      <formula>ISERROR(N10)</formula>
    </cfRule>
  </conditionalFormatting>
  <conditionalFormatting sqref="J9:J14">
    <cfRule type="containsText" dxfId="227" priority="6" operator="containsText" text="N/A">
      <formula>NOT(ISERROR(SEARCH(("N/A"),(J9))))</formula>
    </cfRule>
  </conditionalFormatting>
  <conditionalFormatting sqref="L9:L14">
    <cfRule type="containsText" dxfId="226" priority="7" operator="containsText" text="N/A">
      <formula>NOT(ISERROR(SEARCH(("N/A"),(L9))))</formula>
    </cfRule>
  </conditionalFormatting>
  <conditionalFormatting sqref="Y9:AB14 R9:S14 P9:P14">
    <cfRule type="expression" dxfId="225" priority="8">
      <formula>ISERROR(P9)</formula>
    </cfRule>
  </conditionalFormatting>
  <conditionalFormatting sqref="X9:X14">
    <cfRule type="cellIs" dxfId="224" priority="9" operator="equal">
      <formula>5</formula>
    </cfRule>
  </conditionalFormatting>
  <conditionalFormatting sqref="X9:X14">
    <cfRule type="cellIs" dxfId="223" priority="10" operator="equal">
      <formula>5</formula>
    </cfRule>
  </conditionalFormatting>
  <conditionalFormatting sqref="X9:X14">
    <cfRule type="cellIs" dxfId="222" priority="11" operator="between">
      <formula>6</formula>
      <formula>30</formula>
    </cfRule>
  </conditionalFormatting>
  <conditionalFormatting sqref="X9:X14">
    <cfRule type="cellIs" dxfId="221" priority="12" operator="between">
      <formula>31</formula>
      <formula>60</formula>
    </cfRule>
  </conditionalFormatting>
  <conditionalFormatting sqref="X9:X14">
    <cfRule type="expression" dxfId="220" priority="13">
      <formula>ISERROR(X9)</formula>
    </cfRule>
  </conditionalFormatting>
  <conditionalFormatting sqref="T9:T14">
    <cfRule type="containsText" dxfId="219" priority="14" operator="containsText" text="N/A">
      <formula>NOT(ISERROR(SEARCH(("N/A"),(T9))))</formula>
    </cfRule>
  </conditionalFormatting>
  <conditionalFormatting sqref="V9:V14">
    <cfRule type="containsText" dxfId="218" priority="15" operator="containsText" text="N/A">
      <formula>NOT(ISERROR(SEARCH(("N/A"),(V9))))</formula>
    </cfRule>
  </conditionalFormatting>
  <conditionalFormatting sqref="M18 O18:P18">
    <cfRule type="cellIs" dxfId="217" priority="16" operator="equal">
      <formula>5</formula>
    </cfRule>
  </conditionalFormatting>
  <conditionalFormatting sqref="M18 O18:P18">
    <cfRule type="cellIs" dxfId="216" priority="17" operator="equal">
      <formula>5</formula>
    </cfRule>
  </conditionalFormatting>
  <conditionalFormatting sqref="M18 O18:P18">
    <cfRule type="cellIs" dxfId="215" priority="18" operator="between">
      <formula>6</formula>
      <formula>30</formula>
    </cfRule>
  </conditionalFormatting>
  <conditionalFormatting sqref="M18 O18:P18">
    <cfRule type="cellIs" dxfId="214" priority="19" operator="between">
      <formula>31</formula>
      <formula>60</formula>
    </cfRule>
  </conditionalFormatting>
  <conditionalFormatting sqref="M18 O18:P18">
    <cfRule type="expression" dxfId="213" priority="20">
      <formula>ISERROR(M18)</formula>
    </cfRule>
  </conditionalFormatting>
  <conditionalFormatting sqref="K9:K14">
    <cfRule type="containsText" dxfId="212" priority="21" operator="containsText" text="N/A">
      <formula>NOT(ISERROR(SEARCH(("N/A"),(K9))))</formula>
    </cfRule>
  </conditionalFormatting>
  <conditionalFormatting sqref="M9:M14">
    <cfRule type="containsText" dxfId="211" priority="22" operator="containsText" text="N/A">
      <formula>NOT(ISERROR(SEARCH(("N/A"),(M9))))</formula>
    </cfRule>
  </conditionalFormatting>
  <conditionalFormatting sqref="U9:U14">
    <cfRule type="containsText" dxfId="210" priority="23" operator="containsText" text="N/A">
      <formula>NOT(ISERROR(SEARCH(("N/A"),(U9))))</formula>
    </cfRule>
  </conditionalFormatting>
  <conditionalFormatting sqref="W9:W14">
    <cfRule type="containsText" dxfId="209" priority="24" operator="containsText" text="N/A">
      <formula>NOT(ISERROR(SEARCH(("N/A"),(W9))))</formula>
    </cfRule>
  </conditionalFormatting>
  <conditionalFormatting sqref="P9:P14">
    <cfRule type="containsText" dxfId="203" priority="30" operator="containsText" text="FUERTE">
      <formula>NOT(ISERROR(SEARCH(("FUERTE"),(P9))))</formula>
    </cfRule>
  </conditionalFormatting>
  <conditionalFormatting sqref="P9:P14">
    <cfRule type="containsText" dxfId="202" priority="31" operator="containsText" text="MODERADO">
      <formula>NOT(ISERROR(SEARCH(("MODERADO"),(P9))))</formula>
    </cfRule>
  </conditionalFormatting>
  <conditionalFormatting sqref="P9:P14">
    <cfRule type="containsText" dxfId="201" priority="32" operator="containsText" text="DÉBIL">
      <formula>NOT(ISERROR(SEARCH(("DÉBIL"),(P9))))</formula>
    </cfRule>
  </conditionalFormatting>
  <conditionalFormatting sqref="P9:P14">
    <cfRule type="cellIs" dxfId="200" priority="33" operator="equal">
      <formula>5</formula>
    </cfRule>
  </conditionalFormatting>
  <conditionalFormatting sqref="N14">
    <cfRule type="expression" dxfId="199" priority="34">
      <formula>ISERROR(#REF!)</formula>
    </cfRule>
  </conditionalFormatting>
  <conditionalFormatting sqref="Q10:Q11 N10:O11">
    <cfRule type="expression" dxfId="198" priority="89">
      <formula>ISERROR(N12)</formula>
    </cfRule>
  </conditionalFormatting>
  <dataValidations count="5">
    <dataValidation type="list" allowBlank="1" showErrorMessage="1" sqref="C9:C14">
      <formula1>"RIESGO ESTRATÉGICO,RIESGO SOCIAL,RIESGO AMBIENTAL,RIESGO TECNOLÓGICO,RIESGO OPERACIONAL"</formula1>
    </dataValidation>
    <dataValidation type="list" allowBlank="1" showErrorMessage="1" sqref="P9:P14">
      <formula1>"DÉBIL,MODERADO,FUERTE"</formula1>
    </dataValidation>
    <dataValidation type="list" allowBlank="1" showErrorMessage="1" sqref="R9:R14">
      <formula1>"SI,NO"</formula1>
    </dataValidation>
    <dataValidation type="list" allowBlank="1" showErrorMessage="1" sqref="J9:J14 T9:T14">
      <formula1>$AJ$8:$AJ$11</formula1>
    </dataValidation>
    <dataValidation type="list" allowBlank="1" showErrorMessage="1" sqref="L9:L14 V9:V14">
      <formula1>$AK$8:$AK$11</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1003"/>
  <sheetViews>
    <sheetView showGridLines="0" zoomScale="70" zoomScaleNormal="70" workbookViewId="0">
      <selection activeCell="B6" sqref="B6:I6"/>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6" width="33.7109375" customWidth="1"/>
    <col min="7" max="7" width="28.28515625" customWidth="1"/>
    <col min="8" max="8" width="37.5703125" customWidth="1"/>
    <col min="9" max="9" width="32.28515625" customWidth="1"/>
    <col min="10" max="13" width="15.7109375" customWidth="1"/>
    <col min="14" max="14" width="29" customWidth="1"/>
    <col min="15" max="15" width="61.28515625" customWidth="1"/>
    <col min="16" max="16" width="31.28515625" customWidth="1"/>
    <col min="17" max="17" width="66.28515625" customWidth="1"/>
    <col min="18" max="18" width="26.5703125" customWidth="1"/>
    <col min="19" max="19" width="80.5703125"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49.5"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30.75"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27"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44693</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x14ac:dyDescent="0.2">
      <c r="A6" s="5"/>
      <c r="B6" s="391" t="s">
        <v>9</v>
      </c>
      <c r="C6" s="383"/>
      <c r="D6" s="383"/>
      <c r="E6" s="383"/>
      <c r="F6" s="383"/>
      <c r="G6" s="383"/>
      <c r="H6" s="383"/>
      <c r="I6" s="384"/>
      <c r="J6" s="392" t="s">
        <v>10</v>
      </c>
      <c r="K6" s="393"/>
      <c r="L6" s="393"/>
      <c r="M6" s="393"/>
      <c r="N6" s="40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x14ac:dyDescent="0.2">
      <c r="A7" s="5"/>
      <c r="B7" s="8" t="s">
        <v>14</v>
      </c>
      <c r="C7" s="8" t="s">
        <v>15</v>
      </c>
      <c r="D7" s="93" t="s">
        <v>16</v>
      </c>
      <c r="E7" s="9" t="s">
        <v>17</v>
      </c>
      <c r="F7" s="10" t="s">
        <v>18</v>
      </c>
      <c r="G7" s="10" t="s">
        <v>19</v>
      </c>
      <c r="H7" s="10" t="s">
        <v>20</v>
      </c>
      <c r="I7" s="11" t="s">
        <v>21</v>
      </c>
      <c r="J7" s="395"/>
      <c r="K7" s="396"/>
      <c r="L7" s="396"/>
      <c r="M7" s="396"/>
      <c r="N7" s="405"/>
      <c r="O7" s="432" t="s">
        <v>22</v>
      </c>
      <c r="P7" s="414"/>
      <c r="Q7" s="433"/>
      <c r="R7" s="12" t="s">
        <v>23</v>
      </c>
      <c r="S7" s="13" t="s">
        <v>215</v>
      </c>
      <c r="T7" s="395"/>
      <c r="U7" s="396"/>
      <c r="V7" s="396"/>
      <c r="W7" s="396"/>
      <c r="X7" s="405"/>
      <c r="Y7" s="406" t="s">
        <v>25</v>
      </c>
      <c r="Z7" s="380"/>
      <c r="AA7" s="380"/>
      <c r="AB7" s="381"/>
      <c r="AC7" s="406" t="s">
        <v>26</v>
      </c>
      <c r="AD7" s="380"/>
      <c r="AE7" s="380"/>
      <c r="AF7" s="380"/>
      <c r="AG7" s="434"/>
      <c r="AH7" s="407" t="s">
        <v>27</v>
      </c>
      <c r="AI7" s="5"/>
      <c r="AJ7" s="5" t="s">
        <v>28</v>
      </c>
      <c r="AK7" s="5" t="s">
        <v>29</v>
      </c>
      <c r="AL7" s="5"/>
      <c r="AM7" s="5"/>
    </row>
    <row r="8" spans="1:39" ht="202.5" customHeight="1" x14ac:dyDescent="0.2">
      <c r="A8" s="5"/>
      <c r="B8" s="14"/>
      <c r="C8" s="14"/>
      <c r="D8" s="94"/>
      <c r="E8" s="15" t="s">
        <v>30</v>
      </c>
      <c r="F8" s="16" t="s">
        <v>31</v>
      </c>
      <c r="G8" s="16" t="s">
        <v>32</v>
      </c>
      <c r="H8" s="16" t="s">
        <v>33</v>
      </c>
      <c r="I8" s="16" t="s">
        <v>34</v>
      </c>
      <c r="J8" s="17" t="s">
        <v>35</v>
      </c>
      <c r="K8" s="18" t="s">
        <v>36</v>
      </c>
      <c r="L8" s="19" t="s">
        <v>37</v>
      </c>
      <c r="M8" s="19" t="s">
        <v>38</v>
      </c>
      <c r="N8" s="20" t="s">
        <v>39</v>
      </c>
      <c r="O8" s="21" t="s">
        <v>40</v>
      </c>
      <c r="P8" s="22" t="s">
        <v>41</v>
      </c>
      <c r="Q8" s="22" t="s">
        <v>216</v>
      </c>
      <c r="R8" s="23"/>
      <c r="S8" s="24" t="s">
        <v>43</v>
      </c>
      <c r="T8" s="25" t="s">
        <v>35</v>
      </c>
      <c r="U8" s="18" t="s">
        <v>36</v>
      </c>
      <c r="V8" s="18" t="s">
        <v>37</v>
      </c>
      <c r="W8" s="18" t="s">
        <v>38</v>
      </c>
      <c r="X8" s="26" t="s">
        <v>44</v>
      </c>
      <c r="Y8" s="27" t="s">
        <v>45</v>
      </c>
      <c r="Z8" s="28" t="s">
        <v>46</v>
      </c>
      <c r="AA8" s="28" t="s">
        <v>47</v>
      </c>
      <c r="AB8" s="29" t="s">
        <v>48</v>
      </c>
      <c r="AC8" s="95" t="s">
        <v>49</v>
      </c>
      <c r="AD8" s="96" t="s">
        <v>50</v>
      </c>
      <c r="AE8" s="97" t="s">
        <v>51</v>
      </c>
      <c r="AF8" s="96" t="s">
        <v>52</v>
      </c>
      <c r="AG8" s="98" t="s">
        <v>53</v>
      </c>
      <c r="AH8" s="408"/>
      <c r="AI8" s="5"/>
      <c r="AJ8" s="34" t="s">
        <v>54</v>
      </c>
      <c r="AK8" s="34" t="s">
        <v>54</v>
      </c>
      <c r="AL8" s="5" t="s">
        <v>17</v>
      </c>
      <c r="AM8" s="5" t="s">
        <v>55</v>
      </c>
    </row>
    <row r="9" spans="1:39" ht="218.25" customHeight="1" x14ac:dyDescent="0.2">
      <c r="A9" s="5"/>
      <c r="B9" s="35" t="s">
        <v>217</v>
      </c>
      <c r="C9" s="36" t="s">
        <v>72</v>
      </c>
      <c r="D9" s="99" t="s">
        <v>58</v>
      </c>
      <c r="E9" s="38" t="s">
        <v>218</v>
      </c>
      <c r="F9" s="39" t="s">
        <v>219</v>
      </c>
      <c r="G9" s="39" t="s">
        <v>220</v>
      </c>
      <c r="H9" s="39" t="s">
        <v>221</v>
      </c>
      <c r="I9" s="39" t="s">
        <v>222</v>
      </c>
      <c r="J9" s="37">
        <v>2</v>
      </c>
      <c r="K9" s="37" t="str">
        <f t="shared" ref="K9:K27" si="0">IF(J9=3,"ALTO",IF(J9=2,"MEDIO",IF(J9="N/A","N/A","BAJO")))</f>
        <v>MEDIO</v>
      </c>
      <c r="L9" s="40">
        <v>20</v>
      </c>
      <c r="M9" s="54" t="str">
        <f t="shared" ref="M9:M27" si="1">IF(L9=20,"ALTO",IF(L9=10,"MEDIO",IF(L9="N/A","N/A","BAJO")))</f>
        <v>ALTO</v>
      </c>
      <c r="N9" s="41">
        <f t="shared" ref="N9:N27" si="2">J9*L9</f>
        <v>40</v>
      </c>
      <c r="O9" s="44" t="s">
        <v>223</v>
      </c>
      <c r="P9" s="110" t="s">
        <v>63</v>
      </c>
      <c r="Q9" s="44" t="s">
        <v>224</v>
      </c>
      <c r="R9" s="45" t="s">
        <v>64</v>
      </c>
      <c r="S9" s="60" t="s">
        <v>65</v>
      </c>
      <c r="T9" s="37">
        <v>1</v>
      </c>
      <c r="U9" s="37" t="str">
        <f t="shared" ref="U9:U27" si="3">IF(T9=3,"ALTO",IF(T9=2,"MEDIO",IF(T9="N/A","N/A","BAJO")))</f>
        <v>BAJO</v>
      </c>
      <c r="V9" s="37">
        <v>20</v>
      </c>
      <c r="W9" s="40" t="str">
        <f t="shared" ref="W9:W27" si="4">IF(V9=20,"ALTO",IF(V9=10,"MEDIO",IF(V9="N/A","N/A","BAJO")))</f>
        <v>ALTO</v>
      </c>
      <c r="X9" s="100">
        <f t="shared" ref="X9:X27" si="5">T9*V9</f>
        <v>20</v>
      </c>
      <c r="Y9" s="61"/>
      <c r="Z9" s="61" t="s">
        <v>66</v>
      </c>
      <c r="AA9" s="61"/>
      <c r="AB9" s="61"/>
      <c r="AC9" s="134" t="s">
        <v>622</v>
      </c>
      <c r="AD9" s="135" t="s">
        <v>623</v>
      </c>
      <c r="AE9" s="136" t="s">
        <v>624</v>
      </c>
      <c r="AF9" s="137" t="s">
        <v>225</v>
      </c>
      <c r="AG9" s="138" t="s">
        <v>625</v>
      </c>
      <c r="AH9" s="410">
        <v>44693</v>
      </c>
      <c r="AI9" s="5"/>
      <c r="AJ9" s="5">
        <v>1</v>
      </c>
      <c r="AK9" s="5">
        <v>5</v>
      </c>
      <c r="AL9" s="5" t="s">
        <v>70</v>
      </c>
      <c r="AM9" s="5" t="s">
        <v>71</v>
      </c>
    </row>
    <row r="10" spans="1:39" ht="228" customHeight="1" x14ac:dyDescent="0.2">
      <c r="A10" s="5"/>
      <c r="B10" s="52"/>
      <c r="C10" s="53" t="s">
        <v>72</v>
      </c>
      <c r="D10" s="54" t="s">
        <v>80</v>
      </c>
      <c r="E10" s="117" t="s">
        <v>226</v>
      </c>
      <c r="F10" s="118" t="s">
        <v>227</v>
      </c>
      <c r="G10" s="118" t="s">
        <v>228</v>
      </c>
      <c r="H10" s="118" t="s">
        <v>229</v>
      </c>
      <c r="I10" s="118" t="s">
        <v>230</v>
      </c>
      <c r="J10" s="37">
        <v>3</v>
      </c>
      <c r="K10" s="54" t="str">
        <f t="shared" si="0"/>
        <v>ALTO</v>
      </c>
      <c r="L10" s="54">
        <v>10</v>
      </c>
      <c r="M10" s="54" t="str">
        <f t="shared" si="1"/>
        <v>MEDIO</v>
      </c>
      <c r="N10" s="57">
        <f t="shared" si="2"/>
        <v>30</v>
      </c>
      <c r="O10" s="118" t="s">
        <v>626</v>
      </c>
      <c r="P10" s="68" t="s">
        <v>63</v>
      </c>
      <c r="Q10" s="59" t="s">
        <v>231</v>
      </c>
      <c r="R10" s="45" t="s">
        <v>64</v>
      </c>
      <c r="S10" s="60" t="s">
        <v>65</v>
      </c>
      <c r="T10" s="37">
        <v>2</v>
      </c>
      <c r="U10" s="37" t="str">
        <f t="shared" si="3"/>
        <v>MEDIO</v>
      </c>
      <c r="V10" s="54">
        <v>10</v>
      </c>
      <c r="W10" s="37" t="str">
        <f t="shared" si="4"/>
        <v>MEDIO</v>
      </c>
      <c r="X10" s="57">
        <f t="shared" si="5"/>
        <v>20</v>
      </c>
      <c r="Y10" s="61" t="s">
        <v>66</v>
      </c>
      <c r="Z10" s="61"/>
      <c r="AA10" s="61"/>
      <c r="AB10" s="61"/>
      <c r="AC10" s="62" t="s">
        <v>232</v>
      </c>
      <c r="AD10" s="62" t="s">
        <v>233</v>
      </c>
      <c r="AE10" s="62" t="s">
        <v>234</v>
      </c>
      <c r="AF10" s="63" t="s">
        <v>69</v>
      </c>
      <c r="AG10" s="65" t="s">
        <v>627</v>
      </c>
      <c r="AH10" s="411"/>
      <c r="AI10" s="5"/>
      <c r="AJ10" s="5">
        <v>2</v>
      </c>
      <c r="AK10" s="5">
        <v>10</v>
      </c>
      <c r="AL10" s="5"/>
      <c r="AM10" s="5" t="s">
        <v>80</v>
      </c>
    </row>
    <row r="11" spans="1:39" ht="144" customHeight="1" x14ac:dyDescent="0.2">
      <c r="A11" s="5"/>
      <c r="B11" s="52"/>
      <c r="C11" s="53" t="s">
        <v>72</v>
      </c>
      <c r="D11" s="54" t="s">
        <v>235</v>
      </c>
      <c r="E11" s="117" t="s">
        <v>236</v>
      </c>
      <c r="F11" s="118" t="s">
        <v>237</v>
      </c>
      <c r="G11" s="118" t="s">
        <v>238</v>
      </c>
      <c r="H11" s="118" t="s">
        <v>239</v>
      </c>
      <c r="I11" s="118" t="s">
        <v>240</v>
      </c>
      <c r="J11" s="37">
        <v>2</v>
      </c>
      <c r="K11" s="54" t="str">
        <f t="shared" si="0"/>
        <v>MEDIO</v>
      </c>
      <c r="L11" s="54">
        <v>20</v>
      </c>
      <c r="M11" s="54" t="str">
        <f t="shared" si="1"/>
        <v>ALTO</v>
      </c>
      <c r="N11" s="57">
        <f t="shared" si="2"/>
        <v>40</v>
      </c>
      <c r="O11" s="118" t="s">
        <v>628</v>
      </c>
      <c r="P11" s="68" t="s">
        <v>241</v>
      </c>
      <c r="Q11" s="59" t="s">
        <v>242</v>
      </c>
      <c r="R11" s="45" t="s">
        <v>108</v>
      </c>
      <c r="S11" s="60" t="s">
        <v>631</v>
      </c>
      <c r="T11" s="37">
        <v>1</v>
      </c>
      <c r="U11" s="37" t="str">
        <f t="shared" si="3"/>
        <v>BAJO</v>
      </c>
      <c r="V11" s="54">
        <v>20</v>
      </c>
      <c r="W11" s="37" t="str">
        <f t="shared" si="4"/>
        <v>ALTO</v>
      </c>
      <c r="X11" s="57">
        <f t="shared" si="5"/>
        <v>20</v>
      </c>
      <c r="Y11" s="61" t="s">
        <v>66</v>
      </c>
      <c r="Z11" s="61"/>
      <c r="AA11" s="61"/>
      <c r="AB11" s="61"/>
      <c r="AC11" s="62" t="s">
        <v>629</v>
      </c>
      <c r="AD11" s="62" t="s">
        <v>623</v>
      </c>
      <c r="AE11" s="62" t="s">
        <v>630</v>
      </c>
      <c r="AF11" s="63" t="s">
        <v>225</v>
      </c>
      <c r="AG11" s="296" t="s">
        <v>632</v>
      </c>
      <c r="AH11" s="411"/>
      <c r="AI11" s="5"/>
      <c r="AJ11" s="5">
        <v>3</v>
      </c>
      <c r="AK11" s="5">
        <v>20</v>
      </c>
      <c r="AL11" s="5"/>
      <c r="AM11" s="5" t="s">
        <v>90</v>
      </c>
    </row>
    <row r="12" spans="1:39" ht="180.75" customHeight="1" x14ac:dyDescent="0.2">
      <c r="A12" s="5"/>
      <c r="B12" s="52"/>
      <c r="C12" s="66" t="s">
        <v>72</v>
      </c>
      <c r="D12" s="54" t="s">
        <v>80</v>
      </c>
      <c r="E12" s="55" t="s">
        <v>243</v>
      </c>
      <c r="F12" s="56" t="s">
        <v>244</v>
      </c>
      <c r="G12" s="56" t="s">
        <v>220</v>
      </c>
      <c r="H12" s="56" t="s">
        <v>245</v>
      </c>
      <c r="I12" s="56" t="s">
        <v>246</v>
      </c>
      <c r="J12" s="54">
        <v>2</v>
      </c>
      <c r="K12" s="54" t="str">
        <f t="shared" si="0"/>
        <v>MEDIO</v>
      </c>
      <c r="L12" s="54">
        <v>20</v>
      </c>
      <c r="M12" s="54" t="str">
        <f t="shared" si="1"/>
        <v>ALTO</v>
      </c>
      <c r="N12" s="57">
        <f t="shared" si="2"/>
        <v>40</v>
      </c>
      <c r="O12" s="46" t="s">
        <v>247</v>
      </c>
      <c r="P12" s="68" t="s">
        <v>63</v>
      </c>
      <c r="Q12" s="46" t="s">
        <v>248</v>
      </c>
      <c r="R12" s="69" t="s">
        <v>64</v>
      </c>
      <c r="S12" s="46" t="s">
        <v>249</v>
      </c>
      <c r="T12" s="54">
        <v>1</v>
      </c>
      <c r="U12" s="37" t="str">
        <f t="shared" si="3"/>
        <v>BAJO</v>
      </c>
      <c r="V12" s="54">
        <v>20</v>
      </c>
      <c r="W12" s="37" t="str">
        <f t="shared" si="4"/>
        <v>ALTO</v>
      </c>
      <c r="X12" s="57">
        <f t="shared" si="5"/>
        <v>20</v>
      </c>
      <c r="Y12" s="70" t="s">
        <v>66</v>
      </c>
      <c r="Z12" s="70"/>
      <c r="AA12" s="70"/>
      <c r="AB12" s="70"/>
      <c r="AC12" s="62" t="s">
        <v>633</v>
      </c>
      <c r="AD12" s="63" t="s">
        <v>634</v>
      </c>
      <c r="AE12" s="63" t="s">
        <v>635</v>
      </c>
      <c r="AF12" s="63" t="s">
        <v>636</v>
      </c>
      <c r="AG12" s="65" t="s">
        <v>637</v>
      </c>
      <c r="AH12" s="411"/>
      <c r="AI12" s="5"/>
      <c r="AJ12" s="5"/>
      <c r="AK12" s="5"/>
      <c r="AL12" s="5"/>
      <c r="AM12" s="5" t="s">
        <v>100</v>
      </c>
    </row>
    <row r="13" spans="1:39" ht="210.75" customHeight="1" x14ac:dyDescent="0.2">
      <c r="A13" s="5"/>
      <c r="B13" s="52"/>
      <c r="C13" s="66" t="s">
        <v>57</v>
      </c>
      <c r="D13" s="297" t="s">
        <v>80</v>
      </c>
      <c r="E13" s="117" t="s">
        <v>638</v>
      </c>
      <c r="F13" s="118" t="s">
        <v>702</v>
      </c>
      <c r="G13" s="118" t="s">
        <v>703</v>
      </c>
      <c r="H13" s="118" t="s">
        <v>704</v>
      </c>
      <c r="I13" s="118" t="s">
        <v>705</v>
      </c>
      <c r="J13" s="54">
        <v>2</v>
      </c>
      <c r="K13" s="54" t="str">
        <f t="shared" si="0"/>
        <v>MEDIO</v>
      </c>
      <c r="L13" s="54">
        <v>10</v>
      </c>
      <c r="M13" s="54" t="str">
        <f t="shared" si="1"/>
        <v>MEDIO</v>
      </c>
      <c r="N13" s="57">
        <f t="shared" si="2"/>
        <v>20</v>
      </c>
      <c r="O13" s="118" t="s">
        <v>706</v>
      </c>
      <c r="P13" s="68" t="s">
        <v>63</v>
      </c>
      <c r="Q13" s="46" t="s">
        <v>707</v>
      </c>
      <c r="R13" s="69" t="s">
        <v>64</v>
      </c>
      <c r="S13" s="46" t="s">
        <v>249</v>
      </c>
      <c r="T13" s="54">
        <v>1</v>
      </c>
      <c r="U13" s="37" t="str">
        <f t="shared" si="3"/>
        <v>BAJO</v>
      </c>
      <c r="V13" s="54">
        <v>10</v>
      </c>
      <c r="W13" s="37" t="str">
        <f t="shared" si="4"/>
        <v>MEDIO</v>
      </c>
      <c r="X13" s="57">
        <f t="shared" si="5"/>
        <v>10</v>
      </c>
      <c r="Y13" s="70"/>
      <c r="Z13" s="70" t="s">
        <v>66</v>
      </c>
      <c r="AA13" s="70"/>
      <c r="AB13" s="70"/>
      <c r="AC13" s="56" t="s">
        <v>709</v>
      </c>
      <c r="AD13" s="56" t="s">
        <v>708</v>
      </c>
      <c r="AE13" s="56" t="s">
        <v>710</v>
      </c>
      <c r="AF13" s="56" t="s">
        <v>711</v>
      </c>
      <c r="AG13" s="103" t="s">
        <v>637</v>
      </c>
      <c r="AH13" s="411"/>
      <c r="AI13" s="5"/>
      <c r="AJ13" s="5"/>
      <c r="AK13" s="5"/>
      <c r="AL13" s="5"/>
      <c r="AM13" s="5" t="s">
        <v>122</v>
      </c>
    </row>
    <row r="14" spans="1:39" ht="230.25" customHeight="1" x14ac:dyDescent="0.2">
      <c r="A14" s="5"/>
      <c r="B14" s="52"/>
      <c r="C14" s="66" t="s">
        <v>72</v>
      </c>
      <c r="D14" s="54" t="s">
        <v>80</v>
      </c>
      <c r="E14" s="139" t="s">
        <v>251</v>
      </c>
      <c r="F14" s="140" t="s">
        <v>252</v>
      </c>
      <c r="G14" s="140" t="s">
        <v>253</v>
      </c>
      <c r="H14" s="140" t="s">
        <v>254</v>
      </c>
      <c r="I14" s="118" t="s">
        <v>255</v>
      </c>
      <c r="J14" s="54">
        <v>3</v>
      </c>
      <c r="K14" s="54" t="str">
        <f t="shared" si="0"/>
        <v>ALTO</v>
      </c>
      <c r="L14" s="54">
        <v>10</v>
      </c>
      <c r="M14" s="54" t="str">
        <f t="shared" si="1"/>
        <v>MEDIO</v>
      </c>
      <c r="N14" s="57">
        <f t="shared" si="2"/>
        <v>30</v>
      </c>
      <c r="O14" s="140" t="s">
        <v>712</v>
      </c>
      <c r="P14" s="141" t="s">
        <v>63</v>
      </c>
      <c r="Q14" s="46" t="s">
        <v>256</v>
      </c>
      <c r="R14" s="69" t="s">
        <v>64</v>
      </c>
      <c r="S14" s="46" t="s">
        <v>249</v>
      </c>
      <c r="T14" s="54">
        <v>2</v>
      </c>
      <c r="U14" s="37" t="str">
        <f t="shared" si="3"/>
        <v>MEDIO</v>
      </c>
      <c r="V14" s="54">
        <v>5</v>
      </c>
      <c r="W14" s="37" t="str">
        <f t="shared" si="4"/>
        <v>BAJO</v>
      </c>
      <c r="X14" s="57">
        <f t="shared" si="5"/>
        <v>10</v>
      </c>
      <c r="Y14" s="70"/>
      <c r="Z14" s="70" t="s">
        <v>66</v>
      </c>
      <c r="AA14" s="70"/>
      <c r="AB14" s="70"/>
      <c r="AC14" s="142" t="s">
        <v>713</v>
      </c>
      <c r="AD14" s="307" t="s">
        <v>714</v>
      </c>
      <c r="AE14" s="143" t="s">
        <v>715</v>
      </c>
      <c r="AF14" s="56" t="s">
        <v>716</v>
      </c>
      <c r="AG14" s="56" t="s">
        <v>717</v>
      </c>
      <c r="AH14" s="411"/>
      <c r="AI14" s="5"/>
      <c r="AJ14" s="5"/>
      <c r="AK14" s="5"/>
      <c r="AL14" s="5"/>
      <c r="AM14" s="5"/>
    </row>
    <row r="15" spans="1:39" ht="146.25" customHeight="1" x14ac:dyDescent="0.2">
      <c r="A15" s="5"/>
      <c r="B15" s="52"/>
      <c r="C15" s="72" t="s">
        <v>72</v>
      </c>
      <c r="D15" s="54" t="s">
        <v>80</v>
      </c>
      <c r="E15" s="139" t="s">
        <v>257</v>
      </c>
      <c r="F15" s="118" t="s">
        <v>258</v>
      </c>
      <c r="G15" s="140" t="s">
        <v>259</v>
      </c>
      <c r="H15" s="140" t="s">
        <v>718</v>
      </c>
      <c r="I15" s="144" t="s">
        <v>260</v>
      </c>
      <c r="J15" s="54">
        <v>3</v>
      </c>
      <c r="K15" s="54" t="str">
        <f t="shared" si="0"/>
        <v>ALTO</v>
      </c>
      <c r="L15" s="54">
        <v>20</v>
      </c>
      <c r="M15" s="54" t="str">
        <f t="shared" si="1"/>
        <v>ALTO</v>
      </c>
      <c r="N15" s="57">
        <f t="shared" si="2"/>
        <v>60</v>
      </c>
      <c r="O15" s="145" t="s">
        <v>261</v>
      </c>
      <c r="P15" s="68" t="s">
        <v>63</v>
      </c>
      <c r="Q15" s="59" t="s">
        <v>262</v>
      </c>
      <c r="R15" s="69" t="s">
        <v>108</v>
      </c>
      <c r="S15" s="46" t="s">
        <v>263</v>
      </c>
      <c r="T15" s="54">
        <v>1</v>
      </c>
      <c r="U15" s="37" t="str">
        <f t="shared" si="3"/>
        <v>BAJO</v>
      </c>
      <c r="V15" s="54">
        <v>20</v>
      </c>
      <c r="W15" s="37" t="str">
        <f t="shared" si="4"/>
        <v>ALTO</v>
      </c>
      <c r="X15" s="57">
        <f t="shared" si="5"/>
        <v>20</v>
      </c>
      <c r="Y15" s="70" t="s">
        <v>66</v>
      </c>
      <c r="Z15" s="70"/>
      <c r="AA15" s="70"/>
      <c r="AB15" s="70"/>
      <c r="AC15" s="56" t="s">
        <v>729</v>
      </c>
      <c r="AD15" s="146" t="s">
        <v>266</v>
      </c>
      <c r="AE15" s="143" t="s">
        <v>726</v>
      </c>
      <c r="AF15" s="147" t="s">
        <v>620</v>
      </c>
      <c r="AG15" s="126" t="s">
        <v>730</v>
      </c>
      <c r="AH15" s="411"/>
      <c r="AI15" s="5"/>
      <c r="AJ15" s="5"/>
      <c r="AK15" s="5"/>
      <c r="AL15" s="5"/>
      <c r="AM15" s="5"/>
    </row>
    <row r="16" spans="1:39" ht="150.75" customHeight="1" x14ac:dyDescent="0.2">
      <c r="A16" s="5"/>
      <c r="B16" s="52"/>
      <c r="C16" s="72" t="s">
        <v>72</v>
      </c>
      <c r="D16" s="297" t="s">
        <v>58</v>
      </c>
      <c r="E16" s="55" t="s">
        <v>934</v>
      </c>
      <c r="F16" s="56" t="s">
        <v>935</v>
      </c>
      <c r="G16" s="56" t="s">
        <v>719</v>
      </c>
      <c r="H16" s="56" t="s">
        <v>720</v>
      </c>
      <c r="I16" s="56" t="s">
        <v>265</v>
      </c>
      <c r="J16" s="54">
        <v>2</v>
      </c>
      <c r="K16" s="54" t="str">
        <f t="shared" si="0"/>
        <v>MEDIO</v>
      </c>
      <c r="L16" s="54">
        <v>20</v>
      </c>
      <c r="M16" s="54" t="str">
        <f t="shared" si="1"/>
        <v>ALTO</v>
      </c>
      <c r="N16" s="57">
        <f t="shared" si="2"/>
        <v>40</v>
      </c>
      <c r="O16" s="119" t="s">
        <v>721</v>
      </c>
      <c r="P16" s="68" t="s">
        <v>63</v>
      </c>
      <c r="Q16" s="59" t="s">
        <v>722</v>
      </c>
      <c r="R16" s="69" t="s">
        <v>64</v>
      </c>
      <c r="S16" s="46" t="s">
        <v>723</v>
      </c>
      <c r="T16" s="54">
        <v>1</v>
      </c>
      <c r="U16" s="37" t="str">
        <f t="shared" si="3"/>
        <v>BAJO</v>
      </c>
      <c r="V16" s="54">
        <v>20</v>
      </c>
      <c r="W16" s="37" t="str">
        <f t="shared" si="4"/>
        <v>ALTO</v>
      </c>
      <c r="X16" s="57">
        <f t="shared" si="5"/>
        <v>20</v>
      </c>
      <c r="Y16" s="70" t="s">
        <v>66</v>
      </c>
      <c r="Z16" s="70"/>
      <c r="AA16" s="70"/>
      <c r="AB16" s="70"/>
      <c r="AC16" s="62" t="s">
        <v>724</v>
      </c>
      <c r="AD16" s="146" t="s">
        <v>725</v>
      </c>
      <c r="AE16" s="143" t="s">
        <v>726</v>
      </c>
      <c r="AF16" s="148" t="s">
        <v>728</v>
      </c>
      <c r="AG16" s="126" t="s">
        <v>727</v>
      </c>
      <c r="AH16" s="411"/>
      <c r="AI16" s="5"/>
      <c r="AJ16" s="5"/>
      <c r="AK16" s="5"/>
      <c r="AL16" s="5"/>
      <c r="AM16" s="5"/>
    </row>
    <row r="17" spans="1:39" ht="150.75" customHeight="1" x14ac:dyDescent="0.2">
      <c r="A17" s="5"/>
      <c r="B17" s="52"/>
      <c r="C17" s="72" t="s">
        <v>72</v>
      </c>
      <c r="D17" s="54" t="s">
        <v>267</v>
      </c>
      <c r="E17" s="149" t="s">
        <v>268</v>
      </c>
      <c r="F17" s="150" t="s">
        <v>269</v>
      </c>
      <c r="G17" s="151" t="s">
        <v>270</v>
      </c>
      <c r="H17" s="151" t="s">
        <v>271</v>
      </c>
      <c r="I17" s="151" t="s">
        <v>272</v>
      </c>
      <c r="J17" s="54">
        <v>2</v>
      </c>
      <c r="K17" s="54" t="str">
        <f t="shared" si="0"/>
        <v>MEDIO</v>
      </c>
      <c r="L17" s="54">
        <v>20</v>
      </c>
      <c r="M17" s="54" t="str">
        <f t="shared" si="1"/>
        <v>ALTO</v>
      </c>
      <c r="N17" s="57">
        <f t="shared" si="2"/>
        <v>40</v>
      </c>
      <c r="O17" s="152" t="s">
        <v>731</v>
      </c>
      <c r="P17" s="68" t="s">
        <v>63</v>
      </c>
      <c r="Q17" s="59" t="s">
        <v>273</v>
      </c>
      <c r="R17" s="69" t="s">
        <v>64</v>
      </c>
      <c r="S17" s="46" t="s">
        <v>65</v>
      </c>
      <c r="T17" s="54">
        <v>1</v>
      </c>
      <c r="U17" s="37" t="str">
        <f t="shared" si="3"/>
        <v>BAJO</v>
      </c>
      <c r="V17" s="54">
        <v>10</v>
      </c>
      <c r="W17" s="37" t="str">
        <f t="shared" si="4"/>
        <v>MEDIO</v>
      </c>
      <c r="X17" s="57">
        <f t="shared" si="5"/>
        <v>10</v>
      </c>
      <c r="Y17" s="70"/>
      <c r="Z17" s="70" t="s">
        <v>66</v>
      </c>
      <c r="AA17" s="70"/>
      <c r="AB17" s="70"/>
      <c r="AC17" s="153" t="s">
        <v>732</v>
      </c>
      <c r="AD17" s="154" t="s">
        <v>377</v>
      </c>
      <c r="AE17" s="154" t="s">
        <v>274</v>
      </c>
      <c r="AF17" s="155" t="s">
        <v>320</v>
      </c>
      <c r="AG17" s="156" t="s">
        <v>733</v>
      </c>
      <c r="AH17" s="411"/>
      <c r="AI17" s="5"/>
      <c r="AJ17" s="5"/>
      <c r="AK17" s="5"/>
      <c r="AL17" s="5"/>
      <c r="AM17" s="5"/>
    </row>
    <row r="18" spans="1:39" ht="138.75" customHeight="1" x14ac:dyDescent="0.2">
      <c r="A18" s="5"/>
      <c r="B18" s="52"/>
      <c r="C18" s="72" t="s">
        <v>72</v>
      </c>
      <c r="D18" s="54" t="s">
        <v>131</v>
      </c>
      <c r="E18" s="117" t="s">
        <v>275</v>
      </c>
      <c r="F18" s="118" t="s">
        <v>276</v>
      </c>
      <c r="G18" s="118" t="s">
        <v>277</v>
      </c>
      <c r="H18" s="118" t="s">
        <v>278</v>
      </c>
      <c r="I18" s="56" t="s">
        <v>279</v>
      </c>
      <c r="J18" s="54">
        <v>3</v>
      </c>
      <c r="K18" s="54" t="str">
        <f t="shared" si="0"/>
        <v>ALTO</v>
      </c>
      <c r="L18" s="54">
        <v>20</v>
      </c>
      <c r="M18" s="54" t="str">
        <f t="shared" si="1"/>
        <v>ALTO</v>
      </c>
      <c r="N18" s="57">
        <f t="shared" si="2"/>
        <v>60</v>
      </c>
      <c r="O18" s="127" t="s">
        <v>734</v>
      </c>
      <c r="P18" s="68" t="s">
        <v>63</v>
      </c>
      <c r="Q18" s="59" t="s">
        <v>735</v>
      </c>
      <c r="R18" s="69" t="s">
        <v>108</v>
      </c>
      <c r="S18" s="46" t="s">
        <v>280</v>
      </c>
      <c r="T18" s="54">
        <v>2</v>
      </c>
      <c r="U18" s="37" t="str">
        <f t="shared" si="3"/>
        <v>MEDIO</v>
      </c>
      <c r="V18" s="54">
        <v>20</v>
      </c>
      <c r="W18" s="37" t="str">
        <f t="shared" si="4"/>
        <v>ALTO</v>
      </c>
      <c r="X18" s="57">
        <f t="shared" si="5"/>
        <v>40</v>
      </c>
      <c r="Y18" s="70" t="s">
        <v>66</v>
      </c>
      <c r="Z18" s="70"/>
      <c r="AA18" s="70"/>
      <c r="AB18" s="70"/>
      <c r="AC18" s="62" t="s">
        <v>736</v>
      </c>
      <c r="AD18" s="63" t="s">
        <v>737</v>
      </c>
      <c r="AE18" s="63" t="s">
        <v>738</v>
      </c>
      <c r="AF18" s="63" t="s">
        <v>739</v>
      </c>
      <c r="AG18" s="65" t="s">
        <v>740</v>
      </c>
      <c r="AH18" s="411"/>
      <c r="AI18" s="5"/>
      <c r="AJ18" s="5"/>
      <c r="AK18" s="5"/>
      <c r="AL18" s="5"/>
      <c r="AM18" s="5"/>
    </row>
    <row r="19" spans="1:39" ht="155.25" customHeight="1" x14ac:dyDescent="0.2">
      <c r="A19" s="5"/>
      <c r="B19" s="52"/>
      <c r="C19" s="72" t="s">
        <v>72</v>
      </c>
      <c r="D19" s="54" t="s">
        <v>80</v>
      </c>
      <c r="E19" s="117" t="s">
        <v>281</v>
      </c>
      <c r="F19" s="118" t="s">
        <v>282</v>
      </c>
      <c r="G19" s="118" t="s">
        <v>283</v>
      </c>
      <c r="H19" s="118" t="s">
        <v>741</v>
      </c>
      <c r="I19" s="56" t="s">
        <v>279</v>
      </c>
      <c r="J19" s="54">
        <v>2</v>
      </c>
      <c r="K19" s="54" t="str">
        <f t="shared" si="0"/>
        <v>MEDIO</v>
      </c>
      <c r="L19" s="54">
        <v>20</v>
      </c>
      <c r="M19" s="54" t="str">
        <f t="shared" si="1"/>
        <v>ALTO</v>
      </c>
      <c r="N19" s="57">
        <f t="shared" si="2"/>
        <v>40</v>
      </c>
      <c r="O19" s="127" t="s">
        <v>742</v>
      </c>
      <c r="P19" s="68" t="s">
        <v>63</v>
      </c>
      <c r="Q19" s="59" t="s">
        <v>284</v>
      </c>
      <c r="R19" s="69" t="s">
        <v>64</v>
      </c>
      <c r="S19" s="46" t="s">
        <v>65</v>
      </c>
      <c r="T19" s="54">
        <v>1</v>
      </c>
      <c r="U19" s="37" t="str">
        <f t="shared" si="3"/>
        <v>BAJO</v>
      </c>
      <c r="V19" s="54">
        <v>20</v>
      </c>
      <c r="W19" s="37" t="str">
        <f t="shared" si="4"/>
        <v>ALTO</v>
      </c>
      <c r="X19" s="57">
        <f t="shared" si="5"/>
        <v>20</v>
      </c>
      <c r="Y19" s="70"/>
      <c r="Z19" s="70" t="s">
        <v>66</v>
      </c>
      <c r="AA19" s="70"/>
      <c r="AB19" s="70"/>
      <c r="AC19" s="62" t="s">
        <v>743</v>
      </c>
      <c r="AD19" s="63" t="s">
        <v>744</v>
      </c>
      <c r="AE19" s="63" t="s">
        <v>250</v>
      </c>
      <c r="AF19" s="63" t="s">
        <v>739</v>
      </c>
      <c r="AG19" s="65" t="s">
        <v>745</v>
      </c>
      <c r="AH19" s="411"/>
      <c r="AI19" s="5"/>
      <c r="AJ19" s="5"/>
      <c r="AK19" s="5"/>
      <c r="AL19" s="5"/>
      <c r="AM19" s="5"/>
    </row>
    <row r="20" spans="1:39" ht="167.25" customHeight="1" x14ac:dyDescent="0.2">
      <c r="A20" s="5"/>
      <c r="B20" s="52"/>
      <c r="C20" s="72" t="s">
        <v>72</v>
      </c>
      <c r="D20" s="54" t="s">
        <v>58</v>
      </c>
      <c r="E20" s="117" t="s">
        <v>285</v>
      </c>
      <c r="F20" s="118" t="s">
        <v>286</v>
      </c>
      <c r="G20" s="118" t="s">
        <v>287</v>
      </c>
      <c r="H20" s="118" t="s">
        <v>288</v>
      </c>
      <c r="I20" s="118" t="s">
        <v>289</v>
      </c>
      <c r="J20" s="54">
        <v>2</v>
      </c>
      <c r="K20" s="54" t="str">
        <f t="shared" si="0"/>
        <v>MEDIO</v>
      </c>
      <c r="L20" s="54">
        <v>10</v>
      </c>
      <c r="M20" s="54" t="str">
        <f t="shared" si="1"/>
        <v>MEDIO</v>
      </c>
      <c r="N20" s="57">
        <f t="shared" si="2"/>
        <v>20</v>
      </c>
      <c r="O20" s="127" t="s">
        <v>746</v>
      </c>
      <c r="P20" s="68" t="s">
        <v>63</v>
      </c>
      <c r="Q20" s="59" t="s">
        <v>747</v>
      </c>
      <c r="R20" s="69" t="s">
        <v>64</v>
      </c>
      <c r="S20" s="46" t="s">
        <v>65</v>
      </c>
      <c r="T20" s="54">
        <v>1</v>
      </c>
      <c r="U20" s="37" t="str">
        <f t="shared" si="3"/>
        <v>BAJO</v>
      </c>
      <c r="V20" s="54">
        <v>10</v>
      </c>
      <c r="W20" s="37" t="str">
        <f t="shared" si="4"/>
        <v>MEDIO</v>
      </c>
      <c r="X20" s="57">
        <f t="shared" si="5"/>
        <v>10</v>
      </c>
      <c r="Y20" s="70"/>
      <c r="Z20" s="70" t="s">
        <v>66</v>
      </c>
      <c r="AA20" s="70"/>
      <c r="AB20" s="70"/>
      <c r="AC20" s="56" t="s">
        <v>290</v>
      </c>
      <c r="AD20" s="56" t="s">
        <v>291</v>
      </c>
      <c r="AE20" s="119" t="s">
        <v>274</v>
      </c>
      <c r="AF20" s="120" t="s">
        <v>69</v>
      </c>
      <c r="AG20" s="119" t="s">
        <v>757</v>
      </c>
      <c r="AH20" s="411"/>
      <c r="AI20" s="5"/>
      <c r="AJ20" s="5"/>
      <c r="AK20" s="5"/>
      <c r="AL20" s="5"/>
      <c r="AM20" s="5"/>
    </row>
    <row r="21" spans="1:39" ht="143.25" customHeight="1" x14ac:dyDescent="0.2">
      <c r="A21" s="5"/>
      <c r="B21" s="52"/>
      <c r="C21" s="72" t="s">
        <v>72</v>
      </c>
      <c r="D21" s="297" t="s">
        <v>131</v>
      </c>
      <c r="E21" s="157" t="s">
        <v>748</v>
      </c>
      <c r="F21" s="308" t="s">
        <v>749</v>
      </c>
      <c r="G21" s="158" t="s">
        <v>505</v>
      </c>
      <c r="H21" s="118" t="s">
        <v>750</v>
      </c>
      <c r="I21" s="118" t="s">
        <v>751</v>
      </c>
      <c r="J21" s="54">
        <v>2</v>
      </c>
      <c r="K21" s="54" t="str">
        <f t="shared" si="0"/>
        <v>MEDIO</v>
      </c>
      <c r="L21" s="54">
        <v>20</v>
      </c>
      <c r="M21" s="54" t="str">
        <f t="shared" si="1"/>
        <v>ALTO</v>
      </c>
      <c r="N21" s="57">
        <f t="shared" si="2"/>
        <v>40</v>
      </c>
      <c r="O21" s="311" t="s">
        <v>752</v>
      </c>
      <c r="P21" s="68" t="s">
        <v>63</v>
      </c>
      <c r="Q21" s="310" t="s">
        <v>753</v>
      </c>
      <c r="R21" s="69" t="s">
        <v>64</v>
      </c>
      <c r="S21" s="46" t="s">
        <v>65</v>
      </c>
      <c r="T21" s="54">
        <v>1</v>
      </c>
      <c r="U21" s="37" t="str">
        <f t="shared" si="3"/>
        <v>BAJO</v>
      </c>
      <c r="V21" s="54">
        <v>20</v>
      </c>
      <c r="W21" s="37" t="str">
        <f t="shared" si="4"/>
        <v>ALTO</v>
      </c>
      <c r="X21" s="57">
        <f t="shared" si="5"/>
        <v>20</v>
      </c>
      <c r="Y21" s="70" t="s">
        <v>66</v>
      </c>
      <c r="Z21" s="70"/>
      <c r="AA21" s="70"/>
      <c r="AB21" s="70"/>
      <c r="AC21" s="159" t="s">
        <v>754</v>
      </c>
      <c r="AD21" s="160" t="s">
        <v>755</v>
      </c>
      <c r="AE21" s="119" t="s">
        <v>274</v>
      </c>
      <c r="AF21" s="161" t="s">
        <v>756</v>
      </c>
      <c r="AG21" s="159" t="s">
        <v>637</v>
      </c>
      <c r="AH21" s="411"/>
      <c r="AI21" s="5"/>
      <c r="AJ21" s="5"/>
      <c r="AK21" s="5"/>
      <c r="AL21" s="5"/>
      <c r="AM21" s="5"/>
    </row>
    <row r="22" spans="1:39" s="306" customFormat="1" ht="143.25" customHeight="1" x14ac:dyDescent="0.2">
      <c r="A22" s="5"/>
      <c r="B22" s="52"/>
      <c r="C22" s="72" t="s">
        <v>72</v>
      </c>
      <c r="D22" s="297" t="s">
        <v>131</v>
      </c>
      <c r="E22" s="157" t="s">
        <v>758</v>
      </c>
      <c r="F22" s="308" t="s">
        <v>759</v>
      </c>
      <c r="G22" s="158" t="s">
        <v>760</v>
      </c>
      <c r="H22" s="118" t="s">
        <v>761</v>
      </c>
      <c r="I22" s="118" t="s">
        <v>751</v>
      </c>
      <c r="J22" s="54">
        <v>2</v>
      </c>
      <c r="K22" s="54" t="str">
        <f t="shared" si="0"/>
        <v>MEDIO</v>
      </c>
      <c r="L22" s="54">
        <v>20</v>
      </c>
      <c r="M22" s="54" t="str">
        <f t="shared" si="1"/>
        <v>ALTO</v>
      </c>
      <c r="N22" s="57">
        <f t="shared" si="2"/>
        <v>40</v>
      </c>
      <c r="O22" s="311" t="s">
        <v>762</v>
      </c>
      <c r="P22" s="68" t="s">
        <v>63</v>
      </c>
      <c r="Q22" s="312" t="s">
        <v>763</v>
      </c>
      <c r="R22" s="69" t="s">
        <v>64</v>
      </c>
      <c r="S22" s="46" t="s">
        <v>65</v>
      </c>
      <c r="T22" s="54">
        <v>1</v>
      </c>
      <c r="U22" s="37" t="str">
        <f t="shared" ref="U22" si="6">IF(T22=3,"ALTO",IF(T22=2,"MEDIO",IF(T22="N/A","N/A","BAJO")))</f>
        <v>BAJO</v>
      </c>
      <c r="V22" s="54">
        <v>20</v>
      </c>
      <c r="W22" s="37" t="str">
        <f t="shared" ref="W22" si="7">IF(V22=20,"ALTO",IF(V22=10,"MEDIO",IF(V22="N/A","N/A","BAJO")))</f>
        <v>ALTO</v>
      </c>
      <c r="X22" s="57">
        <f t="shared" ref="X22" si="8">T22*V22</f>
        <v>20</v>
      </c>
      <c r="Y22" s="70" t="s">
        <v>66</v>
      </c>
      <c r="Z22" s="70"/>
      <c r="AA22" s="70"/>
      <c r="AB22" s="70"/>
      <c r="AC22" s="159" t="s">
        <v>766</v>
      </c>
      <c r="AD22" s="160" t="s">
        <v>764</v>
      </c>
      <c r="AE22" s="313" t="s">
        <v>765</v>
      </c>
      <c r="AF22" s="161" t="s">
        <v>711</v>
      </c>
      <c r="AG22" s="159" t="s">
        <v>767</v>
      </c>
      <c r="AH22" s="412"/>
      <c r="AI22" s="5"/>
      <c r="AJ22" s="5"/>
      <c r="AK22" s="5"/>
      <c r="AL22" s="5"/>
      <c r="AM22" s="5"/>
    </row>
    <row r="23" spans="1:39" s="306" customFormat="1" ht="143.25" customHeight="1" x14ac:dyDescent="0.2">
      <c r="A23" s="5"/>
      <c r="B23" s="52"/>
      <c r="C23" s="72" t="s">
        <v>72</v>
      </c>
      <c r="D23" s="297" t="s">
        <v>131</v>
      </c>
      <c r="E23" s="157" t="s">
        <v>768</v>
      </c>
      <c r="F23" s="308" t="s">
        <v>769</v>
      </c>
      <c r="G23" s="158" t="s">
        <v>760</v>
      </c>
      <c r="H23" s="118" t="s">
        <v>761</v>
      </c>
      <c r="I23" s="118" t="s">
        <v>751</v>
      </c>
      <c r="J23" s="54">
        <v>2</v>
      </c>
      <c r="K23" s="54" t="str">
        <f t="shared" ref="K23:K24" si="9">IF(J23=3,"ALTO",IF(J23=2,"MEDIO",IF(J23="N/A","N/A","BAJO")))</f>
        <v>MEDIO</v>
      </c>
      <c r="L23" s="54">
        <v>20</v>
      </c>
      <c r="M23" s="54" t="str">
        <f t="shared" ref="M23:M24" si="10">IF(L23=20,"ALTO",IF(L23=10,"MEDIO",IF(L23="N/A","N/A","BAJO")))</f>
        <v>ALTO</v>
      </c>
      <c r="N23" s="57">
        <f t="shared" ref="N23:N24" si="11">J23*L23</f>
        <v>40</v>
      </c>
      <c r="O23" s="311" t="s">
        <v>762</v>
      </c>
      <c r="P23" s="68" t="s">
        <v>63</v>
      </c>
      <c r="Q23" s="312" t="s">
        <v>763</v>
      </c>
      <c r="R23" s="69" t="s">
        <v>64</v>
      </c>
      <c r="S23" s="46" t="s">
        <v>65</v>
      </c>
      <c r="T23" s="54">
        <v>1</v>
      </c>
      <c r="U23" s="37" t="str">
        <f t="shared" ref="U23:U24" si="12">IF(T23=3,"ALTO",IF(T23=2,"MEDIO",IF(T23="N/A","N/A","BAJO")))</f>
        <v>BAJO</v>
      </c>
      <c r="V23" s="54">
        <v>20</v>
      </c>
      <c r="W23" s="37" t="str">
        <f t="shared" ref="W23:W24" si="13">IF(V23=20,"ALTO",IF(V23=10,"MEDIO",IF(V23="N/A","N/A","BAJO")))</f>
        <v>ALTO</v>
      </c>
      <c r="X23" s="57">
        <f t="shared" ref="X23:X24" si="14">T23*V23</f>
        <v>20</v>
      </c>
      <c r="Y23" s="70" t="s">
        <v>66</v>
      </c>
      <c r="Z23" s="70"/>
      <c r="AA23" s="70"/>
      <c r="AB23" s="70"/>
      <c r="AC23" s="159" t="s">
        <v>766</v>
      </c>
      <c r="AD23" s="160" t="s">
        <v>764</v>
      </c>
      <c r="AE23" s="313" t="s">
        <v>765</v>
      </c>
      <c r="AF23" s="161" t="s">
        <v>711</v>
      </c>
      <c r="AG23" s="159" t="s">
        <v>767</v>
      </c>
      <c r="AH23" s="412"/>
      <c r="AI23" s="5"/>
      <c r="AJ23" s="5"/>
      <c r="AK23" s="5"/>
      <c r="AL23" s="5"/>
      <c r="AM23" s="5"/>
    </row>
    <row r="24" spans="1:39" s="330" customFormat="1" ht="143.25" customHeight="1" x14ac:dyDescent="0.2">
      <c r="A24" s="5"/>
      <c r="B24" s="52"/>
      <c r="C24" s="72" t="s">
        <v>72</v>
      </c>
      <c r="D24" s="297" t="s">
        <v>131</v>
      </c>
      <c r="E24" s="349" t="s">
        <v>831</v>
      </c>
      <c r="F24" s="308" t="s">
        <v>832</v>
      </c>
      <c r="G24" s="158" t="s">
        <v>833</v>
      </c>
      <c r="H24" s="118" t="s">
        <v>834</v>
      </c>
      <c r="I24" s="118" t="s">
        <v>751</v>
      </c>
      <c r="J24" s="54">
        <v>2</v>
      </c>
      <c r="K24" s="54" t="str">
        <f t="shared" si="9"/>
        <v>MEDIO</v>
      </c>
      <c r="L24" s="54">
        <v>20</v>
      </c>
      <c r="M24" s="54" t="str">
        <f t="shared" si="10"/>
        <v>ALTO</v>
      </c>
      <c r="N24" s="57">
        <f t="shared" si="11"/>
        <v>40</v>
      </c>
      <c r="O24" s="311" t="s">
        <v>881</v>
      </c>
      <c r="P24" s="68" t="s">
        <v>63</v>
      </c>
      <c r="Q24" s="312" t="s">
        <v>835</v>
      </c>
      <c r="R24" s="69" t="s">
        <v>64</v>
      </c>
      <c r="S24" s="46" t="s">
        <v>65</v>
      </c>
      <c r="T24" s="54">
        <v>1</v>
      </c>
      <c r="U24" s="37" t="str">
        <f t="shared" si="12"/>
        <v>BAJO</v>
      </c>
      <c r="V24" s="54">
        <v>20</v>
      </c>
      <c r="W24" s="37" t="str">
        <f t="shared" si="13"/>
        <v>ALTO</v>
      </c>
      <c r="X24" s="57">
        <f t="shared" si="14"/>
        <v>20</v>
      </c>
      <c r="Y24" s="70"/>
      <c r="Z24" s="70" t="s">
        <v>66</v>
      </c>
      <c r="AA24" s="70"/>
      <c r="AB24" s="70"/>
      <c r="AC24" s="159" t="s">
        <v>766</v>
      </c>
      <c r="AD24" s="160" t="s">
        <v>764</v>
      </c>
      <c r="AE24" s="313" t="s">
        <v>765</v>
      </c>
      <c r="AF24" s="161" t="s">
        <v>711</v>
      </c>
      <c r="AG24" s="159" t="s">
        <v>767</v>
      </c>
      <c r="AH24" s="412"/>
      <c r="AI24" s="5"/>
      <c r="AJ24" s="5"/>
      <c r="AK24" s="5"/>
      <c r="AL24" s="5"/>
      <c r="AM24" s="5"/>
    </row>
    <row r="25" spans="1:39" ht="180" customHeight="1" x14ac:dyDescent="0.2">
      <c r="A25" s="5"/>
      <c r="B25" s="52"/>
      <c r="C25" s="72" t="s">
        <v>72</v>
      </c>
      <c r="D25" s="54" t="s">
        <v>58</v>
      </c>
      <c r="E25" s="157" t="s">
        <v>293</v>
      </c>
      <c r="F25" s="118" t="s">
        <v>294</v>
      </c>
      <c r="G25" s="158" t="s">
        <v>817</v>
      </c>
      <c r="H25" s="118" t="s">
        <v>818</v>
      </c>
      <c r="I25" s="344" t="s">
        <v>819</v>
      </c>
      <c r="J25" s="54">
        <v>3</v>
      </c>
      <c r="K25" s="54" t="str">
        <f t="shared" si="0"/>
        <v>ALTO</v>
      </c>
      <c r="L25" s="54">
        <v>20</v>
      </c>
      <c r="M25" s="54" t="str">
        <f t="shared" si="1"/>
        <v>ALTO</v>
      </c>
      <c r="N25" s="57">
        <f t="shared" si="2"/>
        <v>60</v>
      </c>
      <c r="O25" s="311" t="s">
        <v>823</v>
      </c>
      <c r="P25" s="68" t="s">
        <v>241</v>
      </c>
      <c r="Q25" s="310" t="s">
        <v>824</v>
      </c>
      <c r="R25" s="69" t="s">
        <v>108</v>
      </c>
      <c r="S25" s="46" t="s">
        <v>825</v>
      </c>
      <c r="T25" s="54">
        <v>2</v>
      </c>
      <c r="U25" s="37" t="str">
        <f t="shared" si="3"/>
        <v>MEDIO</v>
      </c>
      <c r="V25" s="54">
        <v>20</v>
      </c>
      <c r="W25" s="37" t="str">
        <f t="shared" si="4"/>
        <v>ALTO</v>
      </c>
      <c r="X25" s="57">
        <f t="shared" si="5"/>
        <v>40</v>
      </c>
      <c r="Y25" s="70" t="s">
        <v>66</v>
      </c>
      <c r="Z25" s="70"/>
      <c r="AA25" s="70"/>
      <c r="AB25" s="70"/>
      <c r="AC25" s="159" t="s">
        <v>820</v>
      </c>
      <c r="AD25" s="158" t="s">
        <v>821</v>
      </c>
      <c r="AE25" s="119" t="s">
        <v>822</v>
      </c>
      <c r="AF25" s="161" t="s">
        <v>121</v>
      </c>
      <c r="AG25" s="159" t="s">
        <v>637</v>
      </c>
      <c r="AH25" s="411"/>
      <c r="AI25" s="5"/>
      <c r="AJ25" s="5"/>
      <c r="AK25" s="5"/>
      <c r="AL25" s="5"/>
      <c r="AM25" s="5"/>
    </row>
    <row r="26" spans="1:39" s="330" customFormat="1" ht="178.5" customHeight="1" x14ac:dyDescent="0.2">
      <c r="A26" s="5"/>
      <c r="B26" s="52"/>
      <c r="C26" s="336" t="s">
        <v>72</v>
      </c>
      <c r="D26" s="67" t="s">
        <v>131</v>
      </c>
      <c r="E26" s="337" t="s">
        <v>692</v>
      </c>
      <c r="F26" s="334" t="s">
        <v>799</v>
      </c>
      <c r="G26" s="338" t="s">
        <v>826</v>
      </c>
      <c r="H26" s="343" t="s">
        <v>878</v>
      </c>
      <c r="I26" s="343" t="s">
        <v>879</v>
      </c>
      <c r="J26" s="67">
        <v>2</v>
      </c>
      <c r="K26" s="54" t="str">
        <f t="shared" si="0"/>
        <v>MEDIO</v>
      </c>
      <c r="L26" s="67">
        <v>20</v>
      </c>
      <c r="M26" s="54" t="str">
        <f t="shared" si="1"/>
        <v>ALTO</v>
      </c>
      <c r="N26" s="57">
        <f t="shared" si="2"/>
        <v>40</v>
      </c>
      <c r="O26" s="339" t="s">
        <v>880</v>
      </c>
      <c r="P26" s="141" t="s">
        <v>63</v>
      </c>
      <c r="Q26" s="332" t="s">
        <v>828</v>
      </c>
      <c r="R26" s="340" t="s">
        <v>64</v>
      </c>
      <c r="S26" s="46" t="s">
        <v>65</v>
      </c>
      <c r="T26" s="67">
        <v>1</v>
      </c>
      <c r="U26" s="37" t="str">
        <f t="shared" si="3"/>
        <v>BAJO</v>
      </c>
      <c r="V26" s="54">
        <v>20</v>
      </c>
      <c r="W26" s="37" t="str">
        <f t="shared" si="4"/>
        <v>ALTO</v>
      </c>
      <c r="X26" s="57">
        <f t="shared" si="5"/>
        <v>20</v>
      </c>
      <c r="Y26" s="208"/>
      <c r="Z26" s="208" t="s">
        <v>66</v>
      </c>
      <c r="AA26" s="208"/>
      <c r="AB26" s="208"/>
      <c r="AC26" s="341" t="s">
        <v>829</v>
      </c>
      <c r="AD26" s="338" t="s">
        <v>708</v>
      </c>
      <c r="AE26" s="119" t="s">
        <v>822</v>
      </c>
      <c r="AF26" s="342" t="s">
        <v>830</v>
      </c>
      <c r="AG26" s="341" t="s">
        <v>637</v>
      </c>
      <c r="AH26" s="412"/>
      <c r="AI26" s="5"/>
      <c r="AJ26" s="5"/>
      <c r="AK26" s="5"/>
      <c r="AL26" s="5"/>
      <c r="AM26" s="5"/>
    </row>
    <row r="27" spans="1:39" ht="141" customHeight="1" thickBot="1" x14ac:dyDescent="0.25">
      <c r="A27" s="5"/>
      <c r="B27" s="73"/>
      <c r="C27" s="128" t="s">
        <v>72</v>
      </c>
      <c r="D27" s="74" t="s">
        <v>131</v>
      </c>
      <c r="E27" s="162" t="s">
        <v>697</v>
      </c>
      <c r="F27" s="163" t="s">
        <v>295</v>
      </c>
      <c r="G27" s="164" t="s">
        <v>296</v>
      </c>
      <c r="H27" s="163" t="s">
        <v>297</v>
      </c>
      <c r="I27" s="345" t="s">
        <v>827</v>
      </c>
      <c r="J27" s="74">
        <v>2</v>
      </c>
      <c r="K27" s="74" t="str">
        <f t="shared" si="0"/>
        <v>MEDIO</v>
      </c>
      <c r="L27" s="74">
        <v>20</v>
      </c>
      <c r="M27" s="74" t="str">
        <f t="shared" si="1"/>
        <v>ALTO</v>
      </c>
      <c r="N27" s="57">
        <f t="shared" si="2"/>
        <v>40</v>
      </c>
      <c r="O27" s="165" t="s">
        <v>298</v>
      </c>
      <c r="P27" s="76" t="s">
        <v>63</v>
      </c>
      <c r="Q27" s="346" t="s">
        <v>828</v>
      </c>
      <c r="R27" s="77" t="s">
        <v>64</v>
      </c>
      <c r="S27" s="347" t="s">
        <v>65</v>
      </c>
      <c r="T27" s="74">
        <v>1</v>
      </c>
      <c r="U27" s="74" t="str">
        <f t="shared" si="3"/>
        <v>BAJO</v>
      </c>
      <c r="V27" s="74">
        <v>20</v>
      </c>
      <c r="W27" s="74" t="str">
        <f t="shared" si="4"/>
        <v>ALTO</v>
      </c>
      <c r="X27" s="75">
        <f t="shared" si="5"/>
        <v>20</v>
      </c>
      <c r="Y27" s="79"/>
      <c r="Z27" s="79" t="s">
        <v>66</v>
      </c>
      <c r="AA27" s="79"/>
      <c r="AB27" s="79"/>
      <c r="AC27" s="348" t="s">
        <v>709</v>
      </c>
      <c r="AD27" s="167" t="s">
        <v>708</v>
      </c>
      <c r="AE27" s="168" t="s">
        <v>822</v>
      </c>
      <c r="AF27" s="169" t="s">
        <v>620</v>
      </c>
      <c r="AG27" s="166" t="s">
        <v>637</v>
      </c>
      <c r="AH27" s="408"/>
      <c r="AI27" s="5"/>
      <c r="AJ27" s="5"/>
      <c r="AK27" s="5"/>
      <c r="AL27" s="5"/>
      <c r="AM27" s="5"/>
    </row>
    <row r="28" spans="1:39" ht="31.5" customHeight="1" thickBot="1" x14ac:dyDescent="0.25">
      <c r="A28" s="5"/>
      <c r="B28" s="1"/>
      <c r="C28" s="1"/>
      <c r="D28" s="1"/>
      <c r="E28" s="1"/>
      <c r="F28" s="1"/>
      <c r="G28" s="1"/>
      <c r="H28" s="1"/>
      <c r="I28" s="1"/>
      <c r="J28" s="1"/>
      <c r="K28" s="1"/>
      <c r="L28" s="1"/>
      <c r="M28" s="1"/>
      <c r="N28" s="80">
        <f>AVERAGE(N9:N27)</f>
        <v>40</v>
      </c>
      <c r="O28" s="1"/>
      <c r="P28" s="1"/>
      <c r="Q28" s="1"/>
      <c r="R28" s="1"/>
      <c r="S28" s="1"/>
      <c r="T28" s="1"/>
      <c r="U28" s="1"/>
      <c r="V28" s="1"/>
      <c r="W28" s="1"/>
      <c r="X28" s="80">
        <f>AVERAGE(X9:X27)</f>
        <v>20</v>
      </c>
      <c r="Y28" s="1"/>
      <c r="Z28" s="1"/>
      <c r="AA28" s="1"/>
      <c r="AB28" s="1"/>
      <c r="AC28" s="1"/>
      <c r="AD28" s="1"/>
      <c r="AE28" s="1"/>
      <c r="AF28" s="1"/>
      <c r="AG28" s="83"/>
      <c r="AH28" s="84"/>
      <c r="AI28" s="5"/>
      <c r="AJ28" s="5"/>
      <c r="AK28" s="5"/>
      <c r="AL28" s="5"/>
      <c r="AM28" s="5"/>
    </row>
    <row r="29" spans="1:39" ht="61.5" customHeight="1" x14ac:dyDescent="0.2">
      <c r="A29" s="5"/>
      <c r="B29" s="1"/>
      <c r="C29" s="1"/>
      <c r="D29" s="1"/>
      <c r="E29" s="1"/>
      <c r="F29" s="85"/>
      <c r="G29" s="85"/>
      <c r="H29" s="413" t="s">
        <v>133</v>
      </c>
      <c r="I29" s="414"/>
      <c r="J29" s="414"/>
      <c r="K29" s="415"/>
      <c r="L29" s="1"/>
      <c r="M29" s="436" t="s">
        <v>134</v>
      </c>
      <c r="N29" s="383"/>
      <c r="O29" s="383"/>
      <c r="P29" s="383"/>
      <c r="Q29" s="384"/>
      <c r="R29" s="86"/>
      <c r="S29" s="86"/>
      <c r="T29" s="5"/>
      <c r="U29" s="1"/>
      <c r="V29" s="1"/>
      <c r="W29" s="1"/>
      <c r="X29" s="1"/>
      <c r="Y29" s="1"/>
      <c r="Z29" s="1"/>
      <c r="AA29" s="1"/>
      <c r="AB29" s="1"/>
      <c r="AC29" s="1"/>
      <c r="AD29" s="1"/>
      <c r="AE29" s="1"/>
      <c r="AF29" s="1"/>
      <c r="AG29" s="1"/>
      <c r="AH29" s="1"/>
      <c r="AI29" s="5"/>
      <c r="AJ29" s="5"/>
      <c r="AK29" s="5"/>
      <c r="AL29" s="5"/>
      <c r="AM29" s="5"/>
    </row>
    <row r="30" spans="1:39" ht="33" customHeight="1" x14ac:dyDescent="0.2">
      <c r="A30" s="5"/>
      <c r="B30" s="1"/>
      <c r="C30" s="1"/>
      <c r="D30" s="1"/>
      <c r="E30" s="1"/>
      <c r="F30" s="416"/>
      <c r="G30" s="417"/>
      <c r="H30" s="418" t="s">
        <v>135</v>
      </c>
      <c r="I30" s="400"/>
      <c r="J30" s="87">
        <f>COUNTIF(X9:X27,"=5")</f>
        <v>0</v>
      </c>
      <c r="K30" s="88">
        <f>J30*100%/J33</f>
        <v>0</v>
      </c>
      <c r="L30" s="1"/>
      <c r="M30" s="426" t="s">
        <v>136</v>
      </c>
      <c r="N30" s="427"/>
      <c r="O30" s="428" t="s">
        <v>137</v>
      </c>
      <c r="P30" s="414"/>
      <c r="Q30" s="415"/>
      <c r="R30" s="86"/>
      <c r="S30" s="86"/>
      <c r="T30" s="89"/>
      <c r="U30" s="1"/>
      <c r="V30" s="1"/>
      <c r="W30" s="1"/>
      <c r="X30" s="1"/>
      <c r="Y30" s="1"/>
      <c r="Z30" s="1"/>
      <c r="AA30" s="1"/>
      <c r="AB30" s="1"/>
      <c r="AC30" s="1"/>
      <c r="AD30" s="1"/>
      <c r="AE30" s="1"/>
      <c r="AF30" s="1"/>
      <c r="AG30" s="1"/>
      <c r="AH30" s="1"/>
      <c r="AI30" s="5"/>
      <c r="AJ30" s="5"/>
      <c r="AK30" s="5"/>
      <c r="AL30" s="5"/>
      <c r="AM30" s="5"/>
    </row>
    <row r="31" spans="1:39" ht="36.75" customHeight="1" x14ac:dyDescent="0.2">
      <c r="A31" s="5"/>
      <c r="B31" s="1"/>
      <c r="C31" s="1"/>
      <c r="D31" s="1"/>
      <c r="E31" s="1"/>
      <c r="F31" s="416"/>
      <c r="G31" s="417"/>
      <c r="H31" s="418" t="s">
        <v>138</v>
      </c>
      <c r="I31" s="400"/>
      <c r="J31" s="87">
        <f>COUNTIFS(X9:X27,"&gt;=6",X9:X27,"&lt;=30")</f>
        <v>17</v>
      </c>
      <c r="K31" s="88">
        <f>J31*100%/J33</f>
        <v>0.89473684210526316</v>
      </c>
      <c r="L31" s="1"/>
      <c r="M31" s="443" t="s">
        <v>139</v>
      </c>
      <c r="N31" s="400"/>
      <c r="O31" s="440" t="s">
        <v>140</v>
      </c>
      <c r="P31" s="399"/>
      <c r="Q31" s="431"/>
      <c r="R31" s="86"/>
      <c r="S31" s="86"/>
      <c r="T31" s="89"/>
      <c r="U31" s="1"/>
      <c r="V31" s="1"/>
      <c r="W31" s="1"/>
      <c r="X31" s="1"/>
      <c r="Y31" s="1"/>
      <c r="Z31" s="1"/>
      <c r="AA31" s="1"/>
      <c r="AB31" s="1"/>
      <c r="AC31" s="1"/>
      <c r="AD31" s="1"/>
      <c r="AE31" s="1"/>
      <c r="AF31" s="1"/>
      <c r="AG31" s="1"/>
      <c r="AH31" s="1"/>
      <c r="AI31" s="5"/>
      <c r="AJ31" s="5"/>
      <c r="AK31" s="5"/>
      <c r="AL31" s="5"/>
      <c r="AM31" s="5"/>
    </row>
    <row r="32" spans="1:39" ht="29.25" customHeight="1" x14ac:dyDescent="0.2">
      <c r="A32" s="5"/>
      <c r="B32" s="1"/>
      <c r="C32" s="1"/>
      <c r="D32" s="1"/>
      <c r="E32" s="1"/>
      <c r="F32" s="416"/>
      <c r="G32" s="417"/>
      <c r="H32" s="418" t="s">
        <v>141</v>
      </c>
      <c r="I32" s="400"/>
      <c r="J32" s="87">
        <f>COUNTIFS(X9:X27,"&gt;=40",X9:X27,"&lt;=60")</f>
        <v>2</v>
      </c>
      <c r="K32" s="88">
        <f>J32*100%/J33</f>
        <v>0.10526315789473684</v>
      </c>
      <c r="L32" s="1"/>
      <c r="M32" s="419" t="s">
        <v>142</v>
      </c>
      <c r="N32" s="420"/>
      <c r="O32" s="421" t="s">
        <v>143</v>
      </c>
      <c r="P32" s="438"/>
      <c r="Q32" s="422"/>
      <c r="R32" s="86"/>
      <c r="S32" s="86"/>
      <c r="T32" s="89"/>
      <c r="U32" s="1"/>
      <c r="V32" s="1"/>
      <c r="W32" s="1"/>
      <c r="X32" s="1"/>
      <c r="Y32" s="1"/>
      <c r="Z32" s="1"/>
      <c r="AA32" s="1"/>
      <c r="AB32" s="1"/>
      <c r="AC32" s="1"/>
      <c r="AD32" s="1"/>
      <c r="AE32" s="1"/>
      <c r="AF32" s="1"/>
      <c r="AG32" s="1"/>
      <c r="AH32" s="1"/>
      <c r="AI32" s="5"/>
      <c r="AJ32" s="5"/>
      <c r="AK32" s="5"/>
      <c r="AL32" s="5"/>
      <c r="AM32" s="5"/>
    </row>
    <row r="33" spans="1:39" ht="35.25" customHeight="1" x14ac:dyDescent="0.2">
      <c r="A33" s="5"/>
      <c r="B33" s="1"/>
      <c r="C33" s="1"/>
      <c r="D33" s="1"/>
      <c r="E33" s="1"/>
      <c r="F33" s="423"/>
      <c r="G33" s="417"/>
      <c r="H33" s="424" t="s">
        <v>144</v>
      </c>
      <c r="I33" s="420"/>
      <c r="J33" s="90">
        <f>+J30+J32+J31</f>
        <v>19</v>
      </c>
      <c r="K33" s="91">
        <f>K30+K31+K32</f>
        <v>1</v>
      </c>
      <c r="L33" s="1"/>
      <c r="M33" s="1"/>
      <c r="N33" s="1"/>
      <c r="O33" s="1"/>
      <c r="P33" s="1"/>
      <c r="Q33" s="1"/>
      <c r="R33" s="1"/>
      <c r="S33" s="1"/>
      <c r="T33" s="1"/>
      <c r="U33" s="1"/>
      <c r="V33" s="1"/>
      <c r="W33" s="1"/>
      <c r="X33" s="1"/>
      <c r="Y33" s="1"/>
      <c r="Z33" s="1"/>
      <c r="AA33" s="1"/>
      <c r="AB33" s="1"/>
      <c r="AC33" s="1"/>
      <c r="AD33" s="1"/>
      <c r="AE33" s="1"/>
      <c r="AF33" s="1"/>
      <c r="AG33" s="1"/>
      <c r="AH33" s="1"/>
      <c r="AI33" s="5"/>
      <c r="AJ33" s="5"/>
      <c r="AK33" s="5"/>
      <c r="AL33" s="5"/>
      <c r="AM33" s="5"/>
    </row>
    <row r="34" spans="1:39" ht="15.75" customHeight="1" x14ac:dyDescent="0.2">
      <c r="P34" s="92"/>
      <c r="R34" s="92"/>
      <c r="S34" s="92"/>
    </row>
    <row r="35" spans="1:39" ht="15.75" customHeight="1" x14ac:dyDescent="0.2">
      <c r="P35" s="92"/>
      <c r="R35" s="92"/>
      <c r="S35" s="92"/>
    </row>
    <row r="36" spans="1:39" ht="15.75" customHeight="1" x14ac:dyDescent="0.2">
      <c r="P36" s="92"/>
      <c r="R36" s="92"/>
      <c r="S36" s="92"/>
    </row>
    <row r="37" spans="1:39" ht="15.75" customHeight="1" x14ac:dyDescent="0.2">
      <c r="P37" s="92"/>
      <c r="R37" s="92"/>
      <c r="S37" s="92"/>
    </row>
    <row r="38" spans="1:39" ht="15.75" customHeight="1" x14ac:dyDescent="0.2">
      <c r="P38" s="92"/>
      <c r="R38" s="92"/>
      <c r="S38" s="92"/>
    </row>
    <row r="39" spans="1:39" ht="15.75" customHeight="1" x14ac:dyDescent="0.2">
      <c r="P39" s="92"/>
      <c r="R39" s="92"/>
      <c r="S39" s="92"/>
    </row>
    <row r="40" spans="1:39" ht="15.75" customHeight="1" x14ac:dyDescent="0.2">
      <c r="P40" s="92"/>
      <c r="R40" s="92"/>
      <c r="S40" s="92"/>
    </row>
    <row r="41" spans="1:39" ht="15.75" customHeight="1" x14ac:dyDescent="0.2">
      <c r="P41" s="92"/>
      <c r="R41" s="92"/>
      <c r="S41" s="92"/>
    </row>
    <row r="42" spans="1:39" ht="15.75" customHeight="1" x14ac:dyDescent="0.2">
      <c r="P42" s="92"/>
      <c r="R42" s="92"/>
      <c r="S42" s="92"/>
    </row>
    <row r="43" spans="1:39" ht="15.75" customHeight="1" x14ac:dyDescent="0.2">
      <c r="P43" s="92"/>
      <c r="R43" s="92"/>
      <c r="S43" s="92"/>
    </row>
    <row r="44" spans="1:39" ht="15.75" customHeight="1" x14ac:dyDescent="0.2">
      <c r="P44" s="92"/>
      <c r="R44" s="92"/>
      <c r="S44" s="92"/>
    </row>
    <row r="45" spans="1:39" ht="15.75" customHeight="1" x14ac:dyDescent="0.2">
      <c r="P45" s="92"/>
      <c r="R45" s="92"/>
      <c r="S45" s="92"/>
    </row>
    <row r="46" spans="1:39" ht="15.75" customHeight="1" x14ac:dyDescent="0.2">
      <c r="P46" s="92"/>
      <c r="R46" s="92"/>
      <c r="S46" s="92"/>
    </row>
    <row r="47" spans="1:39" ht="15.75" customHeight="1" x14ac:dyDescent="0.2">
      <c r="P47" s="92"/>
      <c r="R47" s="92"/>
      <c r="S47" s="92"/>
    </row>
    <row r="48" spans="1:39" ht="15.75" customHeight="1" x14ac:dyDescent="0.2">
      <c r="P48" s="92"/>
      <c r="R48" s="92"/>
      <c r="S48" s="92"/>
    </row>
    <row r="49" spans="16:19" ht="15.75" customHeight="1" x14ac:dyDescent="0.2">
      <c r="P49" s="92"/>
      <c r="R49" s="92"/>
      <c r="S49" s="92"/>
    </row>
    <row r="50" spans="16:19" ht="15.75" customHeight="1" x14ac:dyDescent="0.2">
      <c r="P50" s="92"/>
      <c r="R50" s="92"/>
      <c r="S50" s="92"/>
    </row>
    <row r="51" spans="16:19" ht="15.75" customHeight="1" x14ac:dyDescent="0.2">
      <c r="P51" s="92"/>
      <c r="R51" s="92"/>
      <c r="S51" s="92"/>
    </row>
    <row r="52" spans="16:19" ht="15.75" customHeight="1" x14ac:dyDescent="0.2">
      <c r="P52" s="92"/>
      <c r="R52" s="92"/>
      <c r="S52" s="92"/>
    </row>
    <row r="53" spans="16:19" ht="15.75" customHeight="1" x14ac:dyDescent="0.2">
      <c r="P53" s="92"/>
      <c r="R53" s="92"/>
      <c r="S53" s="92"/>
    </row>
    <row r="54" spans="16:19" ht="15.75" customHeight="1" x14ac:dyDescent="0.2">
      <c r="P54" s="92"/>
      <c r="R54" s="92"/>
      <c r="S54" s="92"/>
    </row>
    <row r="55" spans="16:19" ht="15.75" customHeight="1" x14ac:dyDescent="0.2">
      <c r="P55" s="92"/>
      <c r="R55" s="92"/>
      <c r="S55" s="92"/>
    </row>
    <row r="56" spans="16:19" ht="15.75" customHeight="1" x14ac:dyDescent="0.2">
      <c r="P56" s="92"/>
      <c r="R56" s="92"/>
      <c r="S56" s="92"/>
    </row>
    <row r="57" spans="16:19" ht="15.75" customHeight="1" x14ac:dyDescent="0.2">
      <c r="P57" s="92"/>
      <c r="R57" s="92"/>
      <c r="S57" s="92"/>
    </row>
    <row r="58" spans="16:19" ht="15.75" customHeight="1" x14ac:dyDescent="0.2">
      <c r="P58" s="92"/>
      <c r="R58" s="92"/>
      <c r="S58" s="92"/>
    </row>
    <row r="59" spans="16:19" ht="15.75" customHeight="1" x14ac:dyDescent="0.2">
      <c r="P59" s="92"/>
      <c r="R59" s="92"/>
      <c r="S59" s="92"/>
    </row>
    <row r="60" spans="16:19" ht="15.75" customHeight="1" x14ac:dyDescent="0.2">
      <c r="P60" s="92"/>
      <c r="R60" s="92"/>
      <c r="S60" s="92"/>
    </row>
    <row r="61" spans="16:19" ht="15.75" customHeight="1" x14ac:dyDescent="0.2">
      <c r="P61" s="92"/>
      <c r="R61" s="92"/>
      <c r="S61" s="92"/>
    </row>
    <row r="62" spans="16:19" ht="15.75" customHeight="1" x14ac:dyDescent="0.2">
      <c r="P62" s="92"/>
      <c r="R62" s="92"/>
      <c r="S62" s="92"/>
    </row>
    <row r="63" spans="16:19" ht="15.75" customHeight="1" x14ac:dyDescent="0.2">
      <c r="P63" s="92"/>
      <c r="R63" s="92"/>
      <c r="S63" s="92"/>
    </row>
    <row r="64" spans="16:19" ht="15.75" customHeight="1" x14ac:dyDescent="0.2">
      <c r="P64" s="92"/>
      <c r="R64" s="92"/>
      <c r="S64" s="92"/>
    </row>
    <row r="65" spans="16:19" ht="15.75" customHeight="1" x14ac:dyDescent="0.2">
      <c r="P65" s="92"/>
      <c r="R65" s="92"/>
      <c r="S65" s="92"/>
    </row>
    <row r="66" spans="16:19" ht="15.75" customHeight="1" x14ac:dyDescent="0.2">
      <c r="P66" s="92"/>
      <c r="R66" s="92"/>
      <c r="S66" s="92"/>
    </row>
    <row r="67" spans="16:19" ht="15.75" customHeight="1" x14ac:dyDescent="0.2">
      <c r="P67" s="92"/>
      <c r="R67" s="92"/>
      <c r="S67" s="92"/>
    </row>
    <row r="68" spans="16:19" ht="15.75" customHeight="1" x14ac:dyDescent="0.2">
      <c r="P68" s="92"/>
      <c r="R68" s="92"/>
      <c r="S68" s="92"/>
    </row>
    <row r="69" spans="16:19" ht="15.75" customHeight="1" x14ac:dyDescent="0.2">
      <c r="P69" s="92"/>
      <c r="R69" s="92"/>
      <c r="S69" s="92"/>
    </row>
    <row r="70" spans="16:19" ht="15.75" customHeight="1" x14ac:dyDescent="0.2">
      <c r="P70" s="92"/>
      <c r="R70" s="92"/>
      <c r="S70" s="92"/>
    </row>
    <row r="71" spans="16:19" ht="15.75" customHeight="1" x14ac:dyDescent="0.2">
      <c r="P71" s="92"/>
      <c r="R71" s="92"/>
      <c r="S71" s="92"/>
    </row>
    <row r="72" spans="16:19" ht="15.75" customHeight="1" x14ac:dyDescent="0.2">
      <c r="P72" s="92"/>
      <c r="R72" s="92"/>
      <c r="S72" s="92"/>
    </row>
    <row r="73" spans="16:19" ht="15.75" customHeight="1" x14ac:dyDescent="0.2">
      <c r="P73" s="92"/>
      <c r="R73" s="92"/>
      <c r="S73" s="92"/>
    </row>
    <row r="74" spans="16:19" ht="15.75" customHeight="1" x14ac:dyDescent="0.2">
      <c r="P74" s="92"/>
      <c r="R74" s="92"/>
      <c r="S74" s="92"/>
    </row>
    <row r="75" spans="16:19" ht="15.75" customHeight="1" x14ac:dyDescent="0.2">
      <c r="P75" s="92"/>
      <c r="R75" s="92"/>
      <c r="S75" s="92"/>
    </row>
    <row r="76" spans="16:19" ht="15.75" customHeight="1" x14ac:dyDescent="0.2">
      <c r="P76" s="92"/>
      <c r="R76" s="92"/>
      <c r="S76" s="92"/>
    </row>
    <row r="77" spans="16:19" ht="15.75" customHeight="1" x14ac:dyDescent="0.2">
      <c r="P77" s="92"/>
      <c r="R77" s="92"/>
      <c r="S77" s="92"/>
    </row>
    <row r="78" spans="16:19" ht="15.75" customHeight="1" x14ac:dyDescent="0.2">
      <c r="P78" s="92"/>
      <c r="R78" s="92"/>
      <c r="S78" s="92"/>
    </row>
    <row r="79" spans="16:19" ht="15.75" customHeight="1" x14ac:dyDescent="0.2">
      <c r="P79" s="92"/>
      <c r="R79" s="92"/>
      <c r="S79" s="92"/>
    </row>
    <row r="80" spans="16:19" ht="15.75" customHeight="1" x14ac:dyDescent="0.2">
      <c r="P80" s="92"/>
      <c r="R80" s="92"/>
      <c r="S80" s="92"/>
    </row>
    <row r="81" spans="16:19" ht="15.75" customHeight="1" x14ac:dyDescent="0.2">
      <c r="P81" s="92"/>
      <c r="R81" s="92"/>
      <c r="S81" s="92"/>
    </row>
    <row r="82" spans="16:19" ht="15.75" customHeight="1" x14ac:dyDescent="0.2">
      <c r="P82" s="92"/>
      <c r="R82" s="92"/>
      <c r="S82" s="92"/>
    </row>
    <row r="83" spans="16:19" ht="15.75" customHeight="1" x14ac:dyDescent="0.2">
      <c r="P83" s="92"/>
      <c r="R83" s="92"/>
      <c r="S83" s="92"/>
    </row>
    <row r="84" spans="16:19" ht="15.75" customHeight="1" x14ac:dyDescent="0.2">
      <c r="P84" s="92"/>
      <c r="R84" s="92"/>
      <c r="S84" s="92"/>
    </row>
    <row r="85" spans="16:19" ht="15.75" customHeight="1" x14ac:dyDescent="0.2">
      <c r="P85" s="92"/>
      <c r="R85" s="92"/>
      <c r="S85" s="92"/>
    </row>
    <row r="86" spans="16:19" ht="15.75" customHeight="1" x14ac:dyDescent="0.2">
      <c r="P86" s="92"/>
      <c r="R86" s="92"/>
      <c r="S86" s="92"/>
    </row>
    <row r="87" spans="16:19" ht="15.75" customHeight="1" x14ac:dyDescent="0.2">
      <c r="P87" s="92"/>
      <c r="R87" s="92"/>
      <c r="S87" s="92"/>
    </row>
    <row r="88" spans="16:19" ht="15.75" customHeight="1" x14ac:dyDescent="0.2">
      <c r="P88" s="92"/>
      <c r="R88" s="92"/>
      <c r="S88" s="92"/>
    </row>
    <row r="89" spans="16:19" ht="15.75" customHeight="1" x14ac:dyDescent="0.2">
      <c r="P89" s="92"/>
      <c r="R89" s="92"/>
      <c r="S89" s="92"/>
    </row>
    <row r="90" spans="16:19" ht="15.75" customHeight="1" x14ac:dyDescent="0.2">
      <c r="P90" s="92"/>
      <c r="R90" s="92"/>
      <c r="S90" s="92"/>
    </row>
    <row r="91" spans="16:19" ht="15.75" customHeight="1" x14ac:dyDescent="0.2">
      <c r="P91" s="92"/>
      <c r="R91" s="92"/>
      <c r="S91" s="92"/>
    </row>
    <row r="92" spans="16:19" ht="15.75" customHeight="1" x14ac:dyDescent="0.2">
      <c r="P92" s="92"/>
      <c r="R92" s="92"/>
      <c r="S92" s="92"/>
    </row>
    <row r="93" spans="16:19" ht="15.75" customHeight="1" x14ac:dyDescent="0.2">
      <c r="P93" s="92"/>
      <c r="R93" s="92"/>
      <c r="S93" s="92"/>
    </row>
    <row r="94" spans="16:19" ht="15.75" customHeight="1" x14ac:dyDescent="0.2">
      <c r="P94" s="92"/>
      <c r="R94" s="92"/>
      <c r="S94" s="92"/>
    </row>
    <row r="95" spans="16:19" ht="15.75" customHeight="1" x14ac:dyDescent="0.2">
      <c r="P95" s="92"/>
      <c r="R95" s="92"/>
      <c r="S95" s="92"/>
    </row>
    <row r="96" spans="16:19" ht="15.75" customHeight="1" x14ac:dyDescent="0.2">
      <c r="P96" s="92"/>
      <c r="R96" s="92"/>
      <c r="S96" s="92"/>
    </row>
    <row r="97" spans="16:19" ht="15.75" customHeight="1" x14ac:dyDescent="0.2">
      <c r="P97" s="92"/>
      <c r="R97" s="92"/>
      <c r="S97" s="92"/>
    </row>
    <row r="98" spans="16:19" ht="15.75" customHeight="1" x14ac:dyDescent="0.2">
      <c r="P98" s="92"/>
      <c r="R98" s="92"/>
      <c r="S98" s="92"/>
    </row>
    <row r="99" spans="16:19" ht="15.75" customHeight="1" x14ac:dyDescent="0.2">
      <c r="P99" s="92"/>
      <c r="R99" s="92"/>
      <c r="S99" s="92"/>
    </row>
    <row r="100" spans="16:19" ht="15.75" customHeight="1" x14ac:dyDescent="0.2">
      <c r="P100" s="92"/>
      <c r="R100" s="92"/>
      <c r="S100" s="92"/>
    </row>
    <row r="101" spans="16:19" ht="15.75" customHeight="1" x14ac:dyDescent="0.2">
      <c r="P101" s="92"/>
      <c r="R101" s="92"/>
      <c r="S101" s="92"/>
    </row>
    <row r="102" spans="16:19" ht="15.75" customHeight="1" x14ac:dyDescent="0.2">
      <c r="P102" s="92"/>
      <c r="R102" s="92"/>
      <c r="S102" s="92"/>
    </row>
    <row r="103" spans="16:19" ht="15.75" customHeight="1" x14ac:dyDescent="0.2">
      <c r="P103" s="92"/>
      <c r="R103" s="92"/>
      <c r="S103" s="92"/>
    </row>
    <row r="104" spans="16:19" ht="15.75" customHeight="1" x14ac:dyDescent="0.2">
      <c r="P104" s="92"/>
      <c r="R104" s="92"/>
      <c r="S104" s="92"/>
    </row>
    <row r="105" spans="16:19" ht="15.75" customHeight="1" x14ac:dyDescent="0.2">
      <c r="P105" s="92"/>
      <c r="R105" s="92"/>
      <c r="S105" s="92"/>
    </row>
    <row r="106" spans="16:19" ht="15.75" customHeight="1" x14ac:dyDescent="0.2">
      <c r="P106" s="92"/>
      <c r="R106" s="92"/>
      <c r="S106" s="92"/>
    </row>
    <row r="107" spans="16:19" ht="15.75" customHeight="1" x14ac:dyDescent="0.2">
      <c r="P107" s="92"/>
      <c r="R107" s="92"/>
      <c r="S107" s="92"/>
    </row>
    <row r="108" spans="16:19" ht="15.75" customHeight="1" x14ac:dyDescent="0.2">
      <c r="P108" s="92"/>
      <c r="R108" s="92"/>
      <c r="S108" s="92"/>
    </row>
    <row r="109" spans="16:19" ht="15.75" customHeight="1" x14ac:dyDescent="0.2">
      <c r="P109" s="92"/>
      <c r="R109" s="92"/>
      <c r="S109" s="92"/>
    </row>
    <row r="110" spans="16:19" ht="15.75" customHeight="1" x14ac:dyDescent="0.2">
      <c r="P110" s="92"/>
      <c r="R110" s="92"/>
      <c r="S110" s="92"/>
    </row>
    <row r="111" spans="16:19" ht="15.75" customHeight="1" x14ac:dyDescent="0.2">
      <c r="P111" s="92"/>
      <c r="R111" s="92"/>
      <c r="S111" s="92"/>
    </row>
    <row r="112" spans="16:19" ht="15.75" customHeight="1" x14ac:dyDescent="0.2">
      <c r="P112" s="92"/>
      <c r="R112" s="92"/>
      <c r="S112" s="92"/>
    </row>
    <row r="113" spans="16:19" ht="15.75" customHeight="1" x14ac:dyDescent="0.2">
      <c r="P113" s="92"/>
      <c r="R113" s="92"/>
      <c r="S113" s="92"/>
    </row>
    <row r="114" spans="16:19" ht="15.75" customHeight="1" x14ac:dyDescent="0.2">
      <c r="P114" s="92"/>
      <c r="R114" s="92"/>
      <c r="S114" s="92"/>
    </row>
    <row r="115" spans="16:19" ht="15.75" customHeight="1" x14ac:dyDescent="0.2">
      <c r="P115" s="92"/>
      <c r="R115" s="92"/>
      <c r="S115" s="92"/>
    </row>
    <row r="116" spans="16:19" ht="15.75" customHeight="1" x14ac:dyDescent="0.2">
      <c r="P116" s="92"/>
      <c r="R116" s="92"/>
      <c r="S116" s="92"/>
    </row>
    <row r="117" spans="16:19" ht="15.75" customHeight="1" x14ac:dyDescent="0.2">
      <c r="P117" s="92"/>
      <c r="R117" s="92"/>
      <c r="S117" s="92"/>
    </row>
    <row r="118" spans="16:19" ht="15.75" customHeight="1" x14ac:dyDescent="0.2">
      <c r="P118" s="92"/>
      <c r="R118" s="92"/>
      <c r="S118" s="92"/>
    </row>
    <row r="119" spans="16:19" ht="15.75" customHeight="1" x14ac:dyDescent="0.2">
      <c r="P119" s="92"/>
      <c r="R119" s="92"/>
      <c r="S119" s="92"/>
    </row>
    <row r="120" spans="16:19" ht="15.75" customHeight="1" x14ac:dyDescent="0.2">
      <c r="P120" s="92"/>
      <c r="R120" s="92"/>
      <c r="S120" s="92"/>
    </row>
    <row r="121" spans="16:19" ht="15.75" customHeight="1" x14ac:dyDescent="0.2">
      <c r="P121" s="92"/>
      <c r="R121" s="92"/>
      <c r="S121" s="92"/>
    </row>
    <row r="122" spans="16:19" ht="15.75" customHeight="1" x14ac:dyDescent="0.2">
      <c r="P122" s="92"/>
      <c r="R122" s="92"/>
      <c r="S122" s="92"/>
    </row>
    <row r="123" spans="16:19" ht="15.75" customHeight="1" x14ac:dyDescent="0.2">
      <c r="P123" s="92"/>
      <c r="R123" s="92"/>
      <c r="S123" s="92"/>
    </row>
    <row r="124" spans="16:19" ht="15.75" customHeight="1" x14ac:dyDescent="0.2">
      <c r="P124" s="92"/>
      <c r="R124" s="92"/>
      <c r="S124" s="92"/>
    </row>
    <row r="125" spans="16:19" ht="15.75" customHeight="1" x14ac:dyDescent="0.2">
      <c r="P125" s="92"/>
      <c r="R125" s="92"/>
      <c r="S125" s="92"/>
    </row>
    <row r="126" spans="16:19" ht="15.75" customHeight="1" x14ac:dyDescent="0.2">
      <c r="P126" s="92"/>
      <c r="R126" s="92"/>
      <c r="S126" s="92"/>
    </row>
    <row r="127" spans="16:19" ht="15.75" customHeight="1" x14ac:dyDescent="0.2">
      <c r="P127" s="92"/>
      <c r="R127" s="92"/>
      <c r="S127" s="92"/>
    </row>
    <row r="128" spans="16:19" ht="15.75" customHeight="1" x14ac:dyDescent="0.2">
      <c r="P128" s="92"/>
      <c r="R128" s="92"/>
      <c r="S128" s="92"/>
    </row>
    <row r="129" spans="16:19" ht="15.75" customHeight="1" x14ac:dyDescent="0.2">
      <c r="P129" s="92"/>
      <c r="R129" s="92"/>
      <c r="S129" s="92"/>
    </row>
    <row r="130" spans="16:19" ht="15.75" customHeight="1" x14ac:dyDescent="0.2">
      <c r="P130" s="92"/>
      <c r="R130" s="92"/>
      <c r="S130" s="92"/>
    </row>
    <row r="131" spans="16:19" ht="15.75" customHeight="1" x14ac:dyDescent="0.2">
      <c r="P131" s="92"/>
      <c r="R131" s="92"/>
      <c r="S131" s="92"/>
    </row>
    <row r="132" spans="16:19" ht="15.75" customHeight="1" x14ac:dyDescent="0.2">
      <c r="P132" s="92"/>
      <c r="R132" s="92"/>
      <c r="S132" s="92"/>
    </row>
    <row r="133" spans="16:19" ht="15.75" customHeight="1" x14ac:dyDescent="0.2">
      <c r="P133" s="92"/>
      <c r="R133" s="92"/>
      <c r="S133" s="92"/>
    </row>
    <row r="134" spans="16:19" ht="15.75" customHeight="1" x14ac:dyDescent="0.2">
      <c r="P134" s="92"/>
      <c r="R134" s="92"/>
      <c r="S134" s="92"/>
    </row>
    <row r="135" spans="16:19" ht="15.75" customHeight="1" x14ac:dyDescent="0.2">
      <c r="P135" s="92"/>
      <c r="R135" s="92"/>
      <c r="S135" s="92"/>
    </row>
    <row r="136" spans="16:19" ht="15.75" customHeight="1" x14ac:dyDescent="0.2">
      <c r="P136" s="92"/>
      <c r="R136" s="92"/>
      <c r="S136" s="92"/>
    </row>
    <row r="137" spans="16:19" ht="15.75" customHeight="1" x14ac:dyDescent="0.2">
      <c r="P137" s="92"/>
      <c r="R137" s="92"/>
      <c r="S137" s="92"/>
    </row>
    <row r="138" spans="16:19" ht="15.75" customHeight="1" x14ac:dyDescent="0.2">
      <c r="P138" s="92"/>
      <c r="R138" s="92"/>
      <c r="S138" s="92"/>
    </row>
    <row r="139" spans="16:19" ht="15.75" customHeight="1" x14ac:dyDescent="0.2">
      <c r="P139" s="92"/>
      <c r="R139" s="92"/>
      <c r="S139" s="92"/>
    </row>
    <row r="140" spans="16:19" ht="15.75" customHeight="1" x14ac:dyDescent="0.2">
      <c r="P140" s="92"/>
      <c r="R140" s="92"/>
      <c r="S140" s="92"/>
    </row>
    <row r="141" spans="16:19" ht="15.75" customHeight="1" x14ac:dyDescent="0.2">
      <c r="P141" s="92"/>
      <c r="R141" s="92"/>
      <c r="S141" s="92"/>
    </row>
    <row r="142" spans="16:19" ht="15.75" customHeight="1" x14ac:dyDescent="0.2">
      <c r="P142" s="92"/>
      <c r="R142" s="92"/>
      <c r="S142" s="92"/>
    </row>
    <row r="143" spans="16:19" ht="15.75" customHeight="1" x14ac:dyDescent="0.2">
      <c r="P143" s="92"/>
      <c r="R143" s="92"/>
      <c r="S143" s="92"/>
    </row>
    <row r="144" spans="16:19" ht="15.75" customHeight="1" x14ac:dyDescent="0.2">
      <c r="P144" s="92"/>
      <c r="R144" s="92"/>
      <c r="S144" s="92"/>
    </row>
    <row r="145" spans="16:19" ht="15.75" customHeight="1" x14ac:dyDescent="0.2">
      <c r="P145" s="92"/>
      <c r="R145" s="92"/>
      <c r="S145" s="92"/>
    </row>
    <row r="146" spans="16:19" ht="15.75" customHeight="1" x14ac:dyDescent="0.2">
      <c r="P146" s="92"/>
      <c r="R146" s="92"/>
      <c r="S146" s="92"/>
    </row>
    <row r="147" spans="16:19" ht="15.75" customHeight="1" x14ac:dyDescent="0.2">
      <c r="P147" s="92"/>
      <c r="R147" s="92"/>
      <c r="S147" s="92"/>
    </row>
    <row r="148" spans="16:19" ht="15.75" customHeight="1" x14ac:dyDescent="0.2">
      <c r="P148" s="92"/>
      <c r="R148" s="92"/>
      <c r="S148" s="92"/>
    </row>
    <row r="149" spans="16:19" ht="15.75" customHeight="1" x14ac:dyDescent="0.2">
      <c r="P149" s="92"/>
      <c r="R149" s="92"/>
      <c r="S149" s="92"/>
    </row>
    <row r="150" spans="16:19" ht="15.75" customHeight="1" x14ac:dyDescent="0.2">
      <c r="P150" s="92"/>
      <c r="R150" s="92"/>
      <c r="S150" s="92"/>
    </row>
    <row r="151" spans="16:19" ht="15.75" customHeight="1" x14ac:dyDescent="0.2">
      <c r="P151" s="92"/>
      <c r="R151" s="92"/>
      <c r="S151" s="92"/>
    </row>
    <row r="152" spans="16:19" ht="15.75" customHeight="1" x14ac:dyDescent="0.2">
      <c r="P152" s="92"/>
      <c r="R152" s="92"/>
      <c r="S152" s="92"/>
    </row>
    <row r="153" spans="16:19" ht="15.75" customHeight="1" x14ac:dyDescent="0.2">
      <c r="P153" s="92"/>
      <c r="R153" s="92"/>
      <c r="S153" s="92"/>
    </row>
    <row r="154" spans="16:19" ht="15.75" customHeight="1" x14ac:dyDescent="0.2">
      <c r="P154" s="92"/>
      <c r="R154" s="92"/>
      <c r="S154" s="92"/>
    </row>
    <row r="155" spans="16:19" ht="15.75" customHeight="1" x14ac:dyDescent="0.2">
      <c r="P155" s="92"/>
      <c r="R155" s="92"/>
      <c r="S155" s="92"/>
    </row>
    <row r="156" spans="16:19" ht="15.75" customHeight="1" x14ac:dyDescent="0.2">
      <c r="P156" s="92"/>
      <c r="R156" s="92"/>
      <c r="S156" s="92"/>
    </row>
    <row r="157" spans="16:19" ht="15.75" customHeight="1" x14ac:dyDescent="0.2">
      <c r="P157" s="92"/>
      <c r="R157" s="92"/>
      <c r="S157" s="92"/>
    </row>
    <row r="158" spans="16:19" ht="15.75" customHeight="1" x14ac:dyDescent="0.2">
      <c r="P158" s="92"/>
      <c r="R158" s="92"/>
      <c r="S158" s="92"/>
    </row>
    <row r="159" spans="16:19" ht="15.75" customHeight="1" x14ac:dyDescent="0.2">
      <c r="P159" s="92"/>
      <c r="R159" s="92"/>
      <c r="S159" s="92"/>
    </row>
    <row r="160" spans="16:19" ht="15.75" customHeight="1" x14ac:dyDescent="0.2">
      <c r="P160" s="92"/>
      <c r="R160" s="92"/>
      <c r="S160" s="92"/>
    </row>
    <row r="161" spans="16:19" ht="15.75" customHeight="1" x14ac:dyDescent="0.2">
      <c r="P161" s="92"/>
      <c r="R161" s="92"/>
      <c r="S161" s="92"/>
    </row>
    <row r="162" spans="16:19" ht="15.75" customHeight="1" x14ac:dyDescent="0.2">
      <c r="P162" s="92"/>
      <c r="R162" s="92"/>
      <c r="S162" s="92"/>
    </row>
    <row r="163" spans="16:19" ht="15.75" customHeight="1" x14ac:dyDescent="0.2">
      <c r="P163" s="92"/>
      <c r="R163" s="92"/>
      <c r="S163" s="92"/>
    </row>
    <row r="164" spans="16:19" ht="15.75" customHeight="1" x14ac:dyDescent="0.2">
      <c r="P164" s="92"/>
      <c r="R164" s="92"/>
      <c r="S164" s="92"/>
    </row>
    <row r="165" spans="16:19" ht="15.75" customHeight="1" x14ac:dyDescent="0.2">
      <c r="P165" s="92"/>
      <c r="R165" s="92"/>
      <c r="S165" s="92"/>
    </row>
    <row r="166" spans="16:19" ht="15.75" customHeight="1" x14ac:dyDescent="0.2">
      <c r="P166" s="92"/>
      <c r="R166" s="92"/>
      <c r="S166" s="92"/>
    </row>
    <row r="167" spans="16:19" ht="15.75" customHeight="1" x14ac:dyDescent="0.2">
      <c r="P167" s="92"/>
      <c r="R167" s="92"/>
      <c r="S167" s="92"/>
    </row>
    <row r="168" spans="16:19" ht="15.75" customHeight="1" x14ac:dyDescent="0.2">
      <c r="P168" s="92"/>
      <c r="R168" s="92"/>
      <c r="S168" s="92"/>
    </row>
    <row r="169" spans="16:19" ht="15.75" customHeight="1" x14ac:dyDescent="0.2">
      <c r="P169" s="92"/>
      <c r="R169" s="92"/>
      <c r="S169" s="92"/>
    </row>
    <row r="170" spans="16:19" ht="15.75" customHeight="1" x14ac:dyDescent="0.2">
      <c r="P170" s="92"/>
      <c r="R170" s="92"/>
      <c r="S170" s="92"/>
    </row>
    <row r="171" spans="16:19" ht="15.75" customHeight="1" x14ac:dyDescent="0.2">
      <c r="P171" s="92"/>
      <c r="R171" s="92"/>
      <c r="S171" s="92"/>
    </row>
    <row r="172" spans="16:19" ht="15.75" customHeight="1" x14ac:dyDescent="0.2">
      <c r="P172" s="92"/>
      <c r="R172" s="92"/>
      <c r="S172" s="92"/>
    </row>
    <row r="173" spans="16:19" ht="15.75" customHeight="1" x14ac:dyDescent="0.2">
      <c r="P173" s="92"/>
      <c r="R173" s="92"/>
      <c r="S173" s="92"/>
    </row>
    <row r="174" spans="16:19" ht="15.75" customHeight="1" x14ac:dyDescent="0.2">
      <c r="P174" s="92"/>
      <c r="R174" s="92"/>
      <c r="S174" s="92"/>
    </row>
    <row r="175" spans="16:19" ht="15.75" customHeight="1" x14ac:dyDescent="0.2">
      <c r="P175" s="92"/>
      <c r="R175" s="92"/>
      <c r="S175" s="92"/>
    </row>
    <row r="176" spans="16:19" ht="15.75" customHeight="1" x14ac:dyDescent="0.2">
      <c r="P176" s="92"/>
      <c r="R176" s="92"/>
      <c r="S176" s="92"/>
    </row>
    <row r="177" spans="16:19" ht="15.75" customHeight="1" x14ac:dyDescent="0.2">
      <c r="P177" s="92"/>
      <c r="R177" s="92"/>
      <c r="S177" s="92"/>
    </row>
    <row r="178" spans="16:19" ht="15.75" customHeight="1" x14ac:dyDescent="0.2">
      <c r="P178" s="92"/>
      <c r="R178" s="92"/>
      <c r="S178" s="92"/>
    </row>
    <row r="179" spans="16:19" ht="15.75" customHeight="1" x14ac:dyDescent="0.2">
      <c r="P179" s="92"/>
      <c r="R179" s="92"/>
      <c r="S179" s="92"/>
    </row>
    <row r="180" spans="16:19" ht="15.75" customHeight="1" x14ac:dyDescent="0.2">
      <c r="P180" s="92"/>
      <c r="R180" s="92"/>
      <c r="S180" s="92"/>
    </row>
    <row r="181" spans="16:19" ht="15.75" customHeight="1" x14ac:dyDescent="0.2">
      <c r="P181" s="92"/>
      <c r="R181" s="92"/>
      <c r="S181" s="92"/>
    </row>
    <row r="182" spans="16:19" ht="15.75" customHeight="1" x14ac:dyDescent="0.2">
      <c r="P182" s="92"/>
      <c r="R182" s="92"/>
      <c r="S182" s="92"/>
    </row>
    <row r="183" spans="16:19" ht="15.75" customHeight="1" x14ac:dyDescent="0.2">
      <c r="P183" s="92"/>
      <c r="R183" s="92"/>
      <c r="S183" s="92"/>
    </row>
    <row r="184" spans="16:19" ht="15.75" customHeight="1" x14ac:dyDescent="0.2">
      <c r="P184" s="92"/>
      <c r="R184" s="92"/>
      <c r="S184" s="92"/>
    </row>
    <row r="185" spans="16:19" ht="15.75" customHeight="1" x14ac:dyDescent="0.2">
      <c r="P185" s="92"/>
      <c r="R185" s="92"/>
      <c r="S185" s="92"/>
    </row>
    <row r="186" spans="16:19" ht="15.75" customHeight="1" x14ac:dyDescent="0.2">
      <c r="P186" s="92"/>
      <c r="R186" s="92"/>
      <c r="S186" s="92"/>
    </row>
    <row r="187" spans="16:19" ht="15.75" customHeight="1" x14ac:dyDescent="0.2">
      <c r="P187" s="92"/>
      <c r="R187" s="92"/>
      <c r="S187" s="92"/>
    </row>
    <row r="188" spans="16:19" ht="15.75" customHeight="1" x14ac:dyDescent="0.2">
      <c r="P188" s="92"/>
      <c r="R188" s="92"/>
      <c r="S188" s="92"/>
    </row>
    <row r="189" spans="16:19" ht="15.75" customHeight="1" x14ac:dyDescent="0.2">
      <c r="P189" s="92"/>
      <c r="R189" s="92"/>
      <c r="S189" s="92"/>
    </row>
    <row r="190" spans="16:19" ht="15.75" customHeight="1" x14ac:dyDescent="0.2">
      <c r="P190" s="92"/>
      <c r="R190" s="92"/>
      <c r="S190" s="92"/>
    </row>
    <row r="191" spans="16:19" ht="15.75" customHeight="1" x14ac:dyDescent="0.2">
      <c r="P191" s="92"/>
      <c r="R191" s="92"/>
      <c r="S191" s="92"/>
    </row>
    <row r="192" spans="16:19" ht="15.75" customHeight="1" x14ac:dyDescent="0.2">
      <c r="P192" s="92"/>
      <c r="R192" s="92"/>
      <c r="S192" s="92"/>
    </row>
    <row r="193" spans="16:19" ht="15.75" customHeight="1" x14ac:dyDescent="0.2">
      <c r="P193" s="92"/>
      <c r="R193" s="92"/>
      <c r="S193" s="92"/>
    </row>
    <row r="194" spans="16:19" ht="15.75" customHeight="1" x14ac:dyDescent="0.2">
      <c r="P194" s="92"/>
      <c r="R194" s="92"/>
      <c r="S194" s="92"/>
    </row>
    <row r="195" spans="16:19" ht="15.75" customHeight="1" x14ac:dyDescent="0.2">
      <c r="P195" s="92"/>
      <c r="R195" s="92"/>
      <c r="S195" s="92"/>
    </row>
    <row r="196" spans="16:19" ht="15.75" customHeight="1" x14ac:dyDescent="0.2">
      <c r="P196" s="92"/>
      <c r="R196" s="92"/>
      <c r="S196" s="92"/>
    </row>
    <row r="197" spans="16:19" ht="15.75" customHeight="1" x14ac:dyDescent="0.2">
      <c r="P197" s="92"/>
      <c r="R197" s="92"/>
      <c r="S197" s="92"/>
    </row>
    <row r="198" spans="16:19" ht="15.75" customHeight="1" x14ac:dyDescent="0.2">
      <c r="P198" s="92"/>
      <c r="R198" s="92"/>
      <c r="S198" s="92"/>
    </row>
    <row r="199" spans="16:19" ht="15.75" customHeight="1" x14ac:dyDescent="0.2">
      <c r="P199" s="92"/>
      <c r="R199" s="92"/>
      <c r="S199" s="92"/>
    </row>
    <row r="200" spans="16:19" ht="15.75" customHeight="1" x14ac:dyDescent="0.2">
      <c r="P200" s="92"/>
      <c r="R200" s="92"/>
      <c r="S200" s="92"/>
    </row>
    <row r="201" spans="16:19" ht="15.75" customHeight="1" x14ac:dyDescent="0.2">
      <c r="P201" s="92"/>
      <c r="R201" s="92"/>
      <c r="S201" s="92"/>
    </row>
    <row r="202" spans="16:19" ht="15.75" customHeight="1" x14ac:dyDescent="0.2">
      <c r="P202" s="92"/>
      <c r="R202" s="92"/>
      <c r="S202" s="92"/>
    </row>
    <row r="203" spans="16:19" ht="15.75" customHeight="1" x14ac:dyDescent="0.2">
      <c r="P203" s="92"/>
      <c r="R203" s="92"/>
      <c r="S203" s="92"/>
    </row>
    <row r="204" spans="16:19" ht="15.75" customHeight="1" x14ac:dyDescent="0.2">
      <c r="P204" s="92"/>
      <c r="R204" s="92"/>
      <c r="S204" s="92"/>
    </row>
    <row r="205" spans="16:19" ht="15.75" customHeight="1" x14ac:dyDescent="0.2">
      <c r="P205" s="92"/>
      <c r="R205" s="92"/>
      <c r="S205" s="92"/>
    </row>
    <row r="206" spans="16:19" ht="15.75" customHeight="1" x14ac:dyDescent="0.2">
      <c r="P206" s="92"/>
      <c r="R206" s="92"/>
      <c r="S206" s="92"/>
    </row>
    <row r="207" spans="16:19" ht="15.75" customHeight="1" x14ac:dyDescent="0.2">
      <c r="P207" s="92"/>
      <c r="R207" s="92"/>
      <c r="S207" s="92"/>
    </row>
    <row r="208" spans="16:19" ht="15.75" customHeight="1" x14ac:dyDescent="0.2">
      <c r="P208" s="92"/>
      <c r="R208" s="92"/>
      <c r="S208" s="92"/>
    </row>
    <row r="209" spans="16:19" ht="15.75" customHeight="1" x14ac:dyDescent="0.2">
      <c r="P209" s="92"/>
      <c r="R209" s="92"/>
      <c r="S209" s="92"/>
    </row>
    <row r="210" spans="16:19" ht="15.75" customHeight="1" x14ac:dyDescent="0.2">
      <c r="P210" s="92"/>
      <c r="R210" s="92"/>
      <c r="S210" s="92"/>
    </row>
    <row r="211" spans="16:19" ht="15.75" customHeight="1" x14ac:dyDescent="0.2">
      <c r="P211" s="92"/>
      <c r="R211" s="92"/>
      <c r="S211" s="92"/>
    </row>
    <row r="212" spans="16:19" ht="15.75" customHeight="1" x14ac:dyDescent="0.2">
      <c r="P212" s="92"/>
      <c r="R212" s="92"/>
      <c r="S212" s="92"/>
    </row>
    <row r="213" spans="16:19" ht="15.75" customHeight="1" x14ac:dyDescent="0.2">
      <c r="P213" s="92"/>
      <c r="R213" s="92"/>
      <c r="S213" s="92"/>
    </row>
    <row r="214" spans="16:19" ht="15.75" customHeight="1" x14ac:dyDescent="0.2">
      <c r="P214" s="92"/>
      <c r="R214" s="92"/>
      <c r="S214" s="92"/>
    </row>
    <row r="215" spans="16:19" ht="15.75" customHeight="1" x14ac:dyDescent="0.2">
      <c r="P215" s="92"/>
      <c r="R215" s="92"/>
      <c r="S215" s="92"/>
    </row>
    <row r="216" spans="16:19" ht="15.75" customHeight="1" x14ac:dyDescent="0.2">
      <c r="P216" s="92"/>
      <c r="R216" s="92"/>
      <c r="S216" s="92"/>
    </row>
    <row r="217" spans="16:19" ht="15.75" customHeight="1" x14ac:dyDescent="0.2">
      <c r="P217" s="92"/>
      <c r="R217" s="92"/>
      <c r="S217" s="92"/>
    </row>
    <row r="218" spans="16:19" ht="15.75" customHeight="1" x14ac:dyDescent="0.2">
      <c r="P218" s="92"/>
      <c r="R218" s="92"/>
      <c r="S218" s="92"/>
    </row>
    <row r="219" spans="16:19" ht="15.75" customHeight="1" x14ac:dyDescent="0.2">
      <c r="P219" s="92"/>
      <c r="R219" s="92"/>
      <c r="S219" s="92"/>
    </row>
    <row r="220" spans="16:19" ht="15.75" customHeight="1" x14ac:dyDescent="0.2">
      <c r="P220" s="92"/>
      <c r="R220" s="92"/>
      <c r="S220" s="92"/>
    </row>
    <row r="221" spans="16:19" ht="15.75" customHeight="1" x14ac:dyDescent="0.2">
      <c r="P221" s="92"/>
      <c r="R221" s="92"/>
      <c r="S221" s="92"/>
    </row>
    <row r="222" spans="16:19" ht="15.75" customHeight="1" x14ac:dyDescent="0.2">
      <c r="P222" s="92"/>
      <c r="R222" s="92"/>
      <c r="S222" s="92"/>
    </row>
    <row r="223" spans="16:19" ht="15.75" customHeight="1" x14ac:dyDescent="0.2">
      <c r="P223" s="92"/>
      <c r="R223" s="92"/>
      <c r="S223" s="92"/>
    </row>
    <row r="224" spans="16:19" ht="15.75" customHeight="1" x14ac:dyDescent="0.2">
      <c r="P224" s="92"/>
      <c r="R224" s="92"/>
      <c r="S224" s="92"/>
    </row>
    <row r="225" spans="16:19" ht="15.75" customHeight="1" x14ac:dyDescent="0.2">
      <c r="P225" s="92"/>
      <c r="R225" s="92"/>
      <c r="S225" s="92"/>
    </row>
    <row r="226" spans="16:19" ht="15.75" customHeight="1" x14ac:dyDescent="0.2">
      <c r="P226" s="92"/>
      <c r="R226" s="92"/>
      <c r="S226" s="92"/>
    </row>
    <row r="227" spans="16:19" ht="15.75" customHeight="1" x14ac:dyDescent="0.2">
      <c r="P227" s="92"/>
      <c r="R227" s="92"/>
      <c r="S227" s="92"/>
    </row>
    <row r="228" spans="16:19" ht="15.75" customHeight="1" x14ac:dyDescent="0.2">
      <c r="P228" s="92"/>
      <c r="R228" s="92"/>
      <c r="S228" s="92"/>
    </row>
    <row r="229" spans="16:19" ht="15.75" customHeight="1" x14ac:dyDescent="0.2">
      <c r="P229" s="92"/>
      <c r="R229" s="92"/>
      <c r="S229" s="92"/>
    </row>
    <row r="230" spans="16:19" ht="15.75" customHeight="1" x14ac:dyDescent="0.2">
      <c r="P230" s="92"/>
      <c r="R230" s="92"/>
      <c r="S230" s="92"/>
    </row>
    <row r="231" spans="16:19" ht="15.75" customHeight="1" x14ac:dyDescent="0.2">
      <c r="P231" s="92"/>
      <c r="R231" s="92"/>
      <c r="S231" s="92"/>
    </row>
    <row r="232" spans="16:19" ht="15.75" customHeight="1" x14ac:dyDescent="0.2">
      <c r="P232" s="92"/>
      <c r="R232" s="92"/>
      <c r="S232" s="92"/>
    </row>
    <row r="233" spans="16:19" ht="15.75" customHeight="1" x14ac:dyDescent="0.2">
      <c r="P233" s="92"/>
      <c r="R233" s="92"/>
      <c r="S233" s="92"/>
    </row>
    <row r="234" spans="16:19" ht="15.75" customHeight="1" x14ac:dyDescent="0.2">
      <c r="P234" s="92"/>
      <c r="R234" s="92"/>
      <c r="S234" s="92"/>
    </row>
    <row r="235" spans="16:19" ht="15.75" customHeight="1" x14ac:dyDescent="0.2">
      <c r="P235" s="92"/>
      <c r="R235" s="92"/>
      <c r="S235" s="92"/>
    </row>
    <row r="236" spans="16:19" ht="15.75" customHeight="1" x14ac:dyDescent="0.2">
      <c r="P236" s="92"/>
      <c r="R236" s="92"/>
      <c r="S236" s="92"/>
    </row>
    <row r="237" spans="16:19" ht="15.75" customHeight="1" x14ac:dyDescent="0.2">
      <c r="P237" s="92"/>
      <c r="R237" s="92"/>
      <c r="S237" s="92"/>
    </row>
    <row r="238" spans="16:19" ht="15.75" customHeight="1" x14ac:dyDescent="0.2">
      <c r="P238" s="92"/>
      <c r="R238" s="92"/>
      <c r="S238" s="92"/>
    </row>
    <row r="239" spans="16:19" ht="15.75" customHeight="1" x14ac:dyDescent="0.2">
      <c r="P239" s="92"/>
      <c r="R239" s="92"/>
      <c r="S239" s="92"/>
    </row>
    <row r="240" spans="16:19" ht="15.75" customHeight="1" x14ac:dyDescent="0.2">
      <c r="P240" s="92"/>
      <c r="R240" s="92"/>
      <c r="S240" s="92"/>
    </row>
    <row r="241" spans="16:19" ht="15.75" customHeight="1" x14ac:dyDescent="0.2">
      <c r="P241" s="92"/>
      <c r="R241" s="92"/>
      <c r="S241" s="92"/>
    </row>
    <row r="242" spans="16:19" ht="15.75" customHeight="1" x14ac:dyDescent="0.2">
      <c r="P242" s="92"/>
      <c r="R242" s="92"/>
      <c r="S242" s="92"/>
    </row>
    <row r="243" spans="16:19" ht="15.75" customHeight="1" x14ac:dyDescent="0.2">
      <c r="P243" s="92"/>
      <c r="R243" s="92"/>
      <c r="S243" s="92"/>
    </row>
    <row r="244" spans="16:19" ht="15.75" customHeight="1" x14ac:dyDescent="0.2">
      <c r="P244" s="92"/>
      <c r="R244" s="92"/>
      <c r="S244" s="92"/>
    </row>
    <row r="245" spans="16:19" ht="15.75" customHeight="1" x14ac:dyDescent="0.2">
      <c r="P245" s="92"/>
      <c r="R245" s="92"/>
      <c r="S245" s="92"/>
    </row>
    <row r="246" spans="16:19" ht="15.75" customHeight="1" x14ac:dyDescent="0.2">
      <c r="P246" s="92"/>
      <c r="R246" s="92"/>
      <c r="S246" s="92"/>
    </row>
    <row r="247" spans="16:19" ht="15.75" customHeight="1" x14ac:dyDescent="0.2">
      <c r="P247" s="92"/>
      <c r="R247" s="92"/>
      <c r="S247" s="92"/>
    </row>
    <row r="248" spans="16:19" ht="15.75" customHeight="1" x14ac:dyDescent="0.2">
      <c r="P248" s="92"/>
      <c r="R248" s="92"/>
      <c r="S248" s="92"/>
    </row>
    <row r="249" spans="16:19" ht="15.75" customHeight="1" x14ac:dyDescent="0.2">
      <c r="P249" s="92"/>
      <c r="R249" s="92"/>
      <c r="S249" s="92"/>
    </row>
    <row r="250" spans="16:19" ht="15.75" customHeight="1" x14ac:dyDescent="0.2">
      <c r="P250" s="92"/>
      <c r="R250" s="92"/>
      <c r="S250" s="92"/>
    </row>
    <row r="251" spans="16:19" ht="15.75" customHeight="1" x14ac:dyDescent="0.2">
      <c r="P251" s="92"/>
      <c r="R251" s="92"/>
      <c r="S251" s="92"/>
    </row>
    <row r="252" spans="16:19" ht="15.75" customHeight="1" x14ac:dyDescent="0.2">
      <c r="P252" s="92"/>
      <c r="R252" s="92"/>
      <c r="S252" s="92"/>
    </row>
    <row r="253" spans="16:19" ht="15.75" customHeight="1" x14ac:dyDescent="0.2">
      <c r="P253" s="92"/>
      <c r="R253" s="92"/>
      <c r="S253" s="92"/>
    </row>
    <row r="254" spans="16:19" ht="15.75" customHeight="1" x14ac:dyDescent="0.2">
      <c r="P254" s="92"/>
      <c r="R254" s="92"/>
      <c r="S254" s="92"/>
    </row>
    <row r="255" spans="16:19" ht="15.75" customHeight="1" x14ac:dyDescent="0.2">
      <c r="P255" s="92"/>
      <c r="R255" s="92"/>
      <c r="S255" s="92"/>
    </row>
    <row r="256" spans="16:19" ht="15.75" customHeight="1" x14ac:dyDescent="0.2">
      <c r="P256" s="92"/>
      <c r="R256" s="92"/>
      <c r="S256" s="92"/>
    </row>
    <row r="257" spans="16:19" ht="15.75" customHeight="1" x14ac:dyDescent="0.2">
      <c r="P257" s="92"/>
      <c r="R257" s="92"/>
      <c r="S257" s="92"/>
    </row>
    <row r="258" spans="16:19" ht="15.75" customHeight="1" x14ac:dyDescent="0.2">
      <c r="P258" s="92"/>
      <c r="R258" s="92"/>
      <c r="S258" s="92"/>
    </row>
    <row r="259" spans="16:19" ht="15.75" customHeight="1" x14ac:dyDescent="0.2">
      <c r="P259" s="92"/>
      <c r="R259" s="92"/>
      <c r="S259" s="92"/>
    </row>
    <row r="260" spans="16:19" ht="15.75" customHeight="1" x14ac:dyDescent="0.2">
      <c r="P260" s="92"/>
      <c r="R260" s="92"/>
      <c r="S260" s="92"/>
    </row>
    <row r="261" spans="16:19" ht="15.75" customHeight="1" x14ac:dyDescent="0.2">
      <c r="P261" s="92"/>
      <c r="R261" s="92"/>
      <c r="S261" s="92"/>
    </row>
    <row r="262" spans="16:19" ht="15.75" customHeight="1" x14ac:dyDescent="0.2">
      <c r="P262" s="92"/>
      <c r="R262" s="92"/>
      <c r="S262" s="92"/>
    </row>
    <row r="263" spans="16:19" ht="15.75" customHeight="1" x14ac:dyDescent="0.2">
      <c r="P263" s="92"/>
      <c r="R263" s="92"/>
      <c r="S263" s="92"/>
    </row>
    <row r="264" spans="16:19" ht="15.75" customHeight="1" x14ac:dyDescent="0.2">
      <c r="P264" s="92"/>
      <c r="R264" s="92"/>
      <c r="S264" s="92"/>
    </row>
    <row r="265" spans="16:19" ht="15.75" customHeight="1" x14ac:dyDescent="0.2">
      <c r="P265" s="92"/>
      <c r="R265" s="92"/>
      <c r="S265" s="92"/>
    </row>
    <row r="266" spans="16:19" ht="15.75" customHeight="1" x14ac:dyDescent="0.2">
      <c r="P266" s="92"/>
      <c r="R266" s="92"/>
      <c r="S266" s="92"/>
    </row>
    <row r="267" spans="16:19" ht="15.75" customHeight="1" x14ac:dyDescent="0.2">
      <c r="P267" s="92"/>
      <c r="R267" s="92"/>
      <c r="S267" s="92"/>
    </row>
    <row r="268" spans="16:19" ht="15.75" customHeight="1" x14ac:dyDescent="0.2">
      <c r="P268" s="92"/>
      <c r="R268" s="92"/>
      <c r="S268" s="92"/>
    </row>
    <row r="269" spans="16:19" ht="15.75" customHeight="1" x14ac:dyDescent="0.2">
      <c r="P269" s="92"/>
      <c r="R269" s="92"/>
      <c r="S269" s="92"/>
    </row>
    <row r="270" spans="16:19" ht="15.75" customHeight="1" x14ac:dyDescent="0.2">
      <c r="P270" s="92"/>
      <c r="R270" s="92"/>
      <c r="S270" s="92"/>
    </row>
    <row r="271" spans="16:19" ht="15.75" customHeight="1" x14ac:dyDescent="0.2">
      <c r="P271" s="92"/>
      <c r="R271" s="92"/>
      <c r="S271" s="92"/>
    </row>
    <row r="272" spans="16:19" ht="15.75" customHeight="1" x14ac:dyDescent="0.2">
      <c r="P272" s="92"/>
      <c r="R272" s="92"/>
      <c r="S272" s="92"/>
    </row>
    <row r="273" spans="16:19" ht="15.75" customHeight="1" x14ac:dyDescent="0.2">
      <c r="P273" s="92"/>
      <c r="R273" s="92"/>
      <c r="S273" s="92"/>
    </row>
    <row r="274" spans="16:19" ht="15.75" customHeight="1" x14ac:dyDescent="0.2">
      <c r="P274" s="92"/>
      <c r="R274" s="92"/>
      <c r="S274" s="92"/>
    </row>
    <row r="275" spans="16:19" ht="15.75" customHeight="1" x14ac:dyDescent="0.2">
      <c r="P275" s="92"/>
      <c r="R275" s="92"/>
      <c r="S275" s="92"/>
    </row>
    <row r="276" spans="16:19" ht="15.75" customHeight="1" x14ac:dyDescent="0.2">
      <c r="P276" s="92"/>
      <c r="R276" s="92"/>
      <c r="S276" s="92"/>
    </row>
    <row r="277" spans="16:19" ht="15.75" customHeight="1" x14ac:dyDescent="0.2">
      <c r="P277" s="92"/>
      <c r="R277" s="92"/>
      <c r="S277" s="92"/>
    </row>
    <row r="278" spans="16:19" ht="15.75" customHeight="1" x14ac:dyDescent="0.2">
      <c r="P278" s="92"/>
      <c r="R278" s="92"/>
      <c r="S278" s="92"/>
    </row>
    <row r="279" spans="16:19" ht="15.75" customHeight="1" x14ac:dyDescent="0.2">
      <c r="P279" s="92"/>
      <c r="R279" s="92"/>
      <c r="S279" s="92"/>
    </row>
    <row r="280" spans="16:19" ht="15.75" customHeight="1" x14ac:dyDescent="0.2">
      <c r="P280" s="92"/>
      <c r="R280" s="92"/>
      <c r="S280" s="92"/>
    </row>
    <row r="281" spans="16:19" ht="15.75" customHeight="1" x14ac:dyDescent="0.2">
      <c r="P281" s="92"/>
      <c r="R281" s="92"/>
      <c r="S281" s="92"/>
    </row>
    <row r="282" spans="16:19" ht="15.75" customHeight="1" x14ac:dyDescent="0.2">
      <c r="P282" s="92"/>
      <c r="R282" s="92"/>
      <c r="S282" s="92"/>
    </row>
    <row r="283" spans="16:19" ht="15.75" customHeight="1" x14ac:dyDescent="0.2">
      <c r="P283" s="92"/>
      <c r="R283" s="92"/>
      <c r="S283" s="92"/>
    </row>
    <row r="284" spans="16:19" ht="15.75" customHeight="1" x14ac:dyDescent="0.2">
      <c r="P284" s="92"/>
      <c r="R284" s="92"/>
      <c r="S284" s="92"/>
    </row>
    <row r="285" spans="16:19" ht="15.75" customHeight="1" x14ac:dyDescent="0.2">
      <c r="P285" s="92"/>
      <c r="R285" s="92"/>
      <c r="S285" s="92"/>
    </row>
    <row r="286" spans="16:19" ht="15.75" customHeight="1" x14ac:dyDescent="0.2">
      <c r="P286" s="92"/>
      <c r="R286" s="92"/>
      <c r="S286" s="92"/>
    </row>
    <row r="287" spans="16:19" ht="15.75" customHeight="1" x14ac:dyDescent="0.2">
      <c r="P287" s="92"/>
      <c r="R287" s="92"/>
      <c r="S287" s="92"/>
    </row>
    <row r="288" spans="16:19" ht="15.75" customHeight="1" x14ac:dyDescent="0.2">
      <c r="P288" s="92"/>
      <c r="R288" s="92"/>
      <c r="S288" s="92"/>
    </row>
    <row r="289" spans="16:19" ht="15.75" customHeight="1" x14ac:dyDescent="0.2">
      <c r="P289" s="92"/>
      <c r="R289" s="92"/>
      <c r="S289" s="92"/>
    </row>
    <row r="290" spans="16:19" ht="15.75" customHeight="1" x14ac:dyDescent="0.2">
      <c r="P290" s="92"/>
      <c r="R290" s="92"/>
      <c r="S290" s="92"/>
    </row>
    <row r="291" spans="16:19" ht="15.75" customHeight="1" x14ac:dyDescent="0.2">
      <c r="P291" s="92"/>
      <c r="R291" s="92"/>
      <c r="S291" s="92"/>
    </row>
    <row r="292" spans="16:19" ht="15.75" customHeight="1" x14ac:dyDescent="0.2">
      <c r="P292" s="92"/>
      <c r="R292" s="92"/>
      <c r="S292" s="92"/>
    </row>
    <row r="293" spans="16:19" ht="15.75" customHeight="1" x14ac:dyDescent="0.2">
      <c r="P293" s="92"/>
      <c r="R293" s="92"/>
      <c r="S293" s="92"/>
    </row>
    <row r="294" spans="16:19" ht="15.75" customHeight="1" x14ac:dyDescent="0.2">
      <c r="P294" s="92"/>
      <c r="R294" s="92"/>
      <c r="S294" s="92"/>
    </row>
    <row r="295" spans="16:19" ht="15.75" customHeight="1" x14ac:dyDescent="0.2">
      <c r="P295" s="92"/>
      <c r="R295" s="92"/>
      <c r="S295" s="92"/>
    </row>
    <row r="296" spans="16:19" ht="15.75" customHeight="1" x14ac:dyDescent="0.2">
      <c r="P296" s="92"/>
      <c r="R296" s="92"/>
      <c r="S296" s="92"/>
    </row>
    <row r="297" spans="16:19" ht="15.75" customHeight="1" x14ac:dyDescent="0.2">
      <c r="P297" s="92"/>
      <c r="R297" s="92"/>
      <c r="S297" s="92"/>
    </row>
    <row r="298" spans="16:19" ht="15.75" customHeight="1" x14ac:dyDescent="0.2">
      <c r="P298" s="92"/>
      <c r="R298" s="92"/>
      <c r="S298" s="92"/>
    </row>
    <row r="299" spans="16:19" ht="15.75" customHeight="1" x14ac:dyDescent="0.2">
      <c r="P299" s="92"/>
      <c r="R299" s="92"/>
      <c r="S299" s="92"/>
    </row>
    <row r="300" spans="16:19" ht="15.75" customHeight="1" x14ac:dyDescent="0.2">
      <c r="P300" s="92"/>
      <c r="R300" s="92"/>
      <c r="S300" s="92"/>
    </row>
    <row r="301" spans="16:19" ht="15.75" customHeight="1" x14ac:dyDescent="0.2">
      <c r="P301" s="92"/>
      <c r="R301" s="92"/>
      <c r="S301" s="92"/>
    </row>
    <row r="302" spans="16:19" ht="15.75" customHeight="1" x14ac:dyDescent="0.2">
      <c r="P302" s="92"/>
      <c r="R302" s="92"/>
      <c r="S302" s="92"/>
    </row>
    <row r="303" spans="16:19" ht="15.75" customHeight="1" x14ac:dyDescent="0.2">
      <c r="P303" s="92"/>
      <c r="R303" s="92"/>
      <c r="S303" s="92"/>
    </row>
    <row r="304" spans="16:19" ht="15.75" customHeight="1" x14ac:dyDescent="0.2">
      <c r="P304" s="92"/>
      <c r="R304" s="92"/>
      <c r="S304" s="92"/>
    </row>
    <row r="305" spans="16:19" ht="15.75" customHeight="1" x14ac:dyDescent="0.2">
      <c r="P305" s="92"/>
      <c r="R305" s="92"/>
      <c r="S305" s="92"/>
    </row>
    <row r="306" spans="16:19" ht="15.75" customHeight="1" x14ac:dyDescent="0.2">
      <c r="P306" s="92"/>
      <c r="R306" s="92"/>
      <c r="S306" s="92"/>
    </row>
    <row r="307" spans="16:19" ht="15.75" customHeight="1" x14ac:dyDescent="0.2">
      <c r="P307" s="92"/>
      <c r="R307" s="92"/>
      <c r="S307" s="92"/>
    </row>
    <row r="308" spans="16:19" ht="15.75" customHeight="1" x14ac:dyDescent="0.2">
      <c r="P308" s="92"/>
      <c r="R308" s="92"/>
      <c r="S308" s="92"/>
    </row>
    <row r="309" spans="16:19" ht="15.75" customHeight="1" x14ac:dyDescent="0.2">
      <c r="P309" s="92"/>
      <c r="R309" s="92"/>
      <c r="S309" s="92"/>
    </row>
    <row r="310" spans="16:19" ht="15.75" customHeight="1" x14ac:dyDescent="0.2">
      <c r="P310" s="92"/>
      <c r="R310" s="92"/>
      <c r="S310" s="92"/>
    </row>
    <row r="311" spans="16:19" ht="15.75" customHeight="1" x14ac:dyDescent="0.2">
      <c r="P311" s="92"/>
      <c r="R311" s="92"/>
      <c r="S311" s="92"/>
    </row>
    <row r="312" spans="16:19" ht="15.75" customHeight="1" x14ac:dyDescent="0.2">
      <c r="P312" s="92"/>
      <c r="R312" s="92"/>
      <c r="S312" s="92"/>
    </row>
    <row r="313" spans="16:19" ht="15.75" customHeight="1" x14ac:dyDescent="0.2">
      <c r="P313" s="92"/>
      <c r="R313" s="92"/>
      <c r="S313" s="92"/>
    </row>
    <row r="314" spans="16:19" ht="15.75" customHeight="1" x14ac:dyDescent="0.2">
      <c r="P314" s="92"/>
      <c r="R314" s="92"/>
      <c r="S314" s="92"/>
    </row>
    <row r="315" spans="16:19" ht="15.75" customHeight="1" x14ac:dyDescent="0.2">
      <c r="P315" s="92"/>
      <c r="R315" s="92"/>
      <c r="S315" s="92"/>
    </row>
    <row r="316" spans="16:19" ht="15.75" customHeight="1" x14ac:dyDescent="0.2">
      <c r="P316" s="92"/>
      <c r="R316" s="92"/>
      <c r="S316" s="92"/>
    </row>
    <row r="317" spans="16:19" ht="15.75" customHeight="1" x14ac:dyDescent="0.2">
      <c r="P317" s="92"/>
      <c r="R317" s="92"/>
      <c r="S317" s="92"/>
    </row>
    <row r="318" spans="16:19" ht="15.75" customHeight="1" x14ac:dyDescent="0.2">
      <c r="P318" s="92"/>
      <c r="R318" s="92"/>
      <c r="S318" s="92"/>
    </row>
    <row r="319" spans="16:19" ht="15.75" customHeight="1" x14ac:dyDescent="0.2">
      <c r="P319" s="92"/>
      <c r="R319" s="92"/>
      <c r="S319" s="92"/>
    </row>
    <row r="320" spans="16:19" ht="15.75" customHeight="1" x14ac:dyDescent="0.2">
      <c r="P320" s="92"/>
      <c r="R320" s="92"/>
      <c r="S320" s="92"/>
    </row>
    <row r="321" spans="16:19" ht="15.75" customHeight="1" x14ac:dyDescent="0.2">
      <c r="P321" s="92"/>
      <c r="R321" s="92"/>
      <c r="S321" s="92"/>
    </row>
    <row r="322" spans="16:19" ht="15.75" customHeight="1" x14ac:dyDescent="0.2">
      <c r="P322" s="92"/>
      <c r="R322" s="92"/>
      <c r="S322" s="92"/>
    </row>
    <row r="323" spans="16:19" ht="15.75" customHeight="1" x14ac:dyDescent="0.2">
      <c r="P323" s="92"/>
      <c r="R323" s="92"/>
      <c r="S323" s="92"/>
    </row>
    <row r="324" spans="16:19" ht="15.75" customHeight="1" x14ac:dyDescent="0.2">
      <c r="P324" s="92"/>
      <c r="R324" s="92"/>
      <c r="S324" s="92"/>
    </row>
    <row r="325" spans="16:19" ht="15.75" customHeight="1" x14ac:dyDescent="0.2">
      <c r="P325" s="92"/>
      <c r="R325" s="92"/>
      <c r="S325" s="92"/>
    </row>
    <row r="326" spans="16:19" ht="15.75" customHeight="1" x14ac:dyDescent="0.2">
      <c r="P326" s="92"/>
      <c r="R326" s="92"/>
      <c r="S326" s="92"/>
    </row>
    <row r="327" spans="16:19" ht="15.75" customHeight="1" x14ac:dyDescent="0.2">
      <c r="P327" s="92"/>
      <c r="R327" s="92"/>
      <c r="S327" s="92"/>
    </row>
    <row r="328" spans="16:19" ht="15.75" customHeight="1" x14ac:dyDescent="0.2">
      <c r="P328" s="92"/>
      <c r="R328" s="92"/>
      <c r="S328" s="92"/>
    </row>
    <row r="329" spans="16:19" ht="15.75" customHeight="1" x14ac:dyDescent="0.2">
      <c r="P329" s="92"/>
      <c r="R329" s="92"/>
      <c r="S329" s="92"/>
    </row>
    <row r="330" spans="16:19" ht="15.75" customHeight="1" x14ac:dyDescent="0.2">
      <c r="P330" s="92"/>
      <c r="R330" s="92"/>
      <c r="S330" s="92"/>
    </row>
    <row r="331" spans="16:19" ht="15.75" customHeight="1" x14ac:dyDescent="0.2">
      <c r="P331" s="92"/>
      <c r="R331" s="92"/>
      <c r="S331" s="92"/>
    </row>
    <row r="332" spans="16:19" ht="15.75" customHeight="1" x14ac:dyDescent="0.2">
      <c r="P332" s="92"/>
      <c r="R332" s="92"/>
      <c r="S332" s="92"/>
    </row>
    <row r="333" spans="16:19" ht="15.75" customHeight="1" x14ac:dyDescent="0.2">
      <c r="P333" s="92"/>
      <c r="R333" s="92"/>
      <c r="S333" s="92"/>
    </row>
    <row r="334" spans="16:19" ht="15.75" customHeight="1" x14ac:dyDescent="0.2">
      <c r="P334" s="92"/>
      <c r="R334" s="92"/>
      <c r="S334" s="92"/>
    </row>
    <row r="335" spans="16:19" ht="15.75" customHeight="1" x14ac:dyDescent="0.2">
      <c r="P335" s="92"/>
      <c r="R335" s="92"/>
      <c r="S335" s="92"/>
    </row>
    <row r="336" spans="16:19" ht="15.75" customHeight="1" x14ac:dyDescent="0.2">
      <c r="P336" s="92"/>
      <c r="R336" s="92"/>
      <c r="S336" s="92"/>
    </row>
    <row r="337" spans="16:19" ht="15.75" customHeight="1" x14ac:dyDescent="0.2">
      <c r="P337" s="92"/>
      <c r="R337" s="92"/>
      <c r="S337" s="92"/>
    </row>
    <row r="338" spans="16:19" ht="15.75" customHeight="1" x14ac:dyDescent="0.2">
      <c r="P338" s="92"/>
      <c r="R338" s="92"/>
      <c r="S338" s="92"/>
    </row>
    <row r="339" spans="16:19" ht="15.75" customHeight="1" x14ac:dyDescent="0.2">
      <c r="P339" s="92"/>
      <c r="R339" s="92"/>
      <c r="S339" s="92"/>
    </row>
    <row r="340" spans="16:19" ht="15.75" customHeight="1" x14ac:dyDescent="0.2">
      <c r="P340" s="92"/>
      <c r="R340" s="92"/>
      <c r="S340" s="92"/>
    </row>
    <row r="341" spans="16:19" ht="15.75" customHeight="1" x14ac:dyDescent="0.2">
      <c r="P341" s="92"/>
      <c r="R341" s="92"/>
      <c r="S341" s="92"/>
    </row>
    <row r="342" spans="16:19" ht="15.75" customHeight="1" x14ac:dyDescent="0.2">
      <c r="P342" s="92"/>
      <c r="R342" s="92"/>
      <c r="S342" s="92"/>
    </row>
    <row r="343" spans="16:19" ht="15.75" customHeight="1" x14ac:dyDescent="0.2">
      <c r="P343" s="92"/>
      <c r="R343" s="92"/>
      <c r="S343" s="92"/>
    </row>
    <row r="344" spans="16:19" ht="15.75" customHeight="1" x14ac:dyDescent="0.2">
      <c r="P344" s="92"/>
      <c r="R344" s="92"/>
      <c r="S344" s="92"/>
    </row>
    <row r="345" spans="16:19" ht="15.75" customHeight="1" x14ac:dyDescent="0.2">
      <c r="P345" s="92"/>
      <c r="R345" s="92"/>
      <c r="S345" s="92"/>
    </row>
    <row r="346" spans="16:19" ht="15.75" customHeight="1" x14ac:dyDescent="0.2">
      <c r="P346" s="92"/>
      <c r="R346" s="92"/>
      <c r="S346" s="92"/>
    </row>
    <row r="347" spans="16:19" ht="15.75" customHeight="1" x14ac:dyDescent="0.2">
      <c r="P347" s="92"/>
      <c r="R347" s="92"/>
      <c r="S347" s="92"/>
    </row>
    <row r="348" spans="16:19" ht="15.75" customHeight="1" x14ac:dyDescent="0.2">
      <c r="P348" s="92"/>
      <c r="R348" s="92"/>
      <c r="S348" s="92"/>
    </row>
    <row r="349" spans="16:19" ht="15.75" customHeight="1" x14ac:dyDescent="0.2">
      <c r="P349" s="92"/>
      <c r="R349" s="92"/>
      <c r="S349" s="92"/>
    </row>
    <row r="350" spans="16:19" ht="15.75" customHeight="1" x14ac:dyDescent="0.2">
      <c r="P350" s="92"/>
      <c r="R350" s="92"/>
      <c r="S350" s="92"/>
    </row>
    <row r="351" spans="16:19" ht="15.75" customHeight="1" x14ac:dyDescent="0.2">
      <c r="P351" s="92"/>
      <c r="R351" s="92"/>
      <c r="S351" s="92"/>
    </row>
    <row r="352" spans="16:19" ht="15.75" customHeight="1" x14ac:dyDescent="0.2">
      <c r="P352" s="92"/>
      <c r="R352" s="92"/>
      <c r="S352" s="92"/>
    </row>
    <row r="353" spans="16:19" ht="15.75" customHeight="1" x14ac:dyDescent="0.2">
      <c r="P353" s="92"/>
      <c r="R353" s="92"/>
      <c r="S353" s="92"/>
    </row>
    <row r="354" spans="16:19" ht="15.75" customHeight="1" x14ac:dyDescent="0.2">
      <c r="P354" s="92"/>
      <c r="R354" s="92"/>
      <c r="S354" s="92"/>
    </row>
    <row r="355" spans="16:19" ht="15.75" customHeight="1" x14ac:dyDescent="0.2">
      <c r="P355" s="92"/>
      <c r="R355" s="92"/>
      <c r="S355" s="92"/>
    </row>
    <row r="356" spans="16:19" ht="15.75" customHeight="1" x14ac:dyDescent="0.2">
      <c r="P356" s="92"/>
      <c r="R356" s="92"/>
      <c r="S356" s="92"/>
    </row>
    <row r="357" spans="16:19" ht="15.75" customHeight="1" x14ac:dyDescent="0.2">
      <c r="P357" s="92"/>
      <c r="R357" s="92"/>
      <c r="S357" s="92"/>
    </row>
    <row r="358" spans="16:19" ht="15.75" customHeight="1" x14ac:dyDescent="0.2">
      <c r="P358" s="92"/>
      <c r="R358" s="92"/>
      <c r="S358" s="92"/>
    </row>
    <row r="359" spans="16:19" ht="15.75" customHeight="1" x14ac:dyDescent="0.2">
      <c r="P359" s="92"/>
      <c r="R359" s="92"/>
      <c r="S359" s="92"/>
    </row>
    <row r="360" spans="16:19" ht="15.75" customHeight="1" x14ac:dyDescent="0.2">
      <c r="P360" s="92"/>
      <c r="R360" s="92"/>
      <c r="S360" s="92"/>
    </row>
    <row r="361" spans="16:19" ht="15.75" customHeight="1" x14ac:dyDescent="0.2">
      <c r="P361" s="92"/>
      <c r="R361" s="92"/>
      <c r="S361" s="92"/>
    </row>
    <row r="362" spans="16:19" ht="15.75" customHeight="1" x14ac:dyDescent="0.2">
      <c r="P362" s="92"/>
      <c r="R362" s="92"/>
      <c r="S362" s="92"/>
    </row>
    <row r="363" spans="16:19" ht="15.75" customHeight="1" x14ac:dyDescent="0.2">
      <c r="P363" s="92"/>
      <c r="R363" s="92"/>
      <c r="S363" s="92"/>
    </row>
    <row r="364" spans="16:19" ht="15.75" customHeight="1" x14ac:dyDescent="0.2">
      <c r="P364" s="92"/>
      <c r="R364" s="92"/>
      <c r="S364" s="92"/>
    </row>
    <row r="365" spans="16:19" ht="15.75" customHeight="1" x14ac:dyDescent="0.2">
      <c r="P365" s="92"/>
      <c r="R365" s="92"/>
      <c r="S365" s="92"/>
    </row>
    <row r="366" spans="16:19" ht="15.75" customHeight="1" x14ac:dyDescent="0.2">
      <c r="P366" s="92"/>
      <c r="R366" s="92"/>
      <c r="S366" s="92"/>
    </row>
    <row r="367" spans="16:19" ht="15.75" customHeight="1" x14ac:dyDescent="0.2">
      <c r="P367" s="92"/>
      <c r="R367" s="92"/>
      <c r="S367" s="92"/>
    </row>
    <row r="368" spans="16:19" ht="15.75" customHeight="1" x14ac:dyDescent="0.2">
      <c r="P368" s="92"/>
      <c r="R368" s="92"/>
      <c r="S368" s="92"/>
    </row>
    <row r="369" spans="16:19" ht="15.75" customHeight="1" x14ac:dyDescent="0.2">
      <c r="P369" s="92"/>
      <c r="R369" s="92"/>
      <c r="S369" s="92"/>
    </row>
    <row r="370" spans="16:19" ht="15.75" customHeight="1" x14ac:dyDescent="0.2">
      <c r="P370" s="92"/>
      <c r="R370" s="92"/>
      <c r="S370" s="92"/>
    </row>
    <row r="371" spans="16:19" ht="15.75" customHeight="1" x14ac:dyDescent="0.2">
      <c r="P371" s="92"/>
      <c r="R371" s="92"/>
      <c r="S371" s="92"/>
    </row>
    <row r="372" spans="16:19" ht="15.75" customHeight="1" x14ac:dyDescent="0.2">
      <c r="P372" s="92"/>
      <c r="R372" s="92"/>
      <c r="S372" s="92"/>
    </row>
    <row r="373" spans="16:19" ht="15.75" customHeight="1" x14ac:dyDescent="0.2">
      <c r="P373" s="92"/>
      <c r="R373" s="92"/>
      <c r="S373" s="92"/>
    </row>
    <row r="374" spans="16:19" ht="15.75" customHeight="1" x14ac:dyDescent="0.2">
      <c r="P374" s="92"/>
      <c r="R374" s="92"/>
      <c r="S374" s="92"/>
    </row>
    <row r="375" spans="16:19" ht="15.75" customHeight="1" x14ac:dyDescent="0.2">
      <c r="P375" s="92"/>
      <c r="R375" s="92"/>
      <c r="S375" s="92"/>
    </row>
    <row r="376" spans="16:19" ht="15.75" customHeight="1" x14ac:dyDescent="0.2">
      <c r="P376" s="92"/>
      <c r="R376" s="92"/>
      <c r="S376" s="92"/>
    </row>
    <row r="377" spans="16:19" ht="15.75" customHeight="1" x14ac:dyDescent="0.2">
      <c r="P377" s="92"/>
      <c r="R377" s="92"/>
      <c r="S377" s="92"/>
    </row>
    <row r="378" spans="16:19" ht="15.75" customHeight="1" x14ac:dyDescent="0.2">
      <c r="P378" s="92"/>
      <c r="R378" s="92"/>
      <c r="S378" s="92"/>
    </row>
    <row r="379" spans="16:19" ht="15.75" customHeight="1" x14ac:dyDescent="0.2">
      <c r="P379" s="92"/>
      <c r="R379" s="92"/>
      <c r="S379" s="92"/>
    </row>
    <row r="380" spans="16:19" ht="15.75" customHeight="1" x14ac:dyDescent="0.2">
      <c r="P380" s="92"/>
      <c r="R380" s="92"/>
      <c r="S380" s="92"/>
    </row>
    <row r="381" spans="16:19" ht="15.75" customHeight="1" x14ac:dyDescent="0.2">
      <c r="P381" s="92"/>
      <c r="R381" s="92"/>
      <c r="S381" s="92"/>
    </row>
    <row r="382" spans="16:19" ht="15.75" customHeight="1" x14ac:dyDescent="0.2">
      <c r="P382" s="92"/>
      <c r="R382" s="92"/>
      <c r="S382" s="92"/>
    </row>
    <row r="383" spans="16:19" ht="15.75" customHeight="1" x14ac:dyDescent="0.2">
      <c r="P383" s="92"/>
      <c r="R383" s="92"/>
      <c r="S383" s="92"/>
    </row>
    <row r="384" spans="16:19" ht="15.75" customHeight="1" x14ac:dyDescent="0.2">
      <c r="P384" s="92"/>
      <c r="R384" s="92"/>
      <c r="S384" s="92"/>
    </row>
    <row r="385" spans="16:19" ht="15.75" customHeight="1" x14ac:dyDescent="0.2">
      <c r="P385" s="92"/>
      <c r="R385" s="92"/>
      <c r="S385" s="92"/>
    </row>
    <row r="386" spans="16:19" ht="15.75" customHeight="1" x14ac:dyDescent="0.2">
      <c r="P386" s="92"/>
      <c r="R386" s="92"/>
      <c r="S386" s="92"/>
    </row>
    <row r="387" spans="16:19" ht="15.75" customHeight="1" x14ac:dyDescent="0.2">
      <c r="P387" s="92"/>
      <c r="R387" s="92"/>
      <c r="S387" s="92"/>
    </row>
    <row r="388" spans="16:19" ht="15.75" customHeight="1" x14ac:dyDescent="0.2">
      <c r="P388" s="92"/>
      <c r="R388" s="92"/>
      <c r="S388" s="92"/>
    </row>
    <row r="389" spans="16:19" ht="15.75" customHeight="1" x14ac:dyDescent="0.2">
      <c r="P389" s="92"/>
      <c r="R389" s="92"/>
      <c r="S389" s="92"/>
    </row>
    <row r="390" spans="16:19" ht="15.75" customHeight="1" x14ac:dyDescent="0.2">
      <c r="P390" s="92"/>
      <c r="R390" s="92"/>
      <c r="S390" s="92"/>
    </row>
    <row r="391" spans="16:19" ht="15.75" customHeight="1" x14ac:dyDescent="0.2">
      <c r="P391" s="92"/>
      <c r="R391" s="92"/>
      <c r="S391" s="92"/>
    </row>
    <row r="392" spans="16:19" ht="15.75" customHeight="1" x14ac:dyDescent="0.2">
      <c r="P392" s="92"/>
      <c r="R392" s="92"/>
      <c r="S392" s="92"/>
    </row>
    <row r="393" spans="16:19" ht="15.75" customHeight="1" x14ac:dyDescent="0.2">
      <c r="P393" s="92"/>
      <c r="R393" s="92"/>
      <c r="S393" s="92"/>
    </row>
    <row r="394" spans="16:19" ht="15.75" customHeight="1" x14ac:dyDescent="0.2">
      <c r="P394" s="92"/>
      <c r="R394" s="92"/>
      <c r="S394" s="92"/>
    </row>
    <row r="395" spans="16:19" ht="15.75" customHeight="1" x14ac:dyDescent="0.2">
      <c r="P395" s="92"/>
      <c r="R395" s="92"/>
      <c r="S395" s="92"/>
    </row>
    <row r="396" spans="16:19" ht="15.75" customHeight="1" x14ac:dyDescent="0.2">
      <c r="P396" s="92"/>
      <c r="R396" s="92"/>
      <c r="S396" s="92"/>
    </row>
    <row r="397" spans="16:19" ht="15.75" customHeight="1" x14ac:dyDescent="0.2">
      <c r="P397" s="92"/>
      <c r="R397" s="92"/>
      <c r="S397" s="92"/>
    </row>
    <row r="398" spans="16:19" ht="15.75" customHeight="1" x14ac:dyDescent="0.2">
      <c r="P398" s="92"/>
      <c r="R398" s="92"/>
      <c r="S398" s="92"/>
    </row>
    <row r="399" spans="16:19" ht="15.75" customHeight="1" x14ac:dyDescent="0.2">
      <c r="P399" s="92"/>
      <c r="R399" s="92"/>
      <c r="S399" s="92"/>
    </row>
    <row r="400" spans="16:19" ht="15.75" customHeight="1" x14ac:dyDescent="0.2">
      <c r="P400" s="92"/>
      <c r="R400" s="92"/>
      <c r="S400" s="92"/>
    </row>
    <row r="401" spans="16:19" ht="15.75" customHeight="1" x14ac:dyDescent="0.2">
      <c r="P401" s="92"/>
      <c r="R401" s="92"/>
      <c r="S401" s="92"/>
    </row>
    <row r="402" spans="16:19" ht="15.75" customHeight="1" x14ac:dyDescent="0.2">
      <c r="P402" s="92"/>
      <c r="R402" s="92"/>
      <c r="S402" s="92"/>
    </row>
    <row r="403" spans="16:19" ht="15.75" customHeight="1" x14ac:dyDescent="0.2">
      <c r="P403" s="92"/>
      <c r="R403" s="92"/>
      <c r="S403" s="92"/>
    </row>
    <row r="404" spans="16:19" ht="15.75" customHeight="1" x14ac:dyDescent="0.2">
      <c r="P404" s="92"/>
      <c r="R404" s="92"/>
      <c r="S404" s="92"/>
    </row>
    <row r="405" spans="16:19" ht="15.75" customHeight="1" x14ac:dyDescent="0.2">
      <c r="P405" s="92"/>
      <c r="R405" s="92"/>
      <c r="S405" s="92"/>
    </row>
    <row r="406" spans="16:19" ht="15.75" customHeight="1" x14ac:dyDescent="0.2">
      <c r="P406" s="92"/>
      <c r="R406" s="92"/>
      <c r="S406" s="92"/>
    </row>
    <row r="407" spans="16:19" ht="15.75" customHeight="1" x14ac:dyDescent="0.2">
      <c r="P407" s="92"/>
      <c r="R407" s="92"/>
      <c r="S407" s="92"/>
    </row>
    <row r="408" spans="16:19" ht="15.75" customHeight="1" x14ac:dyDescent="0.2">
      <c r="P408" s="92"/>
      <c r="R408" s="92"/>
      <c r="S408" s="92"/>
    </row>
    <row r="409" spans="16:19" ht="15.75" customHeight="1" x14ac:dyDescent="0.2">
      <c r="P409" s="92"/>
      <c r="R409" s="92"/>
      <c r="S409" s="92"/>
    </row>
    <row r="410" spans="16:19" ht="15.75" customHeight="1" x14ac:dyDescent="0.2">
      <c r="P410" s="92"/>
      <c r="R410" s="92"/>
      <c r="S410" s="92"/>
    </row>
    <row r="411" spans="16:19" ht="15.75" customHeight="1" x14ac:dyDescent="0.2">
      <c r="P411" s="92"/>
      <c r="R411" s="92"/>
      <c r="S411" s="92"/>
    </row>
    <row r="412" spans="16:19" ht="15.75" customHeight="1" x14ac:dyDescent="0.2">
      <c r="P412" s="92"/>
      <c r="R412" s="92"/>
      <c r="S412" s="92"/>
    </row>
    <row r="413" spans="16:19" ht="15.75" customHeight="1" x14ac:dyDescent="0.2">
      <c r="P413" s="92"/>
      <c r="R413" s="92"/>
      <c r="S413" s="92"/>
    </row>
    <row r="414" spans="16:19" ht="15.75" customHeight="1" x14ac:dyDescent="0.2">
      <c r="P414" s="92"/>
      <c r="R414" s="92"/>
      <c r="S414" s="92"/>
    </row>
    <row r="415" spans="16:19" ht="15.75" customHeight="1" x14ac:dyDescent="0.2">
      <c r="P415" s="92"/>
      <c r="R415" s="92"/>
      <c r="S415" s="92"/>
    </row>
    <row r="416" spans="16:19" ht="15.75" customHeight="1" x14ac:dyDescent="0.2">
      <c r="P416" s="92"/>
      <c r="R416" s="92"/>
      <c r="S416" s="92"/>
    </row>
    <row r="417" spans="16:19" ht="15.75" customHeight="1" x14ac:dyDescent="0.2">
      <c r="P417" s="92"/>
      <c r="R417" s="92"/>
      <c r="S417" s="92"/>
    </row>
    <row r="418" spans="16:19" ht="15.75" customHeight="1" x14ac:dyDescent="0.2">
      <c r="P418" s="92"/>
      <c r="R418" s="92"/>
      <c r="S418" s="92"/>
    </row>
    <row r="419" spans="16:19" ht="15.75" customHeight="1" x14ac:dyDescent="0.2">
      <c r="P419" s="92"/>
      <c r="R419" s="92"/>
      <c r="S419" s="92"/>
    </row>
    <row r="420" spans="16:19" ht="15.75" customHeight="1" x14ac:dyDescent="0.2">
      <c r="P420" s="92"/>
      <c r="R420" s="92"/>
      <c r="S420" s="92"/>
    </row>
    <row r="421" spans="16:19" ht="15.75" customHeight="1" x14ac:dyDescent="0.2">
      <c r="P421" s="92"/>
      <c r="R421" s="92"/>
      <c r="S421" s="92"/>
    </row>
    <row r="422" spans="16:19" ht="15.75" customHeight="1" x14ac:dyDescent="0.2">
      <c r="P422" s="92"/>
      <c r="R422" s="92"/>
      <c r="S422" s="92"/>
    </row>
    <row r="423" spans="16:19" ht="15.75" customHeight="1" x14ac:dyDescent="0.2">
      <c r="P423" s="92"/>
      <c r="R423" s="92"/>
      <c r="S423" s="92"/>
    </row>
    <row r="424" spans="16:19" ht="15.75" customHeight="1" x14ac:dyDescent="0.2">
      <c r="P424" s="92"/>
      <c r="R424" s="92"/>
      <c r="S424" s="92"/>
    </row>
    <row r="425" spans="16:19" ht="15.75" customHeight="1" x14ac:dyDescent="0.2">
      <c r="P425" s="92"/>
      <c r="R425" s="92"/>
      <c r="S425" s="92"/>
    </row>
    <row r="426" spans="16:19" ht="15.75" customHeight="1" x14ac:dyDescent="0.2">
      <c r="P426" s="92"/>
      <c r="R426" s="92"/>
      <c r="S426" s="92"/>
    </row>
    <row r="427" spans="16:19" ht="15.75" customHeight="1" x14ac:dyDescent="0.2">
      <c r="P427" s="92"/>
      <c r="R427" s="92"/>
      <c r="S427" s="92"/>
    </row>
    <row r="428" spans="16:19" ht="15.75" customHeight="1" x14ac:dyDescent="0.2">
      <c r="P428" s="92"/>
      <c r="R428" s="92"/>
      <c r="S428" s="92"/>
    </row>
    <row r="429" spans="16:19" ht="15.75" customHeight="1" x14ac:dyDescent="0.2">
      <c r="P429" s="92"/>
      <c r="R429" s="92"/>
      <c r="S429" s="92"/>
    </row>
    <row r="430" spans="16:19" ht="15.75" customHeight="1" x14ac:dyDescent="0.2">
      <c r="P430" s="92"/>
      <c r="R430" s="92"/>
      <c r="S430" s="92"/>
    </row>
    <row r="431" spans="16:19" ht="15.75" customHeight="1" x14ac:dyDescent="0.2">
      <c r="P431" s="92"/>
      <c r="R431" s="92"/>
      <c r="S431" s="92"/>
    </row>
    <row r="432" spans="16:19" ht="15.75" customHeight="1" x14ac:dyDescent="0.2">
      <c r="P432" s="92"/>
      <c r="R432" s="92"/>
      <c r="S432" s="92"/>
    </row>
    <row r="433" spans="16:19" ht="15.75" customHeight="1" x14ac:dyDescent="0.2">
      <c r="P433" s="92"/>
      <c r="R433" s="92"/>
      <c r="S433" s="92"/>
    </row>
    <row r="434" spans="16:19" ht="15.75" customHeight="1" x14ac:dyDescent="0.2">
      <c r="P434" s="92"/>
      <c r="R434" s="92"/>
      <c r="S434" s="92"/>
    </row>
    <row r="435" spans="16:19" ht="15.75" customHeight="1" x14ac:dyDescent="0.2">
      <c r="P435" s="92"/>
      <c r="R435" s="92"/>
      <c r="S435" s="92"/>
    </row>
    <row r="436" spans="16:19" ht="15.75" customHeight="1" x14ac:dyDescent="0.2">
      <c r="P436" s="92"/>
      <c r="R436" s="92"/>
      <c r="S436" s="92"/>
    </row>
    <row r="437" spans="16:19" ht="15.75" customHeight="1" x14ac:dyDescent="0.2">
      <c r="P437" s="92"/>
      <c r="R437" s="92"/>
      <c r="S437" s="92"/>
    </row>
    <row r="438" spans="16:19" ht="15.75" customHeight="1" x14ac:dyDescent="0.2">
      <c r="P438" s="92"/>
      <c r="R438" s="92"/>
      <c r="S438" s="92"/>
    </row>
    <row r="439" spans="16:19" ht="15.75" customHeight="1" x14ac:dyDescent="0.2">
      <c r="P439" s="92"/>
      <c r="R439" s="92"/>
      <c r="S439" s="92"/>
    </row>
    <row r="440" spans="16:19" ht="15.75" customHeight="1" x14ac:dyDescent="0.2">
      <c r="P440" s="92"/>
      <c r="R440" s="92"/>
      <c r="S440" s="92"/>
    </row>
    <row r="441" spans="16:19" ht="15.75" customHeight="1" x14ac:dyDescent="0.2">
      <c r="P441" s="92"/>
      <c r="R441" s="92"/>
      <c r="S441" s="92"/>
    </row>
    <row r="442" spans="16:19" ht="15.75" customHeight="1" x14ac:dyDescent="0.2">
      <c r="P442" s="92"/>
      <c r="R442" s="92"/>
      <c r="S442" s="92"/>
    </row>
    <row r="443" spans="16:19" ht="15.75" customHeight="1" x14ac:dyDescent="0.2">
      <c r="P443" s="92"/>
      <c r="R443" s="92"/>
      <c r="S443" s="92"/>
    </row>
    <row r="444" spans="16:19" ht="15.75" customHeight="1" x14ac:dyDescent="0.2">
      <c r="P444" s="92"/>
      <c r="R444" s="92"/>
      <c r="S444" s="92"/>
    </row>
    <row r="445" spans="16:19" ht="15.75" customHeight="1" x14ac:dyDescent="0.2">
      <c r="P445" s="92"/>
      <c r="R445" s="92"/>
      <c r="S445" s="92"/>
    </row>
    <row r="446" spans="16:19" ht="15.75" customHeight="1" x14ac:dyDescent="0.2">
      <c r="P446" s="92"/>
      <c r="R446" s="92"/>
      <c r="S446" s="92"/>
    </row>
    <row r="447" spans="16:19" ht="15.75" customHeight="1" x14ac:dyDescent="0.2">
      <c r="P447" s="92"/>
      <c r="R447" s="92"/>
      <c r="S447" s="92"/>
    </row>
    <row r="448" spans="16:19" ht="15.75" customHeight="1" x14ac:dyDescent="0.2">
      <c r="P448" s="92"/>
      <c r="R448" s="92"/>
      <c r="S448" s="92"/>
    </row>
    <row r="449" spans="16:19" ht="15.75" customHeight="1" x14ac:dyDescent="0.2">
      <c r="P449" s="92"/>
      <c r="R449" s="92"/>
      <c r="S449" s="92"/>
    </row>
    <row r="450" spans="16:19" ht="15.75" customHeight="1" x14ac:dyDescent="0.2">
      <c r="P450" s="92"/>
      <c r="R450" s="92"/>
      <c r="S450" s="92"/>
    </row>
    <row r="451" spans="16:19" ht="15.75" customHeight="1" x14ac:dyDescent="0.2">
      <c r="P451" s="92"/>
      <c r="R451" s="92"/>
      <c r="S451" s="92"/>
    </row>
    <row r="452" spans="16:19" ht="15.75" customHeight="1" x14ac:dyDescent="0.2">
      <c r="P452" s="92"/>
      <c r="R452" s="92"/>
      <c r="S452" s="92"/>
    </row>
    <row r="453" spans="16:19" ht="15.75" customHeight="1" x14ac:dyDescent="0.2">
      <c r="P453" s="92"/>
      <c r="R453" s="92"/>
      <c r="S453" s="92"/>
    </row>
    <row r="454" spans="16:19" ht="15.75" customHeight="1" x14ac:dyDescent="0.2">
      <c r="P454" s="92"/>
      <c r="R454" s="92"/>
      <c r="S454" s="92"/>
    </row>
    <row r="455" spans="16:19" ht="15.75" customHeight="1" x14ac:dyDescent="0.2">
      <c r="P455" s="92"/>
      <c r="R455" s="92"/>
      <c r="S455" s="92"/>
    </row>
    <row r="456" spans="16:19" ht="15.75" customHeight="1" x14ac:dyDescent="0.2">
      <c r="P456" s="92"/>
      <c r="R456" s="92"/>
      <c r="S456" s="92"/>
    </row>
    <row r="457" spans="16:19" ht="15.75" customHeight="1" x14ac:dyDescent="0.2">
      <c r="P457" s="92"/>
      <c r="R457" s="92"/>
      <c r="S457" s="92"/>
    </row>
    <row r="458" spans="16:19" ht="15.75" customHeight="1" x14ac:dyDescent="0.2">
      <c r="P458" s="92"/>
      <c r="R458" s="92"/>
      <c r="S458" s="92"/>
    </row>
    <row r="459" spans="16:19" ht="15.75" customHeight="1" x14ac:dyDescent="0.2">
      <c r="P459" s="92"/>
      <c r="R459" s="92"/>
      <c r="S459" s="92"/>
    </row>
    <row r="460" spans="16:19" ht="15.75" customHeight="1" x14ac:dyDescent="0.2">
      <c r="P460" s="92"/>
      <c r="R460" s="92"/>
      <c r="S460" s="92"/>
    </row>
    <row r="461" spans="16:19" ht="15.75" customHeight="1" x14ac:dyDescent="0.2">
      <c r="P461" s="92"/>
      <c r="R461" s="92"/>
      <c r="S461" s="92"/>
    </row>
    <row r="462" spans="16:19" ht="15.75" customHeight="1" x14ac:dyDescent="0.2">
      <c r="P462" s="92"/>
      <c r="R462" s="92"/>
      <c r="S462" s="92"/>
    </row>
    <row r="463" spans="16:19" ht="15.75" customHeight="1" x14ac:dyDescent="0.2">
      <c r="P463" s="92"/>
      <c r="R463" s="92"/>
      <c r="S463" s="92"/>
    </row>
    <row r="464" spans="16:19" ht="15.75" customHeight="1" x14ac:dyDescent="0.2">
      <c r="P464" s="92"/>
      <c r="R464" s="92"/>
      <c r="S464" s="92"/>
    </row>
    <row r="465" spans="16:19" ht="15.75" customHeight="1" x14ac:dyDescent="0.2">
      <c r="P465" s="92"/>
      <c r="R465" s="92"/>
      <c r="S465" s="92"/>
    </row>
    <row r="466" spans="16:19" ht="15.75" customHeight="1" x14ac:dyDescent="0.2">
      <c r="P466" s="92"/>
      <c r="R466" s="92"/>
      <c r="S466" s="92"/>
    </row>
    <row r="467" spans="16:19" ht="15.75" customHeight="1" x14ac:dyDescent="0.2">
      <c r="P467" s="92"/>
      <c r="R467" s="92"/>
      <c r="S467" s="92"/>
    </row>
    <row r="468" spans="16:19" ht="15.75" customHeight="1" x14ac:dyDescent="0.2">
      <c r="P468" s="92"/>
      <c r="R468" s="92"/>
      <c r="S468" s="92"/>
    </row>
    <row r="469" spans="16:19" ht="15.75" customHeight="1" x14ac:dyDescent="0.2">
      <c r="P469" s="92"/>
      <c r="R469" s="92"/>
      <c r="S469" s="92"/>
    </row>
    <row r="470" spans="16:19" ht="15.75" customHeight="1" x14ac:dyDescent="0.2">
      <c r="P470" s="92"/>
      <c r="R470" s="92"/>
      <c r="S470" s="92"/>
    </row>
    <row r="471" spans="16:19" ht="15.75" customHeight="1" x14ac:dyDescent="0.2">
      <c r="P471" s="92"/>
      <c r="R471" s="92"/>
      <c r="S471" s="92"/>
    </row>
    <row r="472" spans="16:19" ht="15.75" customHeight="1" x14ac:dyDescent="0.2">
      <c r="P472" s="92"/>
      <c r="R472" s="92"/>
      <c r="S472" s="92"/>
    </row>
    <row r="473" spans="16:19" ht="15.75" customHeight="1" x14ac:dyDescent="0.2">
      <c r="P473" s="92"/>
      <c r="R473" s="92"/>
      <c r="S473" s="92"/>
    </row>
    <row r="474" spans="16:19" ht="15.75" customHeight="1" x14ac:dyDescent="0.2">
      <c r="P474" s="92"/>
      <c r="R474" s="92"/>
      <c r="S474" s="92"/>
    </row>
    <row r="475" spans="16:19" ht="15.75" customHeight="1" x14ac:dyDescent="0.2">
      <c r="P475" s="92"/>
      <c r="R475" s="92"/>
      <c r="S475" s="92"/>
    </row>
    <row r="476" spans="16:19" ht="15.75" customHeight="1" x14ac:dyDescent="0.2">
      <c r="P476" s="92"/>
      <c r="R476" s="92"/>
      <c r="S476" s="92"/>
    </row>
    <row r="477" spans="16:19" ht="15.75" customHeight="1" x14ac:dyDescent="0.2">
      <c r="P477" s="92"/>
      <c r="R477" s="92"/>
      <c r="S477" s="92"/>
    </row>
    <row r="478" spans="16:19" ht="15.75" customHeight="1" x14ac:dyDescent="0.2">
      <c r="P478" s="92"/>
      <c r="R478" s="92"/>
      <c r="S478" s="92"/>
    </row>
    <row r="479" spans="16:19" ht="15.75" customHeight="1" x14ac:dyDescent="0.2">
      <c r="P479" s="92"/>
      <c r="R479" s="92"/>
      <c r="S479" s="92"/>
    </row>
    <row r="480" spans="16:19" ht="15.75" customHeight="1" x14ac:dyDescent="0.2">
      <c r="P480" s="92"/>
      <c r="R480" s="92"/>
      <c r="S480" s="92"/>
    </row>
    <row r="481" spans="16:19" ht="15.75" customHeight="1" x14ac:dyDescent="0.2">
      <c r="P481" s="92"/>
      <c r="R481" s="92"/>
      <c r="S481" s="92"/>
    </row>
    <row r="482" spans="16:19" ht="15.75" customHeight="1" x14ac:dyDescent="0.2">
      <c r="P482" s="92"/>
      <c r="R482" s="92"/>
      <c r="S482" s="92"/>
    </row>
    <row r="483" spans="16:19" ht="15.75" customHeight="1" x14ac:dyDescent="0.2">
      <c r="P483" s="92"/>
      <c r="R483" s="92"/>
      <c r="S483" s="92"/>
    </row>
    <row r="484" spans="16:19" ht="15.75" customHeight="1" x14ac:dyDescent="0.2">
      <c r="P484" s="92"/>
      <c r="R484" s="92"/>
      <c r="S484" s="92"/>
    </row>
    <row r="485" spans="16:19" ht="15.75" customHeight="1" x14ac:dyDescent="0.2">
      <c r="P485" s="92"/>
      <c r="R485" s="92"/>
      <c r="S485" s="92"/>
    </row>
    <row r="486" spans="16:19" ht="15.75" customHeight="1" x14ac:dyDescent="0.2">
      <c r="P486" s="92"/>
      <c r="R486" s="92"/>
      <c r="S486" s="92"/>
    </row>
    <row r="487" spans="16:19" ht="15.75" customHeight="1" x14ac:dyDescent="0.2">
      <c r="P487" s="92"/>
      <c r="R487" s="92"/>
      <c r="S487" s="92"/>
    </row>
    <row r="488" spans="16:19" ht="15.75" customHeight="1" x14ac:dyDescent="0.2">
      <c r="P488" s="92"/>
      <c r="R488" s="92"/>
      <c r="S488" s="92"/>
    </row>
    <row r="489" spans="16:19" ht="15.75" customHeight="1" x14ac:dyDescent="0.2">
      <c r="P489" s="92"/>
      <c r="R489" s="92"/>
      <c r="S489" s="92"/>
    </row>
    <row r="490" spans="16:19" ht="15.75" customHeight="1" x14ac:dyDescent="0.2">
      <c r="P490" s="92"/>
      <c r="R490" s="92"/>
      <c r="S490" s="92"/>
    </row>
    <row r="491" spans="16:19" ht="15.75" customHeight="1" x14ac:dyDescent="0.2">
      <c r="P491" s="92"/>
      <c r="R491" s="92"/>
      <c r="S491" s="92"/>
    </row>
    <row r="492" spans="16:19" ht="15.75" customHeight="1" x14ac:dyDescent="0.2">
      <c r="P492" s="92"/>
      <c r="R492" s="92"/>
      <c r="S492" s="92"/>
    </row>
    <row r="493" spans="16:19" ht="15.75" customHeight="1" x14ac:dyDescent="0.2">
      <c r="P493" s="92"/>
      <c r="R493" s="92"/>
      <c r="S493" s="92"/>
    </row>
    <row r="494" spans="16:19" ht="15.75" customHeight="1" x14ac:dyDescent="0.2">
      <c r="P494" s="92"/>
      <c r="R494" s="92"/>
      <c r="S494" s="92"/>
    </row>
    <row r="495" spans="16:19" ht="15.75" customHeight="1" x14ac:dyDescent="0.2">
      <c r="P495" s="92"/>
      <c r="R495" s="92"/>
      <c r="S495" s="92"/>
    </row>
    <row r="496" spans="16:19" ht="15.75" customHeight="1" x14ac:dyDescent="0.2">
      <c r="P496" s="92"/>
      <c r="R496" s="92"/>
      <c r="S496" s="92"/>
    </row>
    <row r="497" spans="16:19" ht="15.75" customHeight="1" x14ac:dyDescent="0.2">
      <c r="P497" s="92"/>
      <c r="R497" s="92"/>
      <c r="S497" s="92"/>
    </row>
    <row r="498" spans="16:19" ht="15.75" customHeight="1" x14ac:dyDescent="0.2">
      <c r="P498" s="92"/>
      <c r="R498" s="92"/>
      <c r="S498" s="92"/>
    </row>
    <row r="499" spans="16:19" ht="15.75" customHeight="1" x14ac:dyDescent="0.2">
      <c r="P499" s="92"/>
      <c r="R499" s="92"/>
      <c r="S499" s="92"/>
    </row>
    <row r="500" spans="16:19" ht="15.75" customHeight="1" x14ac:dyDescent="0.2">
      <c r="P500" s="92"/>
      <c r="R500" s="92"/>
      <c r="S500" s="92"/>
    </row>
    <row r="501" spans="16:19" ht="15.75" customHeight="1" x14ac:dyDescent="0.2">
      <c r="P501" s="92"/>
      <c r="R501" s="92"/>
      <c r="S501" s="92"/>
    </row>
    <row r="502" spans="16:19" ht="15.75" customHeight="1" x14ac:dyDescent="0.2">
      <c r="P502" s="92"/>
      <c r="R502" s="92"/>
      <c r="S502" s="92"/>
    </row>
    <row r="503" spans="16:19" ht="15.75" customHeight="1" x14ac:dyDescent="0.2">
      <c r="P503" s="92"/>
      <c r="R503" s="92"/>
      <c r="S503" s="92"/>
    </row>
    <row r="504" spans="16:19" ht="15.75" customHeight="1" x14ac:dyDescent="0.2">
      <c r="P504" s="92"/>
      <c r="R504" s="92"/>
      <c r="S504" s="92"/>
    </row>
    <row r="505" spans="16:19" ht="15.75" customHeight="1" x14ac:dyDescent="0.2">
      <c r="P505" s="92"/>
      <c r="R505" s="92"/>
      <c r="S505" s="92"/>
    </row>
    <row r="506" spans="16:19" ht="15.75" customHeight="1" x14ac:dyDescent="0.2">
      <c r="P506" s="92"/>
      <c r="R506" s="92"/>
      <c r="S506" s="92"/>
    </row>
    <row r="507" spans="16:19" ht="15.75" customHeight="1" x14ac:dyDescent="0.2">
      <c r="P507" s="92"/>
      <c r="R507" s="92"/>
      <c r="S507" s="92"/>
    </row>
    <row r="508" spans="16:19" ht="15.75" customHeight="1" x14ac:dyDescent="0.2">
      <c r="P508" s="92"/>
      <c r="R508" s="92"/>
      <c r="S508" s="92"/>
    </row>
    <row r="509" spans="16:19" ht="15.75" customHeight="1" x14ac:dyDescent="0.2">
      <c r="P509" s="92"/>
      <c r="R509" s="92"/>
      <c r="S509" s="92"/>
    </row>
    <row r="510" spans="16:19" ht="15.75" customHeight="1" x14ac:dyDescent="0.2">
      <c r="P510" s="92"/>
      <c r="R510" s="92"/>
      <c r="S510" s="92"/>
    </row>
    <row r="511" spans="16:19" ht="15.75" customHeight="1" x14ac:dyDescent="0.2">
      <c r="P511" s="92"/>
      <c r="R511" s="92"/>
      <c r="S511" s="92"/>
    </row>
    <row r="512" spans="16:19" ht="15.75" customHeight="1" x14ac:dyDescent="0.2">
      <c r="P512" s="92"/>
      <c r="R512" s="92"/>
      <c r="S512" s="92"/>
    </row>
    <row r="513" spans="16:19" ht="15.75" customHeight="1" x14ac:dyDescent="0.2">
      <c r="P513" s="92"/>
      <c r="R513" s="92"/>
      <c r="S513" s="92"/>
    </row>
    <row r="514" spans="16:19" ht="15.75" customHeight="1" x14ac:dyDescent="0.2">
      <c r="P514" s="92"/>
      <c r="R514" s="92"/>
      <c r="S514" s="92"/>
    </row>
    <row r="515" spans="16:19" ht="15.75" customHeight="1" x14ac:dyDescent="0.2">
      <c r="P515" s="92"/>
      <c r="R515" s="92"/>
      <c r="S515" s="92"/>
    </row>
    <row r="516" spans="16:19" ht="15.75" customHeight="1" x14ac:dyDescent="0.2">
      <c r="P516" s="92"/>
      <c r="R516" s="92"/>
      <c r="S516" s="92"/>
    </row>
    <row r="517" spans="16:19" ht="15.75" customHeight="1" x14ac:dyDescent="0.2">
      <c r="P517" s="92"/>
      <c r="R517" s="92"/>
      <c r="S517" s="92"/>
    </row>
    <row r="518" spans="16:19" ht="15.75" customHeight="1" x14ac:dyDescent="0.2">
      <c r="P518" s="92"/>
      <c r="R518" s="92"/>
      <c r="S518" s="92"/>
    </row>
    <row r="519" spans="16:19" ht="15.75" customHeight="1" x14ac:dyDescent="0.2">
      <c r="P519" s="92"/>
      <c r="R519" s="92"/>
      <c r="S519" s="92"/>
    </row>
    <row r="520" spans="16:19" ht="15.75" customHeight="1" x14ac:dyDescent="0.2">
      <c r="P520" s="92"/>
      <c r="R520" s="92"/>
      <c r="S520" s="92"/>
    </row>
    <row r="521" spans="16:19" ht="15.75" customHeight="1" x14ac:dyDescent="0.2">
      <c r="P521" s="92"/>
      <c r="R521" s="92"/>
      <c r="S521" s="92"/>
    </row>
    <row r="522" spans="16:19" ht="15.75" customHeight="1" x14ac:dyDescent="0.2">
      <c r="P522" s="92"/>
      <c r="R522" s="92"/>
      <c r="S522" s="92"/>
    </row>
    <row r="523" spans="16:19" ht="15.75" customHeight="1" x14ac:dyDescent="0.2">
      <c r="P523" s="92"/>
      <c r="R523" s="92"/>
      <c r="S523" s="92"/>
    </row>
    <row r="524" spans="16:19" ht="15.75" customHeight="1" x14ac:dyDescent="0.2">
      <c r="P524" s="92"/>
      <c r="R524" s="92"/>
      <c r="S524" s="92"/>
    </row>
    <row r="525" spans="16:19" ht="15.75" customHeight="1" x14ac:dyDescent="0.2">
      <c r="P525" s="92"/>
      <c r="R525" s="92"/>
      <c r="S525" s="92"/>
    </row>
    <row r="526" spans="16:19" ht="15.75" customHeight="1" x14ac:dyDescent="0.2">
      <c r="P526" s="92"/>
      <c r="R526" s="92"/>
      <c r="S526" s="92"/>
    </row>
    <row r="527" spans="16:19" ht="15.75" customHeight="1" x14ac:dyDescent="0.2">
      <c r="P527" s="92"/>
      <c r="R527" s="92"/>
      <c r="S527" s="92"/>
    </row>
    <row r="528" spans="16:19" ht="15.75" customHeight="1" x14ac:dyDescent="0.2">
      <c r="P528" s="92"/>
      <c r="R528" s="92"/>
      <c r="S528" s="92"/>
    </row>
    <row r="529" spans="16:19" ht="15.75" customHeight="1" x14ac:dyDescent="0.2">
      <c r="P529" s="92"/>
      <c r="R529" s="92"/>
      <c r="S529" s="92"/>
    </row>
    <row r="530" spans="16:19" ht="15.75" customHeight="1" x14ac:dyDescent="0.2">
      <c r="P530" s="92"/>
      <c r="R530" s="92"/>
      <c r="S530" s="92"/>
    </row>
    <row r="531" spans="16:19" ht="15.75" customHeight="1" x14ac:dyDescent="0.2">
      <c r="P531" s="92"/>
      <c r="R531" s="92"/>
      <c r="S531" s="92"/>
    </row>
    <row r="532" spans="16:19" ht="15.75" customHeight="1" x14ac:dyDescent="0.2">
      <c r="P532" s="92"/>
      <c r="R532" s="92"/>
      <c r="S532" s="92"/>
    </row>
    <row r="533" spans="16:19" ht="15.75" customHeight="1" x14ac:dyDescent="0.2">
      <c r="P533" s="92"/>
      <c r="R533" s="92"/>
      <c r="S533" s="92"/>
    </row>
    <row r="534" spans="16:19" ht="15.75" customHeight="1" x14ac:dyDescent="0.2">
      <c r="P534" s="92"/>
      <c r="R534" s="92"/>
      <c r="S534" s="92"/>
    </row>
    <row r="535" spans="16:19" ht="15.75" customHeight="1" x14ac:dyDescent="0.2">
      <c r="P535" s="92"/>
      <c r="R535" s="92"/>
      <c r="S535" s="92"/>
    </row>
    <row r="536" spans="16:19" ht="15.75" customHeight="1" x14ac:dyDescent="0.2">
      <c r="P536" s="92"/>
      <c r="R536" s="92"/>
      <c r="S536" s="92"/>
    </row>
    <row r="537" spans="16:19" ht="15.75" customHeight="1" x14ac:dyDescent="0.2">
      <c r="P537" s="92"/>
      <c r="R537" s="92"/>
      <c r="S537" s="92"/>
    </row>
    <row r="538" spans="16:19" ht="15.75" customHeight="1" x14ac:dyDescent="0.2">
      <c r="P538" s="92"/>
      <c r="R538" s="92"/>
      <c r="S538" s="92"/>
    </row>
    <row r="539" spans="16:19" ht="15.75" customHeight="1" x14ac:dyDescent="0.2">
      <c r="P539" s="92"/>
      <c r="R539" s="92"/>
      <c r="S539" s="92"/>
    </row>
    <row r="540" spans="16:19" ht="15.75" customHeight="1" x14ac:dyDescent="0.2">
      <c r="P540" s="92"/>
      <c r="R540" s="92"/>
      <c r="S540" s="92"/>
    </row>
    <row r="541" spans="16:19" ht="15.75" customHeight="1" x14ac:dyDescent="0.2">
      <c r="P541" s="92"/>
      <c r="R541" s="92"/>
      <c r="S541" s="92"/>
    </row>
    <row r="542" spans="16:19" ht="15.75" customHeight="1" x14ac:dyDescent="0.2">
      <c r="P542" s="92"/>
      <c r="R542" s="92"/>
      <c r="S542" s="92"/>
    </row>
    <row r="543" spans="16:19" ht="15.75" customHeight="1" x14ac:dyDescent="0.2">
      <c r="P543" s="92"/>
      <c r="R543" s="92"/>
      <c r="S543" s="92"/>
    </row>
    <row r="544" spans="16:19" ht="15.75" customHeight="1" x14ac:dyDescent="0.2">
      <c r="P544" s="92"/>
      <c r="R544" s="92"/>
      <c r="S544" s="92"/>
    </row>
    <row r="545" spans="16:19" ht="15.75" customHeight="1" x14ac:dyDescent="0.2">
      <c r="P545" s="92"/>
      <c r="R545" s="92"/>
      <c r="S545" s="92"/>
    </row>
    <row r="546" spans="16:19" ht="15.75" customHeight="1" x14ac:dyDescent="0.2">
      <c r="P546" s="92"/>
      <c r="R546" s="92"/>
      <c r="S546" s="92"/>
    </row>
    <row r="547" spans="16:19" ht="15.75" customHeight="1" x14ac:dyDescent="0.2">
      <c r="P547" s="92"/>
      <c r="R547" s="92"/>
      <c r="S547" s="92"/>
    </row>
    <row r="548" spans="16:19" ht="15.75" customHeight="1" x14ac:dyDescent="0.2">
      <c r="P548" s="92"/>
      <c r="R548" s="92"/>
      <c r="S548" s="92"/>
    </row>
    <row r="549" spans="16:19" ht="15.75" customHeight="1" x14ac:dyDescent="0.2">
      <c r="P549" s="92"/>
      <c r="R549" s="92"/>
      <c r="S549" s="92"/>
    </row>
    <row r="550" spans="16:19" ht="15.75" customHeight="1" x14ac:dyDescent="0.2">
      <c r="P550" s="92"/>
      <c r="R550" s="92"/>
      <c r="S550" s="92"/>
    </row>
    <row r="551" spans="16:19" ht="15.75" customHeight="1" x14ac:dyDescent="0.2">
      <c r="P551" s="92"/>
      <c r="R551" s="92"/>
      <c r="S551" s="92"/>
    </row>
    <row r="552" spans="16:19" ht="15.75" customHeight="1" x14ac:dyDescent="0.2">
      <c r="P552" s="92"/>
      <c r="R552" s="92"/>
      <c r="S552" s="92"/>
    </row>
    <row r="553" spans="16:19" ht="15.75" customHeight="1" x14ac:dyDescent="0.2">
      <c r="P553" s="92"/>
      <c r="R553" s="92"/>
      <c r="S553" s="92"/>
    </row>
    <row r="554" spans="16:19" ht="15.75" customHeight="1" x14ac:dyDescent="0.2">
      <c r="P554" s="92"/>
      <c r="R554" s="92"/>
      <c r="S554" s="92"/>
    </row>
    <row r="555" spans="16:19" ht="15.75" customHeight="1" x14ac:dyDescent="0.2">
      <c r="P555" s="92"/>
      <c r="R555" s="92"/>
      <c r="S555" s="92"/>
    </row>
    <row r="556" spans="16:19" ht="15.75" customHeight="1" x14ac:dyDescent="0.2">
      <c r="P556" s="92"/>
      <c r="R556" s="92"/>
      <c r="S556" s="92"/>
    </row>
    <row r="557" spans="16:19" ht="15.75" customHeight="1" x14ac:dyDescent="0.2">
      <c r="P557" s="92"/>
      <c r="R557" s="92"/>
      <c r="S557" s="92"/>
    </row>
    <row r="558" spans="16:19" ht="15.75" customHeight="1" x14ac:dyDescent="0.2">
      <c r="P558" s="92"/>
      <c r="R558" s="92"/>
      <c r="S558" s="92"/>
    </row>
    <row r="559" spans="16:19" ht="15.75" customHeight="1" x14ac:dyDescent="0.2">
      <c r="P559" s="92"/>
      <c r="R559" s="92"/>
      <c r="S559" s="92"/>
    </row>
    <row r="560" spans="16:19" ht="15.75" customHeight="1" x14ac:dyDescent="0.2">
      <c r="P560" s="92"/>
      <c r="R560" s="92"/>
      <c r="S560" s="92"/>
    </row>
    <row r="561" spans="16:19" ht="15.75" customHeight="1" x14ac:dyDescent="0.2">
      <c r="P561" s="92"/>
      <c r="R561" s="92"/>
      <c r="S561" s="92"/>
    </row>
    <row r="562" spans="16:19" ht="15.75" customHeight="1" x14ac:dyDescent="0.2">
      <c r="P562" s="92"/>
      <c r="R562" s="92"/>
      <c r="S562" s="92"/>
    </row>
    <row r="563" spans="16:19" ht="15.75" customHeight="1" x14ac:dyDescent="0.2">
      <c r="P563" s="92"/>
      <c r="R563" s="92"/>
      <c r="S563" s="92"/>
    </row>
    <row r="564" spans="16:19" ht="15.75" customHeight="1" x14ac:dyDescent="0.2">
      <c r="P564" s="92"/>
      <c r="R564" s="92"/>
      <c r="S564" s="92"/>
    </row>
    <row r="565" spans="16:19" ht="15.75" customHeight="1" x14ac:dyDescent="0.2">
      <c r="P565" s="92"/>
      <c r="R565" s="92"/>
      <c r="S565" s="92"/>
    </row>
    <row r="566" spans="16:19" ht="15.75" customHeight="1" x14ac:dyDescent="0.2">
      <c r="P566" s="92"/>
      <c r="R566" s="92"/>
      <c r="S566" s="92"/>
    </row>
    <row r="567" spans="16:19" ht="15.75" customHeight="1" x14ac:dyDescent="0.2">
      <c r="P567" s="92"/>
      <c r="R567" s="92"/>
      <c r="S567" s="92"/>
    </row>
    <row r="568" spans="16:19" ht="15.75" customHeight="1" x14ac:dyDescent="0.2">
      <c r="P568" s="92"/>
      <c r="R568" s="92"/>
      <c r="S568" s="92"/>
    </row>
    <row r="569" spans="16:19" ht="15.75" customHeight="1" x14ac:dyDescent="0.2">
      <c r="P569" s="92"/>
      <c r="R569" s="92"/>
      <c r="S569" s="92"/>
    </row>
    <row r="570" spans="16:19" ht="15.75" customHeight="1" x14ac:dyDescent="0.2">
      <c r="P570" s="92"/>
      <c r="R570" s="92"/>
      <c r="S570" s="92"/>
    </row>
    <row r="571" spans="16:19" ht="15.75" customHeight="1" x14ac:dyDescent="0.2">
      <c r="P571" s="92"/>
      <c r="R571" s="92"/>
      <c r="S571" s="92"/>
    </row>
    <row r="572" spans="16:19" ht="15.75" customHeight="1" x14ac:dyDescent="0.2">
      <c r="P572" s="92"/>
      <c r="R572" s="92"/>
      <c r="S572" s="92"/>
    </row>
    <row r="573" spans="16:19" ht="15.75" customHeight="1" x14ac:dyDescent="0.2">
      <c r="P573" s="92"/>
      <c r="R573" s="92"/>
      <c r="S573" s="92"/>
    </row>
    <row r="574" spans="16:19" ht="15.75" customHeight="1" x14ac:dyDescent="0.2">
      <c r="P574" s="92"/>
      <c r="R574" s="92"/>
      <c r="S574" s="92"/>
    </row>
    <row r="575" spans="16:19" ht="15.75" customHeight="1" x14ac:dyDescent="0.2">
      <c r="P575" s="92"/>
      <c r="R575" s="92"/>
      <c r="S575" s="92"/>
    </row>
    <row r="576" spans="16:19" ht="15.75" customHeight="1" x14ac:dyDescent="0.2">
      <c r="P576" s="92"/>
      <c r="R576" s="92"/>
      <c r="S576" s="92"/>
    </row>
    <row r="577" spans="16:19" ht="15.75" customHeight="1" x14ac:dyDescent="0.2">
      <c r="P577" s="92"/>
      <c r="R577" s="92"/>
      <c r="S577" s="92"/>
    </row>
    <row r="578" spans="16:19" ht="15.75" customHeight="1" x14ac:dyDescent="0.2">
      <c r="P578" s="92"/>
      <c r="R578" s="92"/>
      <c r="S578" s="92"/>
    </row>
    <row r="579" spans="16:19" ht="15.75" customHeight="1" x14ac:dyDescent="0.2">
      <c r="P579" s="92"/>
      <c r="R579" s="92"/>
      <c r="S579" s="92"/>
    </row>
    <row r="580" spans="16:19" ht="15.75" customHeight="1" x14ac:dyDescent="0.2">
      <c r="P580" s="92"/>
      <c r="R580" s="92"/>
      <c r="S580" s="92"/>
    </row>
    <row r="581" spans="16:19" ht="15.75" customHeight="1" x14ac:dyDescent="0.2">
      <c r="P581" s="92"/>
      <c r="R581" s="92"/>
      <c r="S581" s="92"/>
    </row>
    <row r="582" spans="16:19" ht="15.75" customHeight="1" x14ac:dyDescent="0.2">
      <c r="P582" s="92"/>
      <c r="R582" s="92"/>
      <c r="S582" s="92"/>
    </row>
    <row r="583" spans="16:19" ht="15.75" customHeight="1" x14ac:dyDescent="0.2">
      <c r="P583" s="92"/>
      <c r="R583" s="92"/>
      <c r="S583" s="92"/>
    </row>
    <row r="584" spans="16:19" ht="15.75" customHeight="1" x14ac:dyDescent="0.2">
      <c r="P584" s="92"/>
      <c r="R584" s="92"/>
      <c r="S584" s="92"/>
    </row>
    <row r="585" spans="16:19" ht="15.75" customHeight="1" x14ac:dyDescent="0.2">
      <c r="P585" s="92"/>
      <c r="R585" s="92"/>
      <c r="S585" s="92"/>
    </row>
    <row r="586" spans="16:19" ht="15.75" customHeight="1" x14ac:dyDescent="0.2">
      <c r="P586" s="92"/>
      <c r="R586" s="92"/>
      <c r="S586" s="92"/>
    </row>
    <row r="587" spans="16:19" ht="15.75" customHeight="1" x14ac:dyDescent="0.2">
      <c r="P587" s="92"/>
      <c r="R587" s="92"/>
      <c r="S587" s="92"/>
    </row>
    <row r="588" spans="16:19" ht="15.75" customHeight="1" x14ac:dyDescent="0.2">
      <c r="P588" s="92"/>
      <c r="R588" s="92"/>
      <c r="S588" s="92"/>
    </row>
    <row r="589" spans="16:19" ht="15.75" customHeight="1" x14ac:dyDescent="0.2">
      <c r="P589" s="92"/>
      <c r="R589" s="92"/>
      <c r="S589" s="92"/>
    </row>
    <row r="590" spans="16:19" ht="15.75" customHeight="1" x14ac:dyDescent="0.2">
      <c r="P590" s="92"/>
      <c r="R590" s="92"/>
      <c r="S590" s="92"/>
    </row>
    <row r="591" spans="16:19" ht="15.75" customHeight="1" x14ac:dyDescent="0.2">
      <c r="P591" s="92"/>
      <c r="R591" s="92"/>
      <c r="S591" s="92"/>
    </row>
    <row r="592" spans="16:19" ht="15.75" customHeight="1" x14ac:dyDescent="0.2">
      <c r="P592" s="92"/>
      <c r="R592" s="92"/>
      <c r="S592" s="92"/>
    </row>
    <row r="593" spans="16:19" ht="15.75" customHeight="1" x14ac:dyDescent="0.2">
      <c r="P593" s="92"/>
      <c r="R593" s="92"/>
      <c r="S593" s="92"/>
    </row>
    <row r="594" spans="16:19" ht="15.75" customHeight="1" x14ac:dyDescent="0.2">
      <c r="P594" s="92"/>
      <c r="R594" s="92"/>
      <c r="S594" s="92"/>
    </row>
    <row r="595" spans="16:19" ht="15.75" customHeight="1" x14ac:dyDescent="0.2">
      <c r="P595" s="92"/>
      <c r="R595" s="92"/>
      <c r="S595" s="92"/>
    </row>
    <row r="596" spans="16:19" ht="15.75" customHeight="1" x14ac:dyDescent="0.2">
      <c r="P596" s="92"/>
      <c r="R596" s="92"/>
      <c r="S596" s="92"/>
    </row>
    <row r="597" spans="16:19" ht="15.75" customHeight="1" x14ac:dyDescent="0.2">
      <c r="P597" s="92"/>
      <c r="R597" s="92"/>
      <c r="S597" s="92"/>
    </row>
    <row r="598" spans="16:19" ht="15.75" customHeight="1" x14ac:dyDescent="0.2">
      <c r="P598" s="92"/>
      <c r="R598" s="92"/>
      <c r="S598" s="92"/>
    </row>
    <row r="599" spans="16:19" ht="15.75" customHeight="1" x14ac:dyDescent="0.2">
      <c r="P599" s="92"/>
      <c r="R599" s="92"/>
      <c r="S599" s="92"/>
    </row>
    <row r="600" spans="16:19" ht="15.75" customHeight="1" x14ac:dyDescent="0.2">
      <c r="P600" s="92"/>
      <c r="R600" s="92"/>
      <c r="S600" s="92"/>
    </row>
    <row r="601" spans="16:19" ht="15.75" customHeight="1" x14ac:dyDescent="0.2">
      <c r="P601" s="92"/>
      <c r="R601" s="92"/>
      <c r="S601" s="92"/>
    </row>
    <row r="602" spans="16:19" ht="15.75" customHeight="1" x14ac:dyDescent="0.2">
      <c r="P602" s="92"/>
      <c r="R602" s="92"/>
      <c r="S602" s="92"/>
    </row>
    <row r="603" spans="16:19" ht="15.75" customHeight="1" x14ac:dyDescent="0.2">
      <c r="P603" s="92"/>
      <c r="R603" s="92"/>
      <c r="S603" s="92"/>
    </row>
    <row r="604" spans="16:19" ht="15.75" customHeight="1" x14ac:dyDescent="0.2">
      <c r="P604" s="92"/>
      <c r="R604" s="92"/>
      <c r="S604" s="92"/>
    </row>
    <row r="605" spans="16:19" ht="15.75" customHeight="1" x14ac:dyDescent="0.2">
      <c r="P605" s="92"/>
      <c r="R605" s="92"/>
      <c r="S605" s="92"/>
    </row>
    <row r="606" spans="16:19" ht="15.75" customHeight="1" x14ac:dyDescent="0.2">
      <c r="P606" s="92"/>
      <c r="R606" s="92"/>
      <c r="S606" s="92"/>
    </row>
    <row r="607" spans="16:19" ht="15.75" customHeight="1" x14ac:dyDescent="0.2">
      <c r="P607" s="92"/>
      <c r="R607" s="92"/>
      <c r="S607" s="92"/>
    </row>
    <row r="608" spans="16:19" ht="15.75" customHeight="1" x14ac:dyDescent="0.2">
      <c r="P608" s="92"/>
      <c r="R608" s="92"/>
      <c r="S608" s="92"/>
    </row>
    <row r="609" spans="16:19" ht="15.75" customHeight="1" x14ac:dyDescent="0.2">
      <c r="P609" s="92"/>
      <c r="R609" s="92"/>
      <c r="S609" s="92"/>
    </row>
    <row r="610" spans="16:19" ht="15.75" customHeight="1" x14ac:dyDescent="0.2">
      <c r="P610" s="92"/>
      <c r="R610" s="92"/>
      <c r="S610" s="92"/>
    </row>
    <row r="611" spans="16:19" ht="15.75" customHeight="1" x14ac:dyDescent="0.2">
      <c r="P611" s="92"/>
      <c r="R611" s="92"/>
      <c r="S611" s="92"/>
    </row>
    <row r="612" spans="16:19" ht="15.75" customHeight="1" x14ac:dyDescent="0.2">
      <c r="P612" s="92"/>
      <c r="R612" s="92"/>
      <c r="S612" s="92"/>
    </row>
    <row r="613" spans="16:19" ht="15.75" customHeight="1" x14ac:dyDescent="0.2">
      <c r="P613" s="92"/>
      <c r="R613" s="92"/>
      <c r="S613" s="92"/>
    </row>
    <row r="614" spans="16:19" ht="15.75" customHeight="1" x14ac:dyDescent="0.2">
      <c r="P614" s="92"/>
      <c r="R614" s="92"/>
      <c r="S614" s="92"/>
    </row>
    <row r="615" spans="16:19" ht="15.75" customHeight="1" x14ac:dyDescent="0.2">
      <c r="P615" s="92"/>
      <c r="R615" s="92"/>
      <c r="S615" s="92"/>
    </row>
    <row r="616" spans="16:19" ht="15.75" customHeight="1" x14ac:dyDescent="0.2">
      <c r="P616" s="92"/>
      <c r="R616" s="92"/>
      <c r="S616" s="92"/>
    </row>
    <row r="617" spans="16:19" ht="15.75" customHeight="1" x14ac:dyDescent="0.2">
      <c r="P617" s="92"/>
      <c r="R617" s="92"/>
      <c r="S617" s="92"/>
    </row>
    <row r="618" spans="16:19" ht="15.75" customHeight="1" x14ac:dyDescent="0.2">
      <c r="P618" s="92"/>
      <c r="R618" s="92"/>
      <c r="S618" s="92"/>
    </row>
    <row r="619" spans="16:19" ht="15.75" customHeight="1" x14ac:dyDescent="0.2">
      <c r="P619" s="92"/>
      <c r="R619" s="92"/>
      <c r="S619" s="92"/>
    </row>
    <row r="620" spans="16:19" ht="15.75" customHeight="1" x14ac:dyDescent="0.2">
      <c r="P620" s="92"/>
      <c r="R620" s="92"/>
      <c r="S620" s="92"/>
    </row>
    <row r="621" spans="16:19" ht="15.75" customHeight="1" x14ac:dyDescent="0.2">
      <c r="P621" s="92"/>
      <c r="R621" s="92"/>
      <c r="S621" s="92"/>
    </row>
    <row r="622" spans="16:19" ht="15.75" customHeight="1" x14ac:dyDescent="0.2">
      <c r="P622" s="92"/>
      <c r="R622" s="92"/>
      <c r="S622" s="92"/>
    </row>
    <row r="623" spans="16:19" ht="15.75" customHeight="1" x14ac:dyDescent="0.2">
      <c r="P623" s="92"/>
      <c r="R623" s="92"/>
      <c r="S623" s="92"/>
    </row>
    <row r="624" spans="16:19" ht="15.75" customHeight="1" x14ac:dyDescent="0.2">
      <c r="P624" s="92"/>
      <c r="R624" s="92"/>
      <c r="S624" s="92"/>
    </row>
    <row r="625" spans="16:19" ht="15.75" customHeight="1" x14ac:dyDescent="0.2">
      <c r="P625" s="92"/>
      <c r="R625" s="92"/>
      <c r="S625" s="92"/>
    </row>
    <row r="626" spans="16:19" ht="15.75" customHeight="1" x14ac:dyDescent="0.2">
      <c r="P626" s="92"/>
      <c r="R626" s="92"/>
      <c r="S626" s="92"/>
    </row>
    <row r="627" spans="16:19" ht="15.75" customHeight="1" x14ac:dyDescent="0.2">
      <c r="P627" s="92"/>
      <c r="R627" s="92"/>
      <c r="S627" s="92"/>
    </row>
    <row r="628" spans="16:19" ht="15.75" customHeight="1" x14ac:dyDescent="0.2">
      <c r="P628" s="92"/>
      <c r="R628" s="92"/>
      <c r="S628" s="92"/>
    </row>
    <row r="629" spans="16:19" ht="15.75" customHeight="1" x14ac:dyDescent="0.2">
      <c r="P629" s="92"/>
      <c r="R629" s="92"/>
      <c r="S629" s="92"/>
    </row>
    <row r="630" spans="16:19" ht="15.75" customHeight="1" x14ac:dyDescent="0.2">
      <c r="P630" s="92"/>
      <c r="R630" s="92"/>
      <c r="S630" s="92"/>
    </row>
    <row r="631" spans="16:19" ht="15.75" customHeight="1" x14ac:dyDescent="0.2">
      <c r="P631" s="92"/>
      <c r="R631" s="92"/>
      <c r="S631" s="92"/>
    </row>
    <row r="632" spans="16:19" ht="15.75" customHeight="1" x14ac:dyDescent="0.2">
      <c r="P632" s="92"/>
      <c r="R632" s="92"/>
      <c r="S632" s="92"/>
    </row>
    <row r="633" spans="16:19" ht="15.75" customHeight="1" x14ac:dyDescent="0.2">
      <c r="P633" s="92"/>
      <c r="R633" s="92"/>
      <c r="S633" s="92"/>
    </row>
    <row r="634" spans="16:19" ht="15.75" customHeight="1" x14ac:dyDescent="0.2">
      <c r="P634" s="92"/>
      <c r="R634" s="92"/>
      <c r="S634" s="92"/>
    </row>
    <row r="635" spans="16:19" ht="15.75" customHeight="1" x14ac:dyDescent="0.2">
      <c r="P635" s="92"/>
      <c r="R635" s="92"/>
      <c r="S635" s="92"/>
    </row>
    <row r="636" spans="16:19" ht="15.75" customHeight="1" x14ac:dyDescent="0.2">
      <c r="P636" s="92"/>
      <c r="R636" s="92"/>
      <c r="S636" s="92"/>
    </row>
    <row r="637" spans="16:19" ht="15.75" customHeight="1" x14ac:dyDescent="0.2">
      <c r="P637" s="92"/>
      <c r="R637" s="92"/>
      <c r="S637" s="92"/>
    </row>
    <row r="638" spans="16:19" ht="15.75" customHeight="1" x14ac:dyDescent="0.2">
      <c r="P638" s="92"/>
      <c r="R638" s="92"/>
      <c r="S638" s="92"/>
    </row>
    <row r="639" spans="16:19" ht="15.75" customHeight="1" x14ac:dyDescent="0.2">
      <c r="P639" s="92"/>
      <c r="R639" s="92"/>
      <c r="S639" s="92"/>
    </row>
    <row r="640" spans="16:19" ht="15.75" customHeight="1" x14ac:dyDescent="0.2">
      <c r="P640" s="92"/>
      <c r="R640" s="92"/>
      <c r="S640" s="92"/>
    </row>
    <row r="641" spans="16:19" ht="15.75" customHeight="1" x14ac:dyDescent="0.2">
      <c r="P641" s="92"/>
      <c r="R641" s="92"/>
      <c r="S641" s="92"/>
    </row>
    <row r="642" spans="16:19" ht="15.75" customHeight="1" x14ac:dyDescent="0.2">
      <c r="P642" s="92"/>
      <c r="R642" s="92"/>
      <c r="S642" s="92"/>
    </row>
    <row r="643" spans="16:19" ht="15.75" customHeight="1" x14ac:dyDescent="0.2">
      <c r="P643" s="92"/>
      <c r="R643" s="92"/>
      <c r="S643" s="92"/>
    </row>
    <row r="644" spans="16:19" ht="15.75" customHeight="1" x14ac:dyDescent="0.2">
      <c r="P644" s="92"/>
      <c r="R644" s="92"/>
      <c r="S644" s="92"/>
    </row>
    <row r="645" spans="16:19" ht="15.75" customHeight="1" x14ac:dyDescent="0.2">
      <c r="P645" s="92"/>
      <c r="R645" s="92"/>
      <c r="S645" s="92"/>
    </row>
    <row r="646" spans="16:19" ht="15.75" customHeight="1" x14ac:dyDescent="0.2">
      <c r="P646" s="92"/>
      <c r="R646" s="92"/>
      <c r="S646" s="92"/>
    </row>
    <row r="647" spans="16:19" ht="15.75" customHeight="1" x14ac:dyDescent="0.2">
      <c r="P647" s="92"/>
      <c r="R647" s="92"/>
      <c r="S647" s="92"/>
    </row>
    <row r="648" spans="16:19" ht="15.75" customHeight="1" x14ac:dyDescent="0.2">
      <c r="P648" s="92"/>
      <c r="R648" s="92"/>
      <c r="S648" s="92"/>
    </row>
    <row r="649" spans="16:19" ht="15.75" customHeight="1" x14ac:dyDescent="0.2">
      <c r="P649" s="92"/>
      <c r="R649" s="92"/>
      <c r="S649" s="92"/>
    </row>
    <row r="650" spans="16:19" ht="15.75" customHeight="1" x14ac:dyDescent="0.2">
      <c r="P650" s="92"/>
      <c r="R650" s="92"/>
      <c r="S650" s="92"/>
    </row>
    <row r="651" spans="16:19" ht="15.75" customHeight="1" x14ac:dyDescent="0.2">
      <c r="P651" s="92"/>
      <c r="R651" s="92"/>
      <c r="S651" s="92"/>
    </row>
    <row r="652" spans="16:19" ht="15.75" customHeight="1" x14ac:dyDescent="0.2">
      <c r="P652" s="92"/>
      <c r="R652" s="92"/>
      <c r="S652" s="92"/>
    </row>
    <row r="653" spans="16:19" ht="15.75" customHeight="1" x14ac:dyDescent="0.2">
      <c r="P653" s="92"/>
      <c r="R653" s="92"/>
      <c r="S653" s="92"/>
    </row>
    <row r="654" spans="16:19" ht="15.75" customHeight="1" x14ac:dyDescent="0.2">
      <c r="P654" s="92"/>
      <c r="R654" s="92"/>
      <c r="S654" s="92"/>
    </row>
    <row r="655" spans="16:19" ht="15.75" customHeight="1" x14ac:dyDescent="0.2">
      <c r="P655" s="92"/>
      <c r="R655" s="92"/>
      <c r="S655" s="92"/>
    </row>
    <row r="656" spans="16:19" ht="15.75" customHeight="1" x14ac:dyDescent="0.2">
      <c r="P656" s="92"/>
      <c r="R656" s="92"/>
      <c r="S656" s="92"/>
    </row>
    <row r="657" spans="16:19" ht="15.75" customHeight="1" x14ac:dyDescent="0.2">
      <c r="P657" s="92"/>
      <c r="R657" s="92"/>
      <c r="S657" s="92"/>
    </row>
    <row r="658" spans="16:19" ht="15.75" customHeight="1" x14ac:dyDescent="0.2">
      <c r="P658" s="92"/>
      <c r="R658" s="92"/>
      <c r="S658" s="92"/>
    </row>
    <row r="659" spans="16:19" ht="15.75" customHeight="1" x14ac:dyDescent="0.2">
      <c r="P659" s="92"/>
      <c r="R659" s="92"/>
      <c r="S659" s="92"/>
    </row>
    <row r="660" spans="16:19" ht="15.75" customHeight="1" x14ac:dyDescent="0.2">
      <c r="P660" s="92"/>
      <c r="R660" s="92"/>
      <c r="S660" s="92"/>
    </row>
    <row r="661" spans="16:19" ht="15.75" customHeight="1" x14ac:dyDescent="0.2">
      <c r="P661" s="92"/>
      <c r="R661" s="92"/>
      <c r="S661" s="92"/>
    </row>
    <row r="662" spans="16:19" ht="15.75" customHeight="1" x14ac:dyDescent="0.2">
      <c r="P662" s="92"/>
      <c r="R662" s="92"/>
      <c r="S662" s="92"/>
    </row>
    <row r="663" spans="16:19" ht="15.75" customHeight="1" x14ac:dyDescent="0.2">
      <c r="P663" s="92"/>
      <c r="R663" s="92"/>
      <c r="S663" s="92"/>
    </row>
    <row r="664" spans="16:19" ht="15.75" customHeight="1" x14ac:dyDescent="0.2">
      <c r="P664" s="92"/>
      <c r="R664" s="92"/>
      <c r="S664" s="92"/>
    </row>
    <row r="665" spans="16:19" ht="15.75" customHeight="1" x14ac:dyDescent="0.2">
      <c r="P665" s="92"/>
      <c r="R665" s="92"/>
      <c r="S665" s="92"/>
    </row>
    <row r="666" spans="16:19" ht="15.75" customHeight="1" x14ac:dyDescent="0.2">
      <c r="P666" s="92"/>
      <c r="R666" s="92"/>
      <c r="S666" s="92"/>
    </row>
    <row r="667" spans="16:19" ht="15.75" customHeight="1" x14ac:dyDescent="0.2">
      <c r="P667" s="92"/>
      <c r="R667" s="92"/>
      <c r="S667" s="92"/>
    </row>
    <row r="668" spans="16:19" ht="15.75" customHeight="1" x14ac:dyDescent="0.2">
      <c r="P668" s="92"/>
      <c r="R668" s="92"/>
      <c r="S668" s="92"/>
    </row>
    <row r="669" spans="16:19" ht="15.75" customHeight="1" x14ac:dyDescent="0.2">
      <c r="P669" s="92"/>
      <c r="R669" s="92"/>
      <c r="S669" s="92"/>
    </row>
    <row r="670" spans="16:19" ht="15.75" customHeight="1" x14ac:dyDescent="0.2">
      <c r="P670" s="92"/>
      <c r="R670" s="92"/>
      <c r="S670" s="92"/>
    </row>
    <row r="671" spans="16:19" ht="15.75" customHeight="1" x14ac:dyDescent="0.2">
      <c r="P671" s="92"/>
      <c r="R671" s="92"/>
      <c r="S671" s="92"/>
    </row>
    <row r="672" spans="16:19" ht="15.75" customHeight="1" x14ac:dyDescent="0.2">
      <c r="P672" s="92"/>
      <c r="R672" s="92"/>
      <c r="S672" s="92"/>
    </row>
    <row r="673" spans="16:19" ht="15.75" customHeight="1" x14ac:dyDescent="0.2">
      <c r="P673" s="92"/>
      <c r="R673" s="92"/>
      <c r="S673" s="92"/>
    </row>
    <row r="674" spans="16:19" ht="15.75" customHeight="1" x14ac:dyDescent="0.2">
      <c r="P674" s="92"/>
      <c r="R674" s="92"/>
      <c r="S674" s="92"/>
    </row>
    <row r="675" spans="16:19" ht="15.75" customHeight="1" x14ac:dyDescent="0.2">
      <c r="P675" s="92"/>
      <c r="R675" s="92"/>
      <c r="S675" s="92"/>
    </row>
    <row r="676" spans="16:19" ht="15.75" customHeight="1" x14ac:dyDescent="0.2">
      <c r="P676" s="92"/>
      <c r="R676" s="92"/>
      <c r="S676" s="92"/>
    </row>
    <row r="677" spans="16:19" ht="15.75" customHeight="1" x14ac:dyDescent="0.2">
      <c r="P677" s="92"/>
      <c r="R677" s="92"/>
      <c r="S677" s="92"/>
    </row>
    <row r="678" spans="16:19" ht="15.75" customHeight="1" x14ac:dyDescent="0.2">
      <c r="P678" s="92"/>
      <c r="R678" s="92"/>
      <c r="S678" s="92"/>
    </row>
    <row r="679" spans="16:19" ht="15.75" customHeight="1" x14ac:dyDescent="0.2">
      <c r="P679" s="92"/>
      <c r="R679" s="92"/>
      <c r="S679" s="92"/>
    </row>
    <row r="680" spans="16:19" ht="15.75" customHeight="1" x14ac:dyDescent="0.2">
      <c r="P680" s="92"/>
      <c r="R680" s="92"/>
      <c r="S680" s="92"/>
    </row>
    <row r="681" spans="16:19" ht="15.75" customHeight="1" x14ac:dyDescent="0.2">
      <c r="P681" s="92"/>
      <c r="R681" s="92"/>
      <c r="S681" s="92"/>
    </row>
    <row r="682" spans="16:19" ht="15.75" customHeight="1" x14ac:dyDescent="0.2">
      <c r="P682" s="92"/>
      <c r="R682" s="92"/>
      <c r="S682" s="92"/>
    </row>
    <row r="683" spans="16:19" ht="15.75" customHeight="1" x14ac:dyDescent="0.2">
      <c r="P683" s="92"/>
      <c r="R683" s="92"/>
      <c r="S683" s="92"/>
    </row>
    <row r="684" spans="16:19" ht="15.75" customHeight="1" x14ac:dyDescent="0.2">
      <c r="P684" s="92"/>
      <c r="R684" s="92"/>
      <c r="S684" s="92"/>
    </row>
    <row r="685" spans="16:19" ht="15.75" customHeight="1" x14ac:dyDescent="0.2">
      <c r="P685" s="92"/>
      <c r="R685" s="92"/>
      <c r="S685" s="92"/>
    </row>
    <row r="686" spans="16:19" ht="15.75" customHeight="1" x14ac:dyDescent="0.2">
      <c r="P686" s="92"/>
      <c r="R686" s="92"/>
      <c r="S686" s="92"/>
    </row>
    <row r="687" spans="16:19" ht="15.75" customHeight="1" x14ac:dyDescent="0.2">
      <c r="P687" s="92"/>
      <c r="R687" s="92"/>
      <c r="S687" s="92"/>
    </row>
    <row r="688" spans="16:19" ht="15.75" customHeight="1" x14ac:dyDescent="0.2">
      <c r="P688" s="92"/>
      <c r="R688" s="92"/>
      <c r="S688" s="92"/>
    </row>
    <row r="689" spans="16:19" ht="15.75" customHeight="1" x14ac:dyDescent="0.2">
      <c r="P689" s="92"/>
      <c r="R689" s="92"/>
      <c r="S689" s="92"/>
    </row>
    <row r="690" spans="16:19" ht="15.75" customHeight="1" x14ac:dyDescent="0.2">
      <c r="P690" s="92"/>
      <c r="R690" s="92"/>
      <c r="S690" s="92"/>
    </row>
    <row r="691" spans="16:19" ht="15.75" customHeight="1" x14ac:dyDescent="0.2">
      <c r="P691" s="92"/>
      <c r="R691" s="92"/>
      <c r="S691" s="92"/>
    </row>
    <row r="692" spans="16:19" ht="15.75" customHeight="1" x14ac:dyDescent="0.2">
      <c r="P692" s="92"/>
      <c r="R692" s="92"/>
      <c r="S692" s="92"/>
    </row>
    <row r="693" spans="16:19" ht="15.75" customHeight="1" x14ac:dyDescent="0.2">
      <c r="P693" s="92"/>
      <c r="R693" s="92"/>
      <c r="S693" s="92"/>
    </row>
    <row r="694" spans="16:19" ht="15.75" customHeight="1" x14ac:dyDescent="0.2">
      <c r="P694" s="92"/>
      <c r="R694" s="92"/>
      <c r="S694" s="92"/>
    </row>
    <row r="695" spans="16:19" ht="15.75" customHeight="1" x14ac:dyDescent="0.2">
      <c r="P695" s="92"/>
      <c r="R695" s="92"/>
      <c r="S695" s="92"/>
    </row>
    <row r="696" spans="16:19" ht="15.75" customHeight="1" x14ac:dyDescent="0.2">
      <c r="P696" s="92"/>
      <c r="R696" s="92"/>
      <c r="S696" s="92"/>
    </row>
    <row r="697" spans="16:19" ht="15.75" customHeight="1" x14ac:dyDescent="0.2">
      <c r="P697" s="92"/>
      <c r="R697" s="92"/>
      <c r="S697" s="92"/>
    </row>
    <row r="698" spans="16:19" ht="15.75" customHeight="1" x14ac:dyDescent="0.2">
      <c r="P698" s="92"/>
      <c r="R698" s="92"/>
      <c r="S698" s="92"/>
    </row>
    <row r="699" spans="16:19" ht="15.75" customHeight="1" x14ac:dyDescent="0.2">
      <c r="P699" s="92"/>
      <c r="R699" s="92"/>
      <c r="S699" s="92"/>
    </row>
    <row r="700" spans="16:19" ht="15.75" customHeight="1" x14ac:dyDescent="0.2">
      <c r="P700" s="92"/>
      <c r="R700" s="92"/>
      <c r="S700" s="92"/>
    </row>
    <row r="701" spans="16:19" ht="15.75" customHeight="1" x14ac:dyDescent="0.2">
      <c r="P701" s="92"/>
      <c r="R701" s="92"/>
      <c r="S701" s="92"/>
    </row>
    <row r="702" spans="16:19" ht="15.75" customHeight="1" x14ac:dyDescent="0.2">
      <c r="P702" s="92"/>
      <c r="R702" s="92"/>
      <c r="S702" s="92"/>
    </row>
    <row r="703" spans="16:19" ht="15.75" customHeight="1" x14ac:dyDescent="0.2">
      <c r="P703" s="92"/>
      <c r="R703" s="92"/>
      <c r="S703" s="92"/>
    </row>
    <row r="704" spans="16:19" ht="15.75" customHeight="1" x14ac:dyDescent="0.2">
      <c r="P704" s="92"/>
      <c r="R704" s="92"/>
      <c r="S704" s="92"/>
    </row>
    <row r="705" spans="16:19" ht="15.75" customHeight="1" x14ac:dyDescent="0.2">
      <c r="P705" s="92"/>
      <c r="R705" s="92"/>
      <c r="S705" s="92"/>
    </row>
    <row r="706" spans="16:19" ht="15.75" customHeight="1" x14ac:dyDescent="0.2">
      <c r="P706" s="92"/>
      <c r="R706" s="92"/>
      <c r="S706" s="92"/>
    </row>
    <row r="707" spans="16:19" ht="15.75" customHeight="1" x14ac:dyDescent="0.2">
      <c r="P707" s="92"/>
      <c r="R707" s="92"/>
      <c r="S707" s="92"/>
    </row>
    <row r="708" spans="16:19" ht="15.75" customHeight="1" x14ac:dyDescent="0.2">
      <c r="P708" s="92"/>
      <c r="R708" s="92"/>
      <c r="S708" s="92"/>
    </row>
    <row r="709" spans="16:19" ht="15.75" customHeight="1" x14ac:dyDescent="0.2">
      <c r="P709" s="92"/>
      <c r="R709" s="92"/>
      <c r="S709" s="92"/>
    </row>
    <row r="710" spans="16:19" ht="15.75" customHeight="1" x14ac:dyDescent="0.2">
      <c r="P710" s="92"/>
      <c r="R710" s="92"/>
      <c r="S710" s="92"/>
    </row>
    <row r="711" spans="16:19" ht="15.75" customHeight="1" x14ac:dyDescent="0.2">
      <c r="P711" s="92"/>
      <c r="R711" s="92"/>
      <c r="S711" s="92"/>
    </row>
    <row r="712" spans="16:19" ht="15.75" customHeight="1" x14ac:dyDescent="0.2">
      <c r="P712" s="92"/>
      <c r="R712" s="92"/>
      <c r="S712" s="92"/>
    </row>
    <row r="713" spans="16:19" ht="15.75" customHeight="1" x14ac:dyDescent="0.2">
      <c r="P713" s="92"/>
      <c r="R713" s="92"/>
      <c r="S713" s="92"/>
    </row>
    <row r="714" spans="16:19" ht="15.75" customHeight="1" x14ac:dyDescent="0.2">
      <c r="P714" s="92"/>
      <c r="R714" s="92"/>
      <c r="S714" s="92"/>
    </row>
    <row r="715" spans="16:19" ht="15.75" customHeight="1" x14ac:dyDescent="0.2">
      <c r="P715" s="92"/>
      <c r="R715" s="92"/>
      <c r="S715" s="92"/>
    </row>
    <row r="716" spans="16:19" ht="15.75" customHeight="1" x14ac:dyDescent="0.2">
      <c r="P716" s="92"/>
      <c r="R716" s="92"/>
      <c r="S716" s="92"/>
    </row>
    <row r="717" spans="16:19" ht="15.75" customHeight="1" x14ac:dyDescent="0.2">
      <c r="P717" s="92"/>
      <c r="R717" s="92"/>
      <c r="S717" s="92"/>
    </row>
    <row r="718" spans="16:19" ht="15.75" customHeight="1" x14ac:dyDescent="0.2">
      <c r="P718" s="92"/>
      <c r="R718" s="92"/>
      <c r="S718" s="92"/>
    </row>
    <row r="719" spans="16:19" ht="15.75" customHeight="1" x14ac:dyDescent="0.2">
      <c r="P719" s="92"/>
      <c r="R719" s="92"/>
      <c r="S719" s="92"/>
    </row>
    <row r="720" spans="16:19" ht="15.75" customHeight="1" x14ac:dyDescent="0.2">
      <c r="P720" s="92"/>
      <c r="R720" s="92"/>
      <c r="S720" s="92"/>
    </row>
    <row r="721" spans="16:19" ht="15.75" customHeight="1" x14ac:dyDescent="0.2">
      <c r="P721" s="92"/>
      <c r="R721" s="92"/>
      <c r="S721" s="92"/>
    </row>
    <row r="722" spans="16:19" ht="15.75" customHeight="1" x14ac:dyDescent="0.2">
      <c r="P722" s="92"/>
      <c r="R722" s="92"/>
      <c r="S722" s="92"/>
    </row>
    <row r="723" spans="16:19" ht="15.75" customHeight="1" x14ac:dyDescent="0.2">
      <c r="P723" s="92"/>
      <c r="R723" s="92"/>
      <c r="S723" s="92"/>
    </row>
    <row r="724" spans="16:19" ht="15.75" customHeight="1" x14ac:dyDescent="0.2">
      <c r="P724" s="92"/>
      <c r="R724" s="92"/>
      <c r="S724" s="92"/>
    </row>
    <row r="725" spans="16:19" ht="15.75" customHeight="1" x14ac:dyDescent="0.2">
      <c r="P725" s="92"/>
      <c r="R725" s="92"/>
      <c r="S725" s="92"/>
    </row>
    <row r="726" spans="16:19" ht="15.75" customHeight="1" x14ac:dyDescent="0.2">
      <c r="P726" s="92"/>
      <c r="R726" s="92"/>
      <c r="S726" s="92"/>
    </row>
    <row r="727" spans="16:19" ht="15.75" customHeight="1" x14ac:dyDescent="0.2">
      <c r="P727" s="92"/>
      <c r="R727" s="92"/>
      <c r="S727" s="92"/>
    </row>
    <row r="728" spans="16:19" ht="15.75" customHeight="1" x14ac:dyDescent="0.2">
      <c r="P728" s="92"/>
      <c r="R728" s="92"/>
      <c r="S728" s="92"/>
    </row>
    <row r="729" spans="16:19" ht="15.75" customHeight="1" x14ac:dyDescent="0.2">
      <c r="P729" s="92"/>
      <c r="R729" s="92"/>
      <c r="S729" s="92"/>
    </row>
    <row r="730" spans="16:19" ht="15.75" customHeight="1" x14ac:dyDescent="0.2">
      <c r="P730" s="92"/>
      <c r="R730" s="92"/>
      <c r="S730" s="92"/>
    </row>
    <row r="731" spans="16:19" ht="15.75" customHeight="1" x14ac:dyDescent="0.2">
      <c r="P731" s="92"/>
      <c r="R731" s="92"/>
      <c r="S731" s="92"/>
    </row>
    <row r="732" spans="16:19" ht="15.75" customHeight="1" x14ac:dyDescent="0.2">
      <c r="P732" s="92"/>
      <c r="R732" s="92"/>
      <c r="S732" s="92"/>
    </row>
    <row r="733" spans="16:19" ht="15.75" customHeight="1" x14ac:dyDescent="0.2">
      <c r="P733" s="92"/>
      <c r="R733" s="92"/>
      <c r="S733" s="92"/>
    </row>
    <row r="734" spans="16:19" ht="15.75" customHeight="1" x14ac:dyDescent="0.2">
      <c r="P734" s="92"/>
      <c r="R734" s="92"/>
      <c r="S734" s="92"/>
    </row>
    <row r="735" spans="16:19" ht="15.75" customHeight="1" x14ac:dyDescent="0.2">
      <c r="P735" s="92"/>
      <c r="R735" s="92"/>
      <c r="S735" s="92"/>
    </row>
    <row r="736" spans="16:19" ht="15.75" customHeight="1" x14ac:dyDescent="0.2">
      <c r="P736" s="92"/>
      <c r="R736" s="92"/>
      <c r="S736" s="92"/>
    </row>
    <row r="737" spans="16:19" ht="15.75" customHeight="1" x14ac:dyDescent="0.2">
      <c r="P737" s="92"/>
      <c r="R737" s="92"/>
      <c r="S737" s="92"/>
    </row>
    <row r="738" spans="16:19" ht="15.75" customHeight="1" x14ac:dyDescent="0.2">
      <c r="P738" s="92"/>
      <c r="R738" s="92"/>
      <c r="S738" s="92"/>
    </row>
    <row r="739" spans="16:19" ht="15.75" customHeight="1" x14ac:dyDescent="0.2">
      <c r="P739" s="92"/>
      <c r="R739" s="92"/>
      <c r="S739" s="92"/>
    </row>
    <row r="740" spans="16:19" ht="15.75" customHeight="1" x14ac:dyDescent="0.2">
      <c r="P740" s="92"/>
      <c r="R740" s="92"/>
      <c r="S740" s="92"/>
    </row>
    <row r="741" spans="16:19" ht="15.75" customHeight="1" x14ac:dyDescent="0.2">
      <c r="P741" s="92"/>
      <c r="R741" s="92"/>
      <c r="S741" s="92"/>
    </row>
    <row r="742" spans="16:19" ht="15.75" customHeight="1" x14ac:dyDescent="0.2">
      <c r="P742" s="92"/>
      <c r="R742" s="92"/>
      <c r="S742" s="92"/>
    </row>
    <row r="743" spans="16:19" ht="15.75" customHeight="1" x14ac:dyDescent="0.2">
      <c r="P743" s="92"/>
      <c r="R743" s="92"/>
      <c r="S743" s="92"/>
    </row>
    <row r="744" spans="16:19" ht="15.75" customHeight="1" x14ac:dyDescent="0.2">
      <c r="P744" s="92"/>
      <c r="R744" s="92"/>
      <c r="S744" s="92"/>
    </row>
    <row r="745" spans="16:19" ht="15.75" customHeight="1" x14ac:dyDescent="0.2">
      <c r="P745" s="92"/>
      <c r="R745" s="92"/>
      <c r="S745" s="92"/>
    </row>
    <row r="746" spans="16:19" ht="15.75" customHeight="1" x14ac:dyDescent="0.2">
      <c r="P746" s="92"/>
      <c r="R746" s="92"/>
      <c r="S746" s="92"/>
    </row>
    <row r="747" spans="16:19" ht="15.75" customHeight="1" x14ac:dyDescent="0.2">
      <c r="P747" s="92"/>
      <c r="R747" s="92"/>
      <c r="S747" s="92"/>
    </row>
    <row r="748" spans="16:19" ht="15.75" customHeight="1" x14ac:dyDescent="0.2">
      <c r="P748" s="92"/>
      <c r="R748" s="92"/>
      <c r="S748" s="92"/>
    </row>
    <row r="749" spans="16:19" ht="15.75" customHeight="1" x14ac:dyDescent="0.2">
      <c r="P749" s="92"/>
      <c r="R749" s="92"/>
      <c r="S749" s="92"/>
    </row>
    <row r="750" spans="16:19" ht="15.75" customHeight="1" x14ac:dyDescent="0.2">
      <c r="P750" s="92"/>
      <c r="R750" s="92"/>
      <c r="S750" s="92"/>
    </row>
    <row r="751" spans="16:19" ht="15.75" customHeight="1" x14ac:dyDescent="0.2">
      <c r="P751" s="92"/>
      <c r="R751" s="92"/>
      <c r="S751" s="92"/>
    </row>
    <row r="752" spans="16:19" ht="15.75" customHeight="1" x14ac:dyDescent="0.2">
      <c r="P752" s="92"/>
      <c r="R752" s="92"/>
      <c r="S752" s="92"/>
    </row>
    <row r="753" spans="16:19" ht="15.75" customHeight="1" x14ac:dyDescent="0.2">
      <c r="P753" s="92"/>
      <c r="R753" s="92"/>
      <c r="S753" s="92"/>
    </row>
    <row r="754" spans="16:19" ht="15.75" customHeight="1" x14ac:dyDescent="0.2">
      <c r="P754" s="92"/>
      <c r="R754" s="92"/>
      <c r="S754" s="92"/>
    </row>
    <row r="755" spans="16:19" ht="15.75" customHeight="1" x14ac:dyDescent="0.2">
      <c r="P755" s="92"/>
      <c r="R755" s="92"/>
      <c r="S755" s="92"/>
    </row>
    <row r="756" spans="16:19" ht="15.75" customHeight="1" x14ac:dyDescent="0.2">
      <c r="P756" s="92"/>
      <c r="R756" s="92"/>
      <c r="S756" s="92"/>
    </row>
    <row r="757" spans="16:19" ht="15.75" customHeight="1" x14ac:dyDescent="0.2">
      <c r="P757" s="92"/>
      <c r="R757" s="92"/>
      <c r="S757" s="92"/>
    </row>
    <row r="758" spans="16:19" ht="15.75" customHeight="1" x14ac:dyDescent="0.2">
      <c r="P758" s="92"/>
      <c r="R758" s="92"/>
      <c r="S758" s="92"/>
    </row>
    <row r="759" spans="16:19" ht="15.75" customHeight="1" x14ac:dyDescent="0.2">
      <c r="P759" s="92"/>
      <c r="R759" s="92"/>
      <c r="S759" s="92"/>
    </row>
    <row r="760" spans="16:19" ht="15.75" customHeight="1" x14ac:dyDescent="0.2">
      <c r="P760" s="92"/>
      <c r="R760" s="92"/>
      <c r="S760" s="92"/>
    </row>
    <row r="761" spans="16:19" ht="15.75" customHeight="1" x14ac:dyDescent="0.2">
      <c r="P761" s="92"/>
      <c r="R761" s="92"/>
      <c r="S761" s="92"/>
    </row>
    <row r="762" spans="16:19" ht="15.75" customHeight="1" x14ac:dyDescent="0.2">
      <c r="P762" s="92"/>
      <c r="R762" s="92"/>
      <c r="S762" s="92"/>
    </row>
    <row r="763" spans="16:19" ht="15.75" customHeight="1" x14ac:dyDescent="0.2">
      <c r="P763" s="92"/>
      <c r="R763" s="92"/>
      <c r="S763" s="92"/>
    </row>
    <row r="764" spans="16:19" ht="15.75" customHeight="1" x14ac:dyDescent="0.2">
      <c r="P764" s="92"/>
      <c r="R764" s="92"/>
      <c r="S764" s="92"/>
    </row>
    <row r="765" spans="16:19" ht="15.75" customHeight="1" x14ac:dyDescent="0.2">
      <c r="P765" s="92"/>
      <c r="R765" s="92"/>
      <c r="S765" s="92"/>
    </row>
    <row r="766" spans="16:19" ht="15.75" customHeight="1" x14ac:dyDescent="0.2">
      <c r="P766" s="92"/>
      <c r="R766" s="92"/>
      <c r="S766" s="92"/>
    </row>
    <row r="767" spans="16:19" ht="15.75" customHeight="1" x14ac:dyDescent="0.2">
      <c r="P767" s="92"/>
      <c r="R767" s="92"/>
      <c r="S767" s="92"/>
    </row>
    <row r="768" spans="16:19" ht="15.75" customHeight="1" x14ac:dyDescent="0.2">
      <c r="P768" s="92"/>
      <c r="R768" s="92"/>
      <c r="S768" s="92"/>
    </row>
    <row r="769" spans="16:19" ht="15.75" customHeight="1" x14ac:dyDescent="0.2">
      <c r="P769" s="92"/>
      <c r="R769" s="92"/>
      <c r="S769" s="92"/>
    </row>
    <row r="770" spans="16:19" ht="15.75" customHeight="1" x14ac:dyDescent="0.2">
      <c r="P770" s="92"/>
      <c r="R770" s="92"/>
      <c r="S770" s="92"/>
    </row>
    <row r="771" spans="16:19" ht="15.75" customHeight="1" x14ac:dyDescent="0.2">
      <c r="P771" s="92"/>
      <c r="R771" s="92"/>
      <c r="S771" s="92"/>
    </row>
    <row r="772" spans="16:19" ht="15.75" customHeight="1" x14ac:dyDescent="0.2">
      <c r="P772" s="92"/>
      <c r="R772" s="92"/>
      <c r="S772" s="92"/>
    </row>
    <row r="773" spans="16:19" ht="15.75" customHeight="1" x14ac:dyDescent="0.2">
      <c r="P773" s="92"/>
      <c r="R773" s="92"/>
      <c r="S773" s="92"/>
    </row>
    <row r="774" spans="16:19" ht="15.75" customHeight="1" x14ac:dyDescent="0.2">
      <c r="P774" s="92"/>
      <c r="R774" s="92"/>
      <c r="S774" s="92"/>
    </row>
    <row r="775" spans="16:19" ht="15.75" customHeight="1" x14ac:dyDescent="0.2">
      <c r="P775" s="92"/>
      <c r="R775" s="92"/>
      <c r="S775" s="92"/>
    </row>
    <row r="776" spans="16:19" ht="15.75" customHeight="1" x14ac:dyDescent="0.2">
      <c r="P776" s="92"/>
      <c r="R776" s="92"/>
      <c r="S776" s="92"/>
    </row>
    <row r="777" spans="16:19" ht="15.75" customHeight="1" x14ac:dyDescent="0.2">
      <c r="P777" s="92"/>
      <c r="R777" s="92"/>
      <c r="S777" s="92"/>
    </row>
    <row r="778" spans="16:19" ht="15.75" customHeight="1" x14ac:dyDescent="0.2">
      <c r="P778" s="92"/>
      <c r="R778" s="92"/>
      <c r="S778" s="92"/>
    </row>
    <row r="779" spans="16:19" ht="15.75" customHeight="1" x14ac:dyDescent="0.2">
      <c r="P779" s="92"/>
      <c r="R779" s="92"/>
      <c r="S779" s="92"/>
    </row>
    <row r="780" spans="16:19" ht="15.75" customHeight="1" x14ac:dyDescent="0.2">
      <c r="P780" s="92"/>
      <c r="R780" s="92"/>
      <c r="S780" s="92"/>
    </row>
    <row r="781" spans="16:19" ht="15.75" customHeight="1" x14ac:dyDescent="0.2">
      <c r="P781" s="92"/>
      <c r="R781" s="92"/>
      <c r="S781" s="92"/>
    </row>
    <row r="782" spans="16:19" ht="15.75" customHeight="1" x14ac:dyDescent="0.2">
      <c r="P782" s="92"/>
      <c r="R782" s="92"/>
      <c r="S782" s="92"/>
    </row>
    <row r="783" spans="16:19" ht="15.75" customHeight="1" x14ac:dyDescent="0.2">
      <c r="P783" s="92"/>
      <c r="R783" s="92"/>
      <c r="S783" s="92"/>
    </row>
    <row r="784" spans="16:19" ht="15.75" customHeight="1" x14ac:dyDescent="0.2">
      <c r="P784" s="92"/>
      <c r="R784" s="92"/>
      <c r="S784" s="92"/>
    </row>
    <row r="785" spans="16:19" ht="15.75" customHeight="1" x14ac:dyDescent="0.2">
      <c r="P785" s="92"/>
      <c r="R785" s="92"/>
      <c r="S785" s="92"/>
    </row>
    <row r="786" spans="16:19" ht="15.75" customHeight="1" x14ac:dyDescent="0.2">
      <c r="P786" s="92"/>
      <c r="R786" s="92"/>
      <c r="S786" s="92"/>
    </row>
    <row r="787" spans="16:19" ht="15.75" customHeight="1" x14ac:dyDescent="0.2">
      <c r="P787" s="92"/>
      <c r="R787" s="92"/>
      <c r="S787" s="92"/>
    </row>
    <row r="788" spans="16:19" ht="15.75" customHeight="1" x14ac:dyDescent="0.2">
      <c r="P788" s="92"/>
      <c r="R788" s="92"/>
      <c r="S788" s="92"/>
    </row>
    <row r="789" spans="16:19" ht="15.75" customHeight="1" x14ac:dyDescent="0.2">
      <c r="P789" s="92"/>
      <c r="R789" s="92"/>
      <c r="S789" s="92"/>
    </row>
    <row r="790" spans="16:19" ht="15.75" customHeight="1" x14ac:dyDescent="0.2">
      <c r="P790" s="92"/>
      <c r="R790" s="92"/>
      <c r="S790" s="92"/>
    </row>
    <row r="791" spans="16:19" ht="15.75" customHeight="1" x14ac:dyDescent="0.2">
      <c r="P791" s="92"/>
      <c r="R791" s="92"/>
      <c r="S791" s="92"/>
    </row>
    <row r="792" spans="16:19" ht="15.75" customHeight="1" x14ac:dyDescent="0.2">
      <c r="P792" s="92"/>
      <c r="R792" s="92"/>
      <c r="S792" s="92"/>
    </row>
    <row r="793" spans="16:19" ht="15.75" customHeight="1" x14ac:dyDescent="0.2">
      <c r="P793" s="92"/>
      <c r="R793" s="92"/>
      <c r="S793" s="92"/>
    </row>
    <row r="794" spans="16:19" ht="15.75" customHeight="1" x14ac:dyDescent="0.2">
      <c r="P794" s="92"/>
      <c r="R794" s="92"/>
      <c r="S794" s="92"/>
    </row>
    <row r="795" spans="16:19" ht="15.75" customHeight="1" x14ac:dyDescent="0.2">
      <c r="P795" s="92"/>
      <c r="R795" s="92"/>
      <c r="S795" s="92"/>
    </row>
    <row r="796" spans="16:19" ht="15.75" customHeight="1" x14ac:dyDescent="0.2">
      <c r="P796" s="92"/>
      <c r="R796" s="92"/>
      <c r="S796" s="92"/>
    </row>
    <row r="797" spans="16:19" ht="15.75" customHeight="1" x14ac:dyDescent="0.2">
      <c r="P797" s="92"/>
      <c r="R797" s="92"/>
      <c r="S797" s="92"/>
    </row>
    <row r="798" spans="16:19" ht="15.75" customHeight="1" x14ac:dyDescent="0.2">
      <c r="P798" s="92"/>
      <c r="R798" s="92"/>
      <c r="S798" s="92"/>
    </row>
    <row r="799" spans="16:19" ht="15.75" customHeight="1" x14ac:dyDescent="0.2">
      <c r="P799" s="92"/>
      <c r="R799" s="92"/>
      <c r="S799" s="92"/>
    </row>
    <row r="800" spans="16:19" ht="15.75" customHeight="1" x14ac:dyDescent="0.2">
      <c r="P800" s="92"/>
      <c r="R800" s="92"/>
      <c r="S800" s="92"/>
    </row>
    <row r="801" spans="16:19" ht="15.75" customHeight="1" x14ac:dyDescent="0.2">
      <c r="P801" s="92"/>
      <c r="R801" s="92"/>
      <c r="S801" s="92"/>
    </row>
    <row r="802" spans="16:19" ht="15.75" customHeight="1" x14ac:dyDescent="0.2">
      <c r="P802" s="92"/>
      <c r="R802" s="92"/>
      <c r="S802" s="92"/>
    </row>
    <row r="803" spans="16:19" ht="15.75" customHeight="1" x14ac:dyDescent="0.2">
      <c r="P803" s="92"/>
      <c r="R803" s="92"/>
      <c r="S803" s="92"/>
    </row>
    <row r="804" spans="16:19" ht="15.75" customHeight="1" x14ac:dyDescent="0.2">
      <c r="P804" s="92"/>
      <c r="R804" s="92"/>
      <c r="S804" s="92"/>
    </row>
    <row r="805" spans="16:19" ht="15.75" customHeight="1" x14ac:dyDescent="0.2">
      <c r="P805" s="92"/>
      <c r="R805" s="92"/>
      <c r="S805" s="92"/>
    </row>
    <row r="806" spans="16:19" ht="15.75" customHeight="1" x14ac:dyDescent="0.2">
      <c r="P806" s="92"/>
      <c r="R806" s="92"/>
      <c r="S806" s="92"/>
    </row>
    <row r="807" spans="16:19" ht="15.75" customHeight="1" x14ac:dyDescent="0.2">
      <c r="P807" s="92"/>
      <c r="R807" s="92"/>
      <c r="S807" s="92"/>
    </row>
    <row r="808" spans="16:19" ht="15.75" customHeight="1" x14ac:dyDescent="0.2">
      <c r="P808" s="92"/>
      <c r="R808" s="92"/>
      <c r="S808" s="92"/>
    </row>
    <row r="809" spans="16:19" ht="15.75" customHeight="1" x14ac:dyDescent="0.2">
      <c r="P809" s="92"/>
      <c r="R809" s="92"/>
      <c r="S809" s="92"/>
    </row>
    <row r="810" spans="16:19" ht="15.75" customHeight="1" x14ac:dyDescent="0.2">
      <c r="P810" s="92"/>
      <c r="R810" s="92"/>
      <c r="S810" s="92"/>
    </row>
    <row r="811" spans="16:19" ht="15.75" customHeight="1" x14ac:dyDescent="0.2">
      <c r="P811" s="92"/>
      <c r="R811" s="92"/>
      <c r="S811" s="92"/>
    </row>
    <row r="812" spans="16:19" ht="15.75" customHeight="1" x14ac:dyDescent="0.2">
      <c r="P812" s="92"/>
      <c r="R812" s="92"/>
      <c r="S812" s="92"/>
    </row>
    <row r="813" spans="16:19" ht="15.75" customHeight="1" x14ac:dyDescent="0.2">
      <c r="P813" s="92"/>
      <c r="R813" s="92"/>
      <c r="S813" s="92"/>
    </row>
    <row r="814" spans="16:19" ht="15.75" customHeight="1" x14ac:dyDescent="0.2">
      <c r="P814" s="92"/>
      <c r="R814" s="92"/>
      <c r="S814" s="92"/>
    </row>
    <row r="815" spans="16:19" ht="15.75" customHeight="1" x14ac:dyDescent="0.2">
      <c r="P815" s="92"/>
      <c r="R815" s="92"/>
      <c r="S815" s="92"/>
    </row>
    <row r="816" spans="16:19" ht="15.75" customHeight="1" x14ac:dyDescent="0.2">
      <c r="P816" s="92"/>
      <c r="R816" s="92"/>
      <c r="S816" s="92"/>
    </row>
    <row r="817" spans="16:19" ht="15.75" customHeight="1" x14ac:dyDescent="0.2">
      <c r="P817" s="92"/>
      <c r="R817" s="92"/>
      <c r="S817" s="92"/>
    </row>
    <row r="818" spans="16:19" ht="15.75" customHeight="1" x14ac:dyDescent="0.2">
      <c r="P818" s="92"/>
      <c r="R818" s="92"/>
      <c r="S818" s="92"/>
    </row>
    <row r="819" spans="16:19" ht="15.75" customHeight="1" x14ac:dyDescent="0.2">
      <c r="P819" s="92"/>
      <c r="R819" s="92"/>
      <c r="S819" s="92"/>
    </row>
    <row r="820" spans="16:19" ht="15.75" customHeight="1" x14ac:dyDescent="0.2">
      <c r="P820" s="92"/>
      <c r="R820" s="92"/>
      <c r="S820" s="92"/>
    </row>
    <row r="821" spans="16:19" ht="15.75" customHeight="1" x14ac:dyDescent="0.2">
      <c r="P821" s="92"/>
      <c r="R821" s="92"/>
      <c r="S821" s="92"/>
    </row>
    <row r="822" spans="16:19" ht="15.75" customHeight="1" x14ac:dyDescent="0.2">
      <c r="P822" s="92"/>
      <c r="R822" s="92"/>
      <c r="S822" s="92"/>
    </row>
    <row r="823" spans="16:19" ht="15.75" customHeight="1" x14ac:dyDescent="0.2">
      <c r="P823" s="92"/>
      <c r="R823" s="92"/>
      <c r="S823" s="92"/>
    </row>
    <row r="824" spans="16:19" ht="15.75" customHeight="1" x14ac:dyDescent="0.2">
      <c r="P824" s="92"/>
      <c r="R824" s="92"/>
      <c r="S824" s="92"/>
    </row>
    <row r="825" spans="16:19" ht="15.75" customHeight="1" x14ac:dyDescent="0.2">
      <c r="P825" s="92"/>
      <c r="R825" s="92"/>
      <c r="S825" s="92"/>
    </row>
    <row r="826" spans="16:19" ht="15.75" customHeight="1" x14ac:dyDescent="0.2">
      <c r="P826" s="92"/>
      <c r="R826" s="92"/>
      <c r="S826" s="92"/>
    </row>
    <row r="827" spans="16:19" ht="15.75" customHeight="1" x14ac:dyDescent="0.2">
      <c r="P827" s="92"/>
      <c r="R827" s="92"/>
      <c r="S827" s="92"/>
    </row>
    <row r="828" spans="16:19" ht="15.75" customHeight="1" x14ac:dyDescent="0.2">
      <c r="P828" s="92"/>
      <c r="R828" s="92"/>
      <c r="S828" s="92"/>
    </row>
    <row r="829" spans="16:19" ht="15.75" customHeight="1" x14ac:dyDescent="0.2">
      <c r="P829" s="92"/>
      <c r="R829" s="92"/>
      <c r="S829" s="92"/>
    </row>
    <row r="830" spans="16:19" ht="15.75" customHeight="1" x14ac:dyDescent="0.2">
      <c r="P830" s="92"/>
      <c r="R830" s="92"/>
      <c r="S830" s="92"/>
    </row>
    <row r="831" spans="16:19" ht="15.75" customHeight="1" x14ac:dyDescent="0.2">
      <c r="P831" s="92"/>
      <c r="R831" s="92"/>
      <c r="S831" s="92"/>
    </row>
    <row r="832" spans="16:19" ht="15.75" customHeight="1" x14ac:dyDescent="0.2">
      <c r="P832" s="92"/>
      <c r="R832" s="92"/>
      <c r="S832" s="92"/>
    </row>
    <row r="833" spans="16:19" ht="15.75" customHeight="1" x14ac:dyDescent="0.2">
      <c r="P833" s="92"/>
      <c r="R833" s="92"/>
      <c r="S833" s="92"/>
    </row>
    <row r="834" spans="16:19" ht="15.75" customHeight="1" x14ac:dyDescent="0.2">
      <c r="P834" s="92"/>
      <c r="R834" s="92"/>
      <c r="S834" s="92"/>
    </row>
    <row r="835" spans="16:19" ht="15.75" customHeight="1" x14ac:dyDescent="0.2">
      <c r="P835" s="92"/>
      <c r="R835" s="92"/>
      <c r="S835" s="92"/>
    </row>
    <row r="836" spans="16:19" ht="15.75" customHeight="1" x14ac:dyDescent="0.2">
      <c r="P836" s="92"/>
      <c r="R836" s="92"/>
      <c r="S836" s="92"/>
    </row>
    <row r="837" spans="16:19" ht="15.75" customHeight="1" x14ac:dyDescent="0.2">
      <c r="P837" s="92"/>
      <c r="R837" s="92"/>
      <c r="S837" s="92"/>
    </row>
    <row r="838" spans="16:19" ht="15.75" customHeight="1" x14ac:dyDescent="0.2">
      <c r="P838" s="92"/>
      <c r="R838" s="92"/>
      <c r="S838" s="92"/>
    </row>
    <row r="839" spans="16:19" ht="15.75" customHeight="1" x14ac:dyDescent="0.2">
      <c r="P839" s="92"/>
      <c r="R839" s="92"/>
      <c r="S839" s="92"/>
    </row>
    <row r="840" spans="16:19" ht="15.75" customHeight="1" x14ac:dyDescent="0.2">
      <c r="P840" s="92"/>
      <c r="R840" s="92"/>
      <c r="S840" s="92"/>
    </row>
    <row r="841" spans="16:19" ht="15.75" customHeight="1" x14ac:dyDescent="0.2">
      <c r="P841" s="92"/>
      <c r="R841" s="92"/>
      <c r="S841" s="92"/>
    </row>
    <row r="842" spans="16:19" ht="15.75" customHeight="1" x14ac:dyDescent="0.2">
      <c r="P842" s="92"/>
      <c r="R842" s="92"/>
      <c r="S842" s="92"/>
    </row>
    <row r="843" spans="16:19" ht="15.75" customHeight="1" x14ac:dyDescent="0.2">
      <c r="P843" s="92"/>
      <c r="R843" s="92"/>
      <c r="S843" s="92"/>
    </row>
    <row r="844" spans="16:19" ht="15.75" customHeight="1" x14ac:dyDescent="0.2">
      <c r="P844" s="92"/>
      <c r="R844" s="92"/>
      <c r="S844" s="92"/>
    </row>
    <row r="845" spans="16:19" ht="15.75" customHeight="1" x14ac:dyDescent="0.2">
      <c r="P845" s="92"/>
      <c r="R845" s="92"/>
      <c r="S845" s="92"/>
    </row>
    <row r="846" spans="16:19" ht="15.75" customHeight="1" x14ac:dyDescent="0.2">
      <c r="P846" s="92"/>
      <c r="R846" s="92"/>
      <c r="S846" s="92"/>
    </row>
    <row r="847" spans="16:19" ht="15.75" customHeight="1" x14ac:dyDescent="0.2">
      <c r="P847" s="92"/>
      <c r="R847" s="92"/>
      <c r="S847" s="92"/>
    </row>
    <row r="848" spans="16:19" ht="15.75" customHeight="1" x14ac:dyDescent="0.2">
      <c r="P848" s="92"/>
      <c r="R848" s="92"/>
      <c r="S848" s="92"/>
    </row>
    <row r="849" spans="16:19" ht="15.75" customHeight="1" x14ac:dyDescent="0.2">
      <c r="P849" s="92"/>
      <c r="R849" s="92"/>
      <c r="S849" s="92"/>
    </row>
    <row r="850" spans="16:19" ht="15.75" customHeight="1" x14ac:dyDescent="0.2">
      <c r="P850" s="92"/>
      <c r="R850" s="92"/>
      <c r="S850" s="92"/>
    </row>
    <row r="851" spans="16:19" ht="15.75" customHeight="1" x14ac:dyDescent="0.2">
      <c r="P851" s="92"/>
      <c r="R851" s="92"/>
      <c r="S851" s="92"/>
    </row>
    <row r="852" spans="16:19" ht="15.75" customHeight="1" x14ac:dyDescent="0.2">
      <c r="P852" s="92"/>
      <c r="R852" s="92"/>
      <c r="S852" s="92"/>
    </row>
    <row r="853" spans="16:19" ht="15.75" customHeight="1" x14ac:dyDescent="0.2">
      <c r="P853" s="92"/>
      <c r="R853" s="92"/>
      <c r="S853" s="92"/>
    </row>
    <row r="854" spans="16:19" ht="15.75" customHeight="1" x14ac:dyDescent="0.2">
      <c r="P854" s="92"/>
      <c r="R854" s="92"/>
      <c r="S854" s="92"/>
    </row>
    <row r="855" spans="16:19" ht="15.75" customHeight="1" x14ac:dyDescent="0.2">
      <c r="P855" s="92"/>
      <c r="R855" s="92"/>
      <c r="S855" s="92"/>
    </row>
    <row r="856" spans="16:19" ht="15.75" customHeight="1" x14ac:dyDescent="0.2">
      <c r="P856" s="92"/>
      <c r="R856" s="92"/>
      <c r="S856" s="92"/>
    </row>
    <row r="857" spans="16:19" ht="15.75" customHeight="1" x14ac:dyDescent="0.2">
      <c r="P857" s="92"/>
      <c r="R857" s="92"/>
      <c r="S857" s="92"/>
    </row>
    <row r="858" spans="16:19" ht="15.75" customHeight="1" x14ac:dyDescent="0.2">
      <c r="P858" s="92"/>
      <c r="R858" s="92"/>
      <c r="S858" s="92"/>
    </row>
    <row r="859" spans="16:19" ht="15.75" customHeight="1" x14ac:dyDescent="0.2">
      <c r="P859" s="92"/>
      <c r="R859" s="92"/>
      <c r="S859" s="92"/>
    </row>
    <row r="860" spans="16:19" ht="15.75" customHeight="1" x14ac:dyDescent="0.2">
      <c r="P860" s="92"/>
      <c r="R860" s="92"/>
      <c r="S860" s="92"/>
    </row>
    <row r="861" spans="16:19" ht="15.75" customHeight="1" x14ac:dyDescent="0.2">
      <c r="P861" s="92"/>
      <c r="R861" s="92"/>
      <c r="S861" s="92"/>
    </row>
    <row r="862" spans="16:19" ht="15.75" customHeight="1" x14ac:dyDescent="0.2">
      <c r="P862" s="92"/>
      <c r="R862" s="92"/>
      <c r="S862" s="92"/>
    </row>
    <row r="863" spans="16:19" ht="15.75" customHeight="1" x14ac:dyDescent="0.2">
      <c r="P863" s="92"/>
      <c r="R863" s="92"/>
      <c r="S863" s="92"/>
    </row>
    <row r="864" spans="16:19" ht="15.75" customHeight="1" x14ac:dyDescent="0.2">
      <c r="P864" s="92"/>
      <c r="R864" s="92"/>
      <c r="S864" s="92"/>
    </row>
    <row r="865" spans="16:19" ht="15.75" customHeight="1" x14ac:dyDescent="0.2">
      <c r="P865" s="92"/>
      <c r="R865" s="92"/>
      <c r="S865" s="92"/>
    </row>
    <row r="866" spans="16:19" ht="15.75" customHeight="1" x14ac:dyDescent="0.2">
      <c r="P866" s="92"/>
      <c r="R866" s="92"/>
      <c r="S866" s="92"/>
    </row>
    <row r="867" spans="16:19" ht="15.75" customHeight="1" x14ac:dyDescent="0.2">
      <c r="P867" s="92"/>
      <c r="R867" s="92"/>
      <c r="S867" s="92"/>
    </row>
    <row r="868" spans="16:19" ht="15.75" customHeight="1" x14ac:dyDescent="0.2">
      <c r="P868" s="92"/>
      <c r="R868" s="92"/>
      <c r="S868" s="92"/>
    </row>
    <row r="869" spans="16:19" ht="15.75" customHeight="1" x14ac:dyDescent="0.2">
      <c r="P869" s="92"/>
      <c r="R869" s="92"/>
      <c r="S869" s="92"/>
    </row>
    <row r="870" spans="16:19" ht="15.75" customHeight="1" x14ac:dyDescent="0.2">
      <c r="P870" s="92"/>
      <c r="R870" s="92"/>
      <c r="S870" s="92"/>
    </row>
    <row r="871" spans="16:19" ht="15.75" customHeight="1" x14ac:dyDescent="0.2">
      <c r="P871" s="92"/>
      <c r="R871" s="92"/>
      <c r="S871" s="92"/>
    </row>
    <row r="872" spans="16:19" ht="15.75" customHeight="1" x14ac:dyDescent="0.2">
      <c r="P872" s="92"/>
      <c r="R872" s="92"/>
      <c r="S872" s="92"/>
    </row>
    <row r="873" spans="16:19" ht="15.75" customHeight="1" x14ac:dyDescent="0.2">
      <c r="P873" s="92"/>
      <c r="R873" s="92"/>
      <c r="S873" s="92"/>
    </row>
    <row r="874" spans="16:19" ht="15.75" customHeight="1" x14ac:dyDescent="0.2">
      <c r="P874" s="92"/>
      <c r="R874" s="92"/>
      <c r="S874" s="92"/>
    </row>
    <row r="875" spans="16:19" ht="15.75" customHeight="1" x14ac:dyDescent="0.2">
      <c r="P875" s="92"/>
      <c r="R875" s="92"/>
      <c r="S875" s="92"/>
    </row>
    <row r="876" spans="16:19" ht="15.75" customHeight="1" x14ac:dyDescent="0.2">
      <c r="P876" s="92"/>
      <c r="R876" s="92"/>
      <c r="S876" s="92"/>
    </row>
    <row r="877" spans="16:19" ht="15.75" customHeight="1" x14ac:dyDescent="0.2">
      <c r="P877" s="92"/>
      <c r="R877" s="92"/>
      <c r="S877" s="92"/>
    </row>
    <row r="878" spans="16:19" ht="15.75" customHeight="1" x14ac:dyDescent="0.2">
      <c r="P878" s="92"/>
      <c r="R878" s="92"/>
      <c r="S878" s="92"/>
    </row>
    <row r="879" spans="16:19" ht="15.75" customHeight="1" x14ac:dyDescent="0.2">
      <c r="P879" s="92"/>
      <c r="R879" s="92"/>
      <c r="S879" s="92"/>
    </row>
    <row r="880" spans="16:19" ht="15.75" customHeight="1" x14ac:dyDescent="0.2">
      <c r="P880" s="92"/>
      <c r="R880" s="92"/>
      <c r="S880" s="92"/>
    </row>
    <row r="881" spans="16:19" ht="15.75" customHeight="1" x14ac:dyDescent="0.2">
      <c r="P881" s="92"/>
      <c r="R881" s="92"/>
      <c r="S881" s="92"/>
    </row>
    <row r="882" spans="16:19" ht="15.75" customHeight="1" x14ac:dyDescent="0.2">
      <c r="P882" s="92"/>
      <c r="R882" s="92"/>
      <c r="S882" s="92"/>
    </row>
    <row r="883" spans="16:19" ht="15.75" customHeight="1" x14ac:dyDescent="0.2">
      <c r="P883" s="92"/>
      <c r="R883" s="92"/>
      <c r="S883" s="92"/>
    </row>
    <row r="884" spans="16:19" ht="15.75" customHeight="1" x14ac:dyDescent="0.2">
      <c r="P884" s="92"/>
      <c r="R884" s="92"/>
      <c r="S884" s="92"/>
    </row>
    <row r="885" spans="16:19" ht="15.75" customHeight="1" x14ac:dyDescent="0.2">
      <c r="P885" s="92"/>
      <c r="R885" s="92"/>
      <c r="S885" s="92"/>
    </row>
    <row r="886" spans="16:19" ht="15.75" customHeight="1" x14ac:dyDescent="0.2">
      <c r="P886" s="92"/>
      <c r="R886" s="92"/>
      <c r="S886" s="92"/>
    </row>
    <row r="887" spans="16:19" ht="15.75" customHeight="1" x14ac:dyDescent="0.2">
      <c r="P887" s="92"/>
      <c r="R887" s="92"/>
      <c r="S887" s="92"/>
    </row>
    <row r="888" spans="16:19" ht="15.75" customHeight="1" x14ac:dyDescent="0.2">
      <c r="P888" s="92"/>
      <c r="R888" s="92"/>
      <c r="S888" s="92"/>
    </row>
    <row r="889" spans="16:19" ht="15.75" customHeight="1" x14ac:dyDescent="0.2">
      <c r="P889" s="92"/>
      <c r="R889" s="92"/>
      <c r="S889" s="92"/>
    </row>
    <row r="890" spans="16:19" ht="15.75" customHeight="1" x14ac:dyDescent="0.2">
      <c r="P890" s="92"/>
      <c r="R890" s="92"/>
      <c r="S890" s="92"/>
    </row>
    <row r="891" spans="16:19" ht="15.75" customHeight="1" x14ac:dyDescent="0.2">
      <c r="P891" s="92"/>
      <c r="R891" s="92"/>
      <c r="S891" s="92"/>
    </row>
    <row r="892" spans="16:19" ht="15.75" customHeight="1" x14ac:dyDescent="0.2">
      <c r="P892" s="92"/>
      <c r="R892" s="92"/>
      <c r="S892" s="92"/>
    </row>
    <row r="893" spans="16:19" ht="15.75" customHeight="1" x14ac:dyDescent="0.2">
      <c r="P893" s="92"/>
      <c r="R893" s="92"/>
      <c r="S893" s="92"/>
    </row>
    <row r="894" spans="16:19" ht="15.75" customHeight="1" x14ac:dyDescent="0.2">
      <c r="P894" s="92"/>
      <c r="R894" s="92"/>
      <c r="S894" s="92"/>
    </row>
    <row r="895" spans="16:19" ht="15.75" customHeight="1" x14ac:dyDescent="0.2">
      <c r="P895" s="92"/>
      <c r="R895" s="92"/>
      <c r="S895" s="92"/>
    </row>
    <row r="896" spans="16:19" ht="15.75" customHeight="1" x14ac:dyDescent="0.2">
      <c r="P896" s="92"/>
      <c r="R896" s="92"/>
      <c r="S896" s="92"/>
    </row>
    <row r="897" spans="16:19" ht="15.75" customHeight="1" x14ac:dyDescent="0.2">
      <c r="P897" s="92"/>
      <c r="R897" s="92"/>
      <c r="S897" s="92"/>
    </row>
    <row r="898" spans="16:19" ht="15.75" customHeight="1" x14ac:dyDescent="0.2">
      <c r="P898" s="92"/>
      <c r="R898" s="92"/>
      <c r="S898" s="92"/>
    </row>
    <row r="899" spans="16:19" ht="15.75" customHeight="1" x14ac:dyDescent="0.2">
      <c r="P899" s="92"/>
      <c r="R899" s="92"/>
      <c r="S899" s="92"/>
    </row>
    <row r="900" spans="16:19" ht="15.75" customHeight="1" x14ac:dyDescent="0.2">
      <c r="P900" s="92"/>
      <c r="R900" s="92"/>
      <c r="S900" s="92"/>
    </row>
    <row r="901" spans="16:19" ht="15.75" customHeight="1" x14ac:dyDescent="0.2">
      <c r="P901" s="92"/>
      <c r="R901" s="92"/>
      <c r="S901" s="92"/>
    </row>
    <row r="902" spans="16:19" ht="15.75" customHeight="1" x14ac:dyDescent="0.2">
      <c r="P902" s="92"/>
      <c r="R902" s="92"/>
      <c r="S902" s="92"/>
    </row>
    <row r="903" spans="16:19" ht="15.75" customHeight="1" x14ac:dyDescent="0.2">
      <c r="P903" s="92"/>
      <c r="R903" s="92"/>
      <c r="S903" s="92"/>
    </row>
    <row r="904" spans="16:19" ht="15.75" customHeight="1" x14ac:dyDescent="0.2">
      <c r="P904" s="92"/>
      <c r="R904" s="92"/>
      <c r="S904" s="92"/>
    </row>
    <row r="905" spans="16:19" ht="15.75" customHeight="1" x14ac:dyDescent="0.2">
      <c r="P905" s="92"/>
      <c r="R905" s="92"/>
      <c r="S905" s="92"/>
    </row>
    <row r="906" spans="16:19" ht="15.75" customHeight="1" x14ac:dyDescent="0.2">
      <c r="P906" s="92"/>
      <c r="R906" s="92"/>
      <c r="S906" s="92"/>
    </row>
    <row r="907" spans="16:19" ht="15.75" customHeight="1" x14ac:dyDescent="0.2">
      <c r="P907" s="92"/>
      <c r="R907" s="92"/>
      <c r="S907" s="92"/>
    </row>
    <row r="908" spans="16:19" ht="15.75" customHeight="1" x14ac:dyDescent="0.2">
      <c r="P908" s="92"/>
      <c r="R908" s="92"/>
      <c r="S908" s="92"/>
    </row>
    <row r="909" spans="16:19" ht="15.75" customHeight="1" x14ac:dyDescent="0.2">
      <c r="P909" s="92"/>
      <c r="R909" s="92"/>
      <c r="S909" s="92"/>
    </row>
    <row r="910" spans="16:19" ht="15.75" customHeight="1" x14ac:dyDescent="0.2">
      <c r="P910" s="92"/>
      <c r="R910" s="92"/>
      <c r="S910" s="92"/>
    </row>
    <row r="911" spans="16:19" ht="15.75" customHeight="1" x14ac:dyDescent="0.2">
      <c r="P911" s="92"/>
      <c r="R911" s="92"/>
      <c r="S911" s="92"/>
    </row>
    <row r="912" spans="16:19" ht="15.75" customHeight="1" x14ac:dyDescent="0.2">
      <c r="P912" s="92"/>
      <c r="R912" s="92"/>
      <c r="S912" s="92"/>
    </row>
    <row r="913" spans="16:19" ht="15.75" customHeight="1" x14ac:dyDescent="0.2">
      <c r="P913" s="92"/>
      <c r="R913" s="92"/>
      <c r="S913" s="92"/>
    </row>
    <row r="914" spans="16:19" ht="15.75" customHeight="1" x14ac:dyDescent="0.2">
      <c r="P914" s="92"/>
      <c r="R914" s="92"/>
      <c r="S914" s="92"/>
    </row>
    <row r="915" spans="16:19" ht="15.75" customHeight="1" x14ac:dyDescent="0.2">
      <c r="P915" s="92"/>
      <c r="R915" s="92"/>
      <c r="S915" s="92"/>
    </row>
    <row r="916" spans="16:19" ht="15.75" customHeight="1" x14ac:dyDescent="0.2">
      <c r="P916" s="92"/>
      <c r="R916" s="92"/>
      <c r="S916" s="92"/>
    </row>
    <row r="917" spans="16:19" ht="15.75" customHeight="1" x14ac:dyDescent="0.2">
      <c r="P917" s="92"/>
      <c r="R917" s="92"/>
      <c r="S917" s="92"/>
    </row>
    <row r="918" spans="16:19" ht="15.75" customHeight="1" x14ac:dyDescent="0.2">
      <c r="P918" s="92"/>
      <c r="R918" s="92"/>
      <c r="S918" s="92"/>
    </row>
    <row r="919" spans="16:19" ht="15.75" customHeight="1" x14ac:dyDescent="0.2">
      <c r="P919" s="92"/>
      <c r="R919" s="92"/>
      <c r="S919" s="92"/>
    </row>
    <row r="920" spans="16:19" ht="15.75" customHeight="1" x14ac:dyDescent="0.2">
      <c r="P920" s="92"/>
      <c r="R920" s="92"/>
      <c r="S920" s="92"/>
    </row>
    <row r="921" spans="16:19" ht="15.75" customHeight="1" x14ac:dyDescent="0.2">
      <c r="P921" s="92"/>
      <c r="R921" s="92"/>
      <c r="S921" s="92"/>
    </row>
    <row r="922" spans="16:19" ht="15.75" customHeight="1" x14ac:dyDescent="0.2">
      <c r="P922" s="92"/>
      <c r="R922" s="92"/>
      <c r="S922" s="92"/>
    </row>
    <row r="923" spans="16:19" ht="15.75" customHeight="1" x14ac:dyDescent="0.2">
      <c r="P923" s="92"/>
      <c r="R923" s="92"/>
      <c r="S923" s="92"/>
    </row>
    <row r="924" spans="16:19" ht="15.75" customHeight="1" x14ac:dyDescent="0.2">
      <c r="P924" s="92"/>
      <c r="R924" s="92"/>
      <c r="S924" s="92"/>
    </row>
    <row r="925" spans="16:19" ht="15.75" customHeight="1" x14ac:dyDescent="0.2">
      <c r="P925" s="92"/>
      <c r="R925" s="92"/>
      <c r="S925" s="92"/>
    </row>
    <row r="926" spans="16:19" ht="15.75" customHeight="1" x14ac:dyDescent="0.2">
      <c r="P926" s="92"/>
      <c r="R926" s="92"/>
      <c r="S926" s="92"/>
    </row>
    <row r="927" spans="16:19" ht="15.75" customHeight="1" x14ac:dyDescent="0.2">
      <c r="P927" s="92"/>
      <c r="R927" s="92"/>
      <c r="S927" s="92"/>
    </row>
    <row r="928" spans="16:19" ht="15.75" customHeight="1" x14ac:dyDescent="0.2">
      <c r="P928" s="92"/>
      <c r="R928" s="92"/>
      <c r="S928" s="92"/>
    </row>
    <row r="929" spans="16:19" ht="15.75" customHeight="1" x14ac:dyDescent="0.2">
      <c r="P929" s="92"/>
      <c r="R929" s="92"/>
      <c r="S929" s="92"/>
    </row>
    <row r="930" spans="16:19" ht="15.75" customHeight="1" x14ac:dyDescent="0.2">
      <c r="P930" s="92"/>
      <c r="R930" s="92"/>
      <c r="S930" s="92"/>
    </row>
    <row r="931" spans="16:19" ht="15.75" customHeight="1" x14ac:dyDescent="0.2">
      <c r="P931" s="92"/>
      <c r="R931" s="92"/>
      <c r="S931" s="92"/>
    </row>
    <row r="932" spans="16:19" ht="15.75" customHeight="1" x14ac:dyDescent="0.2">
      <c r="P932" s="92"/>
      <c r="R932" s="92"/>
      <c r="S932" s="92"/>
    </row>
    <row r="933" spans="16:19" ht="15.75" customHeight="1" x14ac:dyDescent="0.2">
      <c r="P933" s="92"/>
      <c r="R933" s="92"/>
      <c r="S933" s="92"/>
    </row>
    <row r="934" spans="16:19" ht="15.75" customHeight="1" x14ac:dyDescent="0.2">
      <c r="P934" s="92"/>
      <c r="R934" s="92"/>
      <c r="S934" s="92"/>
    </row>
    <row r="935" spans="16:19" ht="15.75" customHeight="1" x14ac:dyDescent="0.2">
      <c r="P935" s="92"/>
      <c r="R935" s="92"/>
      <c r="S935" s="92"/>
    </row>
    <row r="936" spans="16:19" ht="15.75" customHeight="1" x14ac:dyDescent="0.2">
      <c r="P936" s="92"/>
      <c r="R936" s="92"/>
      <c r="S936" s="92"/>
    </row>
    <row r="937" spans="16:19" ht="15.75" customHeight="1" x14ac:dyDescent="0.2">
      <c r="P937" s="92"/>
      <c r="R937" s="92"/>
      <c r="S937" s="92"/>
    </row>
    <row r="938" spans="16:19" ht="15.75" customHeight="1" x14ac:dyDescent="0.2">
      <c r="P938" s="92"/>
      <c r="R938" s="92"/>
      <c r="S938" s="92"/>
    </row>
    <row r="939" spans="16:19" ht="15.75" customHeight="1" x14ac:dyDescent="0.2">
      <c r="P939" s="92"/>
      <c r="R939" s="92"/>
      <c r="S939" s="92"/>
    </row>
    <row r="940" spans="16:19" ht="15.75" customHeight="1" x14ac:dyDescent="0.2">
      <c r="P940" s="92"/>
      <c r="R940" s="92"/>
      <c r="S940" s="92"/>
    </row>
    <row r="941" spans="16:19" ht="15.75" customHeight="1" x14ac:dyDescent="0.2">
      <c r="P941" s="92"/>
      <c r="R941" s="92"/>
      <c r="S941" s="92"/>
    </row>
    <row r="942" spans="16:19" ht="15.75" customHeight="1" x14ac:dyDescent="0.2">
      <c r="P942" s="92"/>
      <c r="R942" s="92"/>
      <c r="S942" s="92"/>
    </row>
    <row r="943" spans="16:19" ht="15.75" customHeight="1" x14ac:dyDescent="0.2">
      <c r="P943" s="92"/>
      <c r="R943" s="92"/>
      <c r="S943" s="92"/>
    </row>
    <row r="944" spans="16:19" ht="15.75" customHeight="1" x14ac:dyDescent="0.2">
      <c r="P944" s="92"/>
      <c r="R944" s="92"/>
      <c r="S944" s="92"/>
    </row>
    <row r="945" spans="16:19" ht="15.75" customHeight="1" x14ac:dyDescent="0.2">
      <c r="P945" s="92"/>
      <c r="R945" s="92"/>
      <c r="S945" s="92"/>
    </row>
    <row r="946" spans="16:19" ht="15.75" customHeight="1" x14ac:dyDescent="0.2">
      <c r="P946" s="92"/>
      <c r="R946" s="92"/>
      <c r="S946" s="92"/>
    </row>
    <row r="947" spans="16:19" ht="15.75" customHeight="1" x14ac:dyDescent="0.2">
      <c r="P947" s="92"/>
      <c r="R947" s="92"/>
      <c r="S947" s="92"/>
    </row>
    <row r="948" spans="16:19" ht="15.75" customHeight="1" x14ac:dyDescent="0.2">
      <c r="P948" s="92"/>
      <c r="R948" s="92"/>
      <c r="S948" s="92"/>
    </row>
    <row r="949" spans="16:19" ht="15.75" customHeight="1" x14ac:dyDescent="0.2">
      <c r="P949" s="92"/>
      <c r="R949" s="92"/>
      <c r="S949" s="92"/>
    </row>
    <row r="950" spans="16:19" ht="15.75" customHeight="1" x14ac:dyDescent="0.2">
      <c r="P950" s="92"/>
      <c r="R950" s="92"/>
      <c r="S950" s="92"/>
    </row>
    <row r="951" spans="16:19" ht="15.75" customHeight="1" x14ac:dyDescent="0.2">
      <c r="P951" s="92"/>
      <c r="R951" s="92"/>
      <c r="S951" s="92"/>
    </row>
    <row r="952" spans="16:19" ht="15.75" customHeight="1" x14ac:dyDescent="0.2">
      <c r="P952" s="92"/>
      <c r="R952" s="92"/>
      <c r="S952" s="92"/>
    </row>
    <row r="953" spans="16:19" ht="15.75" customHeight="1" x14ac:dyDescent="0.2">
      <c r="P953" s="92"/>
      <c r="R953" s="92"/>
      <c r="S953" s="92"/>
    </row>
    <row r="954" spans="16:19" ht="15.75" customHeight="1" x14ac:dyDescent="0.2">
      <c r="P954" s="92"/>
      <c r="R954" s="92"/>
      <c r="S954" s="92"/>
    </row>
    <row r="955" spans="16:19" ht="15.75" customHeight="1" x14ac:dyDescent="0.2">
      <c r="P955" s="92"/>
      <c r="R955" s="92"/>
      <c r="S955" s="92"/>
    </row>
    <row r="956" spans="16:19" ht="15.75" customHeight="1" x14ac:dyDescent="0.2">
      <c r="P956" s="92"/>
      <c r="R956" s="92"/>
      <c r="S956" s="92"/>
    </row>
    <row r="957" spans="16:19" ht="15.75" customHeight="1" x14ac:dyDescent="0.2">
      <c r="P957" s="92"/>
      <c r="R957" s="92"/>
      <c r="S957" s="92"/>
    </row>
    <row r="958" spans="16:19" ht="15.75" customHeight="1" x14ac:dyDescent="0.2">
      <c r="P958" s="92"/>
      <c r="R958" s="92"/>
      <c r="S958" s="92"/>
    </row>
    <row r="959" spans="16:19" ht="15.75" customHeight="1" x14ac:dyDescent="0.2">
      <c r="P959" s="92"/>
      <c r="R959" s="92"/>
      <c r="S959" s="92"/>
    </row>
    <row r="960" spans="16:19" ht="15.75" customHeight="1" x14ac:dyDescent="0.2">
      <c r="P960" s="92"/>
      <c r="R960" s="92"/>
      <c r="S960" s="92"/>
    </row>
    <row r="961" spans="16:19" ht="15.75" customHeight="1" x14ac:dyDescent="0.2">
      <c r="P961" s="92"/>
      <c r="R961" s="92"/>
      <c r="S961" s="92"/>
    </row>
    <row r="962" spans="16:19" ht="15.75" customHeight="1" x14ac:dyDescent="0.2">
      <c r="P962" s="92"/>
      <c r="R962" s="92"/>
      <c r="S962" s="92"/>
    </row>
    <row r="963" spans="16:19" ht="15.75" customHeight="1" x14ac:dyDescent="0.2">
      <c r="P963" s="92"/>
      <c r="R963" s="92"/>
      <c r="S963" s="92"/>
    </row>
    <row r="964" spans="16:19" ht="15.75" customHeight="1" x14ac:dyDescent="0.2">
      <c r="P964" s="92"/>
      <c r="R964" s="92"/>
      <c r="S964" s="92"/>
    </row>
    <row r="965" spans="16:19" ht="15.75" customHeight="1" x14ac:dyDescent="0.2">
      <c r="P965" s="92"/>
      <c r="R965" s="92"/>
      <c r="S965" s="92"/>
    </row>
    <row r="966" spans="16:19" ht="15.75" customHeight="1" x14ac:dyDescent="0.2">
      <c r="P966" s="92"/>
      <c r="R966" s="92"/>
      <c r="S966" s="92"/>
    </row>
    <row r="967" spans="16:19" ht="15.75" customHeight="1" x14ac:dyDescent="0.2">
      <c r="P967" s="92"/>
      <c r="R967" s="92"/>
      <c r="S967" s="92"/>
    </row>
    <row r="968" spans="16:19" ht="15.75" customHeight="1" x14ac:dyDescent="0.2">
      <c r="P968" s="92"/>
      <c r="R968" s="92"/>
      <c r="S968" s="92"/>
    </row>
    <row r="969" spans="16:19" ht="15.75" customHeight="1" x14ac:dyDescent="0.2">
      <c r="P969" s="92"/>
      <c r="R969" s="92"/>
      <c r="S969" s="92"/>
    </row>
    <row r="970" spans="16:19" ht="15.75" customHeight="1" x14ac:dyDescent="0.2">
      <c r="P970" s="92"/>
      <c r="R970" s="92"/>
      <c r="S970" s="92"/>
    </row>
    <row r="971" spans="16:19" ht="15.75" customHeight="1" x14ac:dyDescent="0.2">
      <c r="P971" s="92"/>
      <c r="R971" s="92"/>
      <c r="S971" s="92"/>
    </row>
    <row r="972" spans="16:19" ht="15.75" customHeight="1" x14ac:dyDescent="0.2">
      <c r="P972" s="92"/>
      <c r="R972" s="92"/>
      <c r="S972" s="92"/>
    </row>
    <row r="973" spans="16:19" ht="15.75" customHeight="1" x14ac:dyDescent="0.2">
      <c r="P973" s="92"/>
      <c r="R973" s="92"/>
      <c r="S973" s="92"/>
    </row>
    <row r="974" spans="16:19" ht="15.75" customHeight="1" x14ac:dyDescent="0.2">
      <c r="P974" s="92"/>
      <c r="R974" s="92"/>
      <c r="S974" s="92"/>
    </row>
    <row r="975" spans="16:19" ht="15.75" customHeight="1" x14ac:dyDescent="0.2">
      <c r="P975" s="92"/>
      <c r="R975" s="92"/>
      <c r="S975" s="92"/>
    </row>
    <row r="976" spans="16:19" ht="15.75" customHeight="1" x14ac:dyDescent="0.2">
      <c r="P976" s="92"/>
      <c r="R976" s="92"/>
      <c r="S976" s="92"/>
    </row>
    <row r="977" spans="16:19" ht="15.75" customHeight="1" x14ac:dyDescent="0.2">
      <c r="P977" s="92"/>
      <c r="R977" s="92"/>
      <c r="S977" s="92"/>
    </row>
    <row r="978" spans="16:19" ht="15.75" customHeight="1" x14ac:dyDescent="0.2">
      <c r="P978" s="92"/>
      <c r="R978" s="92"/>
      <c r="S978" s="92"/>
    </row>
    <row r="979" spans="16:19" ht="15.75" customHeight="1" x14ac:dyDescent="0.2">
      <c r="P979" s="92"/>
      <c r="R979" s="92"/>
      <c r="S979" s="92"/>
    </row>
    <row r="980" spans="16:19" ht="15.75" customHeight="1" x14ac:dyDescent="0.2">
      <c r="P980" s="92"/>
      <c r="R980" s="92"/>
      <c r="S980" s="92"/>
    </row>
    <row r="981" spans="16:19" ht="15.75" customHeight="1" x14ac:dyDescent="0.2">
      <c r="P981" s="92"/>
      <c r="R981" s="92"/>
      <c r="S981" s="92"/>
    </row>
    <row r="982" spans="16:19" ht="15.75" customHeight="1" x14ac:dyDescent="0.2">
      <c r="P982" s="92"/>
      <c r="R982" s="92"/>
      <c r="S982" s="92"/>
    </row>
    <row r="983" spans="16:19" ht="15.75" customHeight="1" x14ac:dyDescent="0.2">
      <c r="P983" s="92"/>
      <c r="R983" s="92"/>
      <c r="S983" s="92"/>
    </row>
    <row r="984" spans="16:19" ht="15.75" customHeight="1" x14ac:dyDescent="0.2">
      <c r="P984" s="92"/>
      <c r="R984" s="92"/>
      <c r="S984" s="92"/>
    </row>
    <row r="985" spans="16:19" ht="15.75" customHeight="1" x14ac:dyDescent="0.2">
      <c r="P985" s="92"/>
      <c r="R985" s="92"/>
      <c r="S985" s="92"/>
    </row>
    <row r="986" spans="16:19" ht="15.75" customHeight="1" x14ac:dyDescent="0.2">
      <c r="P986" s="92"/>
      <c r="R986" s="92"/>
      <c r="S986" s="92"/>
    </row>
    <row r="987" spans="16:19" ht="15.75" customHeight="1" x14ac:dyDescent="0.2">
      <c r="P987" s="92"/>
      <c r="R987" s="92"/>
      <c r="S987" s="92"/>
    </row>
    <row r="988" spans="16:19" ht="15.75" customHeight="1" x14ac:dyDescent="0.2">
      <c r="P988" s="92"/>
      <c r="R988" s="92"/>
      <c r="S988" s="92"/>
    </row>
    <row r="989" spans="16:19" ht="15.75" customHeight="1" x14ac:dyDescent="0.2">
      <c r="P989" s="92"/>
      <c r="R989" s="92"/>
      <c r="S989" s="92"/>
    </row>
    <row r="990" spans="16:19" ht="15.75" customHeight="1" x14ac:dyDescent="0.2">
      <c r="P990" s="92"/>
      <c r="R990" s="92"/>
      <c r="S990" s="92"/>
    </row>
    <row r="991" spans="16:19" ht="15.75" customHeight="1" x14ac:dyDescent="0.2">
      <c r="P991" s="92"/>
      <c r="R991" s="92"/>
      <c r="S991" s="92"/>
    </row>
    <row r="992" spans="16:19" ht="15.75" customHeight="1" x14ac:dyDescent="0.2">
      <c r="P992" s="92"/>
      <c r="R992" s="92"/>
      <c r="S992" s="92"/>
    </row>
    <row r="993" spans="16:19" ht="15.75" customHeight="1" x14ac:dyDescent="0.2">
      <c r="P993" s="92"/>
      <c r="R993" s="92"/>
      <c r="S993" s="92"/>
    </row>
    <row r="994" spans="16:19" ht="15.75" customHeight="1" x14ac:dyDescent="0.2">
      <c r="P994" s="92"/>
      <c r="R994" s="92"/>
      <c r="S994" s="92"/>
    </row>
    <row r="995" spans="16:19" ht="15.75" customHeight="1" x14ac:dyDescent="0.2">
      <c r="P995" s="92"/>
      <c r="R995" s="92"/>
      <c r="S995" s="92"/>
    </row>
    <row r="996" spans="16:19" ht="15.75" customHeight="1" x14ac:dyDescent="0.2">
      <c r="P996" s="92"/>
      <c r="R996" s="92"/>
      <c r="S996" s="92"/>
    </row>
    <row r="997" spans="16:19" ht="15.75" customHeight="1" x14ac:dyDescent="0.2">
      <c r="P997" s="92"/>
      <c r="R997" s="92"/>
      <c r="S997" s="92"/>
    </row>
    <row r="998" spans="16:19" ht="15.75" customHeight="1" x14ac:dyDescent="0.2">
      <c r="P998" s="92"/>
      <c r="R998" s="92"/>
      <c r="S998" s="92"/>
    </row>
    <row r="999" spans="16:19" ht="15.75" customHeight="1" x14ac:dyDescent="0.2">
      <c r="P999" s="92"/>
      <c r="R999" s="92"/>
      <c r="S999" s="92"/>
    </row>
    <row r="1000" spans="16:19" ht="15.75" customHeight="1" x14ac:dyDescent="0.2">
      <c r="P1000" s="92"/>
      <c r="R1000" s="92"/>
      <c r="S1000" s="92"/>
    </row>
    <row r="1001" spans="16:19" ht="15.75" customHeight="1" x14ac:dyDescent="0.2">
      <c r="P1001" s="92"/>
      <c r="R1001" s="92"/>
      <c r="S1001" s="92"/>
    </row>
    <row r="1002" spans="16:19" ht="12.75" x14ac:dyDescent="0.2">
      <c r="P1002" s="92"/>
      <c r="R1002" s="92"/>
      <c r="S1002" s="92"/>
    </row>
    <row r="1003" spans="16:19" ht="12.75" x14ac:dyDescent="0.2">
      <c r="P1003" s="92"/>
      <c r="R1003" s="92"/>
      <c r="S1003" s="92"/>
    </row>
  </sheetData>
  <autoFilter ref="B8:AF27"/>
  <mergeCells count="39">
    <mergeCell ref="O31:Q31"/>
    <mergeCell ref="H32:I32"/>
    <mergeCell ref="O32:Q32"/>
    <mergeCell ref="M31:N31"/>
    <mergeCell ref="M32:N32"/>
    <mergeCell ref="F32:G32"/>
    <mergeCell ref="F33:G33"/>
    <mergeCell ref="H33:I33"/>
    <mergeCell ref="F31:G31"/>
    <mergeCell ref="H31:I31"/>
    <mergeCell ref="AH9:AH27"/>
    <mergeCell ref="H29:K29"/>
    <mergeCell ref="M29:Q29"/>
    <mergeCell ref="F30:G30"/>
    <mergeCell ref="O30:Q30"/>
    <mergeCell ref="H30:I30"/>
    <mergeCell ref="M30:N30"/>
    <mergeCell ref="O6:S6"/>
    <mergeCell ref="Y6:AH6"/>
    <mergeCell ref="G4:N4"/>
    <mergeCell ref="O4:R4"/>
    <mergeCell ref="B5:D5"/>
    <mergeCell ref="E5:AH5"/>
    <mergeCell ref="B6:I6"/>
    <mergeCell ref="J6:N7"/>
    <mergeCell ref="O7:Q7"/>
    <mergeCell ref="AC7:AG7"/>
    <mergeCell ref="T6:X7"/>
    <mergeCell ref="Y7:AB7"/>
    <mergeCell ref="AH7:AH8"/>
    <mergeCell ref="S4:AB4"/>
    <mergeCell ref="AC4:AH4"/>
    <mergeCell ref="B4:F4"/>
    <mergeCell ref="B2:AH2"/>
    <mergeCell ref="B3:F3"/>
    <mergeCell ref="G3:N3"/>
    <mergeCell ref="O3:R3"/>
    <mergeCell ref="S3:AB3"/>
    <mergeCell ref="AC3:AH3"/>
  </mergeCells>
  <conditionalFormatting sqref="N9:O9 N12:O12 X9:X21 N10:N22 P9:S22 N25:N26 X25:X27 P25:S27">
    <cfRule type="cellIs" dxfId="197" priority="22" operator="equal">
      <formula>5</formula>
    </cfRule>
  </conditionalFormatting>
  <conditionalFormatting sqref="N9:O9 N12:O12 X9:X21 N10:N22 P9:S22 N25:N26 X25:X26 P25:S27">
    <cfRule type="cellIs" dxfId="196" priority="23" operator="equal">
      <formula>5</formula>
    </cfRule>
  </conditionalFormatting>
  <conditionalFormatting sqref="N9:O9 N12:O12 X9:X21 N10:N22 P9:S22 N25:N26 X25:X27 P25:S27">
    <cfRule type="cellIs" dxfId="195" priority="24" operator="between">
      <formula>6</formula>
      <formula>30</formula>
    </cfRule>
  </conditionalFormatting>
  <conditionalFormatting sqref="N9:O9 N12:O12 X9:X21 N10:N22 P9:S22 N25:N26 X25:X27 P25:S27">
    <cfRule type="cellIs" dxfId="194" priority="25" operator="between">
      <formula>31</formula>
      <formula>60</formula>
    </cfRule>
  </conditionalFormatting>
  <conditionalFormatting sqref="N9:O9 N12:O12 X9:AB21 N10:N22 P9:S22 Z22:AB22 N25:N26 X25:AB27 P25:S27">
    <cfRule type="expression" dxfId="193" priority="26">
      <formula>ISERROR(N9)</formula>
    </cfRule>
  </conditionalFormatting>
  <conditionalFormatting sqref="T9:W21 J9:M22 J25:M27 T25:W27">
    <cfRule type="containsText" dxfId="192" priority="27" operator="containsText" text="N/A">
      <formula>NOT(ISERROR(SEARCH(("N/A"),(J9))))</formula>
    </cfRule>
  </conditionalFormatting>
  <conditionalFormatting sqref="M31 O31:P31">
    <cfRule type="cellIs" dxfId="191" priority="37" operator="equal">
      <formula>5</formula>
    </cfRule>
  </conditionalFormatting>
  <conditionalFormatting sqref="M31 O31:P31">
    <cfRule type="cellIs" dxfId="190" priority="38" operator="equal">
      <formula>5</formula>
    </cfRule>
  </conditionalFormatting>
  <conditionalFormatting sqref="M31 O31:P31">
    <cfRule type="cellIs" dxfId="189" priority="39" operator="between">
      <formula>6</formula>
      <formula>30</formula>
    </cfRule>
  </conditionalFormatting>
  <conditionalFormatting sqref="M31 O31:P31">
    <cfRule type="cellIs" dxfId="188" priority="40" operator="between">
      <formula>31</formula>
      <formula>60</formula>
    </cfRule>
  </conditionalFormatting>
  <conditionalFormatting sqref="M31 O31:P31">
    <cfRule type="expression" dxfId="187" priority="41">
      <formula>ISERROR(M31)</formula>
    </cfRule>
  </conditionalFormatting>
  <conditionalFormatting sqref="N27">
    <cfRule type="cellIs" dxfId="186" priority="46" operator="equal">
      <formula>5</formula>
    </cfRule>
  </conditionalFormatting>
  <conditionalFormatting sqref="N27">
    <cfRule type="cellIs" dxfId="185" priority="47" operator="equal">
      <formula>5</formula>
    </cfRule>
  </conditionalFormatting>
  <conditionalFormatting sqref="N27">
    <cfRule type="cellIs" dxfId="184" priority="48" operator="between">
      <formula>6</formula>
      <formula>30</formula>
    </cfRule>
  </conditionalFormatting>
  <conditionalFormatting sqref="N27">
    <cfRule type="cellIs" dxfId="183" priority="49" operator="between">
      <formula>31</formula>
      <formula>60</formula>
    </cfRule>
  </conditionalFormatting>
  <conditionalFormatting sqref="N27">
    <cfRule type="expression" dxfId="182" priority="50">
      <formula>ISERROR(N27)</formula>
    </cfRule>
  </conditionalFormatting>
  <conditionalFormatting sqref="P9:P22 P25:P27">
    <cfRule type="containsText" dxfId="181" priority="51" operator="containsText" text="FUERTE">
      <formula>NOT(ISERROR(SEARCH(("FUERTE"),(P9))))</formula>
    </cfRule>
  </conditionalFormatting>
  <conditionalFormatting sqref="P9:P22 P25:P27">
    <cfRule type="containsText" dxfId="180" priority="52" operator="containsText" text="MODERADO">
      <formula>NOT(ISERROR(SEARCH(("MODERADO"),(P9))))</formula>
    </cfRule>
  </conditionalFormatting>
  <conditionalFormatting sqref="P9:P22 P25:P27">
    <cfRule type="containsText" dxfId="179" priority="53" operator="containsText" text="DÉBIL">
      <formula>NOT(ISERROR(SEARCH(("DÉBIL"),(P9))))</formula>
    </cfRule>
  </conditionalFormatting>
  <conditionalFormatting sqref="X22">
    <cfRule type="cellIs" dxfId="178" priority="16" operator="equal">
      <formula>5</formula>
    </cfRule>
  </conditionalFormatting>
  <conditionalFormatting sqref="X22">
    <cfRule type="cellIs" dxfId="177" priority="17" operator="equal">
      <formula>5</formula>
    </cfRule>
  </conditionalFormatting>
  <conditionalFormatting sqref="X22">
    <cfRule type="cellIs" dxfId="176" priority="18" operator="between">
      <formula>6</formula>
      <formula>30</formula>
    </cfRule>
  </conditionalFormatting>
  <conditionalFormatting sqref="X22">
    <cfRule type="cellIs" dxfId="175" priority="19" operator="between">
      <formula>31</formula>
      <formula>60</formula>
    </cfRule>
  </conditionalFormatting>
  <conditionalFormatting sqref="X22:Y22">
    <cfRule type="expression" dxfId="174" priority="20">
      <formula>ISERROR(X22)</formula>
    </cfRule>
  </conditionalFormatting>
  <conditionalFormatting sqref="T22:W22">
    <cfRule type="containsText" dxfId="173" priority="21" operator="containsText" text="N/A">
      <formula>NOT(ISERROR(SEARCH(("N/A"),(T22))))</formula>
    </cfRule>
  </conditionalFormatting>
  <conditionalFormatting sqref="P23:S24 N23:N24">
    <cfRule type="cellIs" dxfId="172" priority="7" operator="equal">
      <formula>5</formula>
    </cfRule>
  </conditionalFormatting>
  <conditionalFormatting sqref="P23:S24 N23:N24">
    <cfRule type="cellIs" dxfId="171" priority="8" operator="equal">
      <formula>5</formula>
    </cfRule>
  </conditionalFormatting>
  <conditionalFormatting sqref="P23:S24 N23:N24">
    <cfRule type="cellIs" dxfId="170" priority="9" operator="between">
      <formula>6</formula>
      <formula>30</formula>
    </cfRule>
  </conditionalFormatting>
  <conditionalFormatting sqref="P23:S24 N23:N24">
    <cfRule type="cellIs" dxfId="169" priority="10" operator="between">
      <formula>31</formula>
      <formula>60</formula>
    </cfRule>
  </conditionalFormatting>
  <conditionalFormatting sqref="P23:S24 Z23:AB24 N23:N24">
    <cfRule type="expression" dxfId="168" priority="11">
      <formula>ISERROR(N23)</formula>
    </cfRule>
  </conditionalFormatting>
  <conditionalFormatting sqref="J23:M24">
    <cfRule type="containsText" dxfId="167" priority="12" operator="containsText" text="N/A">
      <formula>NOT(ISERROR(SEARCH(("N/A"),(J23))))</formula>
    </cfRule>
  </conditionalFormatting>
  <conditionalFormatting sqref="P23:P24">
    <cfRule type="containsText" dxfId="166" priority="13" operator="containsText" text="FUERTE">
      <formula>NOT(ISERROR(SEARCH(("FUERTE"),(P23))))</formula>
    </cfRule>
  </conditionalFormatting>
  <conditionalFormatting sqref="P23:P24">
    <cfRule type="containsText" dxfId="165" priority="14" operator="containsText" text="MODERADO">
      <formula>NOT(ISERROR(SEARCH(("MODERADO"),(P23))))</formula>
    </cfRule>
  </conditionalFormatting>
  <conditionalFormatting sqref="P23:P24">
    <cfRule type="containsText" dxfId="164" priority="15" operator="containsText" text="DÉBIL">
      <formula>NOT(ISERROR(SEARCH(("DÉBIL"),(P23))))</formula>
    </cfRule>
  </conditionalFormatting>
  <conditionalFormatting sqref="X23:X24">
    <cfRule type="cellIs" dxfId="163" priority="1" operator="equal">
      <formula>5</formula>
    </cfRule>
  </conditionalFormatting>
  <conditionalFormatting sqref="X23:X24">
    <cfRule type="cellIs" dxfId="162" priority="2" operator="equal">
      <formula>5</formula>
    </cfRule>
  </conditionalFormatting>
  <conditionalFormatting sqref="X23:X24">
    <cfRule type="cellIs" dxfId="161" priority="3" operator="between">
      <formula>6</formula>
      <formula>30</formula>
    </cfRule>
  </conditionalFormatting>
  <conditionalFormatting sqref="X23:X24">
    <cfRule type="cellIs" dxfId="160" priority="4" operator="between">
      <formula>31</formula>
      <formula>60</formula>
    </cfRule>
  </conditionalFormatting>
  <conditionalFormatting sqref="X23:Y24">
    <cfRule type="expression" dxfId="159" priority="5">
      <formula>ISERROR(X23)</formula>
    </cfRule>
  </conditionalFormatting>
  <conditionalFormatting sqref="T23:W24">
    <cfRule type="containsText" dxfId="158" priority="6" operator="containsText" text="N/A">
      <formula>NOT(ISERROR(SEARCH(("N/A"),(T23))))</formula>
    </cfRule>
  </conditionalFormatting>
  <dataValidations count="5">
    <dataValidation type="list" allowBlank="1" showErrorMessage="1" sqref="C9:C27">
      <formula1>"RIESGO ESTRATÉGICO,RIESGO SOCIAL,RIESGO AMBIENTAL,RIESGO TECNOLÓGICO,RIESGO OPERACIONAL"</formula1>
    </dataValidation>
    <dataValidation type="list" allowBlank="1" showErrorMessage="1" sqref="P9:P27">
      <formula1>"DÉBIL,MODERADO,FUERTE"</formula1>
    </dataValidation>
    <dataValidation type="list" allowBlank="1" showErrorMessage="1" sqref="T9:T27 J9:J27">
      <formula1>$AJ$8:$AJ$11</formula1>
    </dataValidation>
    <dataValidation type="list" allowBlank="1" showErrorMessage="1" sqref="R9:R27">
      <formula1>"SI,NO"</formula1>
    </dataValidation>
    <dataValidation type="list" allowBlank="1" showErrorMessage="1" sqref="L9:L27 V9:V27">
      <formula1>$AK$8:$AK$11</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9"/>
  <sheetViews>
    <sheetView showGridLines="0" zoomScale="60" zoomScaleNormal="60" workbookViewId="0">
      <selection activeCell="E8" sqref="E8"/>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8.7109375" customWidth="1"/>
    <col min="17" max="17" width="61.28515625" customWidth="1"/>
    <col min="18" max="18" width="27.28515625" customWidth="1"/>
    <col min="19" max="19" width="63.140625" customWidth="1"/>
    <col min="20" max="21" width="14.85546875" customWidth="1"/>
    <col min="22" max="22" width="18.28515625" customWidth="1"/>
    <col min="23" max="23" width="16.28515625" customWidth="1"/>
    <col min="24" max="24" width="18.140625" customWidth="1"/>
    <col min="25"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52.5"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25.5"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27.75"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44720</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x14ac:dyDescent="0.2">
      <c r="A6" s="5"/>
      <c r="B6" s="391" t="s">
        <v>9</v>
      </c>
      <c r="C6" s="383"/>
      <c r="D6" s="383"/>
      <c r="E6" s="383"/>
      <c r="F6" s="383"/>
      <c r="G6" s="383"/>
      <c r="H6" s="383"/>
      <c r="I6" s="384"/>
      <c r="J6" s="392" t="s">
        <v>10</v>
      </c>
      <c r="K6" s="393"/>
      <c r="L6" s="393"/>
      <c r="M6" s="393"/>
      <c r="N6" s="40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x14ac:dyDescent="0.2">
      <c r="A7" s="5"/>
      <c r="B7" s="8" t="s">
        <v>14</v>
      </c>
      <c r="C7" s="8" t="s">
        <v>15</v>
      </c>
      <c r="D7" s="93" t="s">
        <v>16</v>
      </c>
      <c r="E7" s="9" t="s">
        <v>17</v>
      </c>
      <c r="F7" s="10" t="s">
        <v>18</v>
      </c>
      <c r="G7" s="10" t="s">
        <v>19</v>
      </c>
      <c r="H7" s="10" t="s">
        <v>20</v>
      </c>
      <c r="I7" s="11" t="s">
        <v>21</v>
      </c>
      <c r="J7" s="395"/>
      <c r="K7" s="396"/>
      <c r="L7" s="396"/>
      <c r="M7" s="396"/>
      <c r="N7" s="405"/>
      <c r="O7" s="432" t="s">
        <v>22</v>
      </c>
      <c r="P7" s="414"/>
      <c r="Q7" s="433"/>
      <c r="R7" s="12" t="s">
        <v>23</v>
      </c>
      <c r="S7" s="13" t="s">
        <v>357</v>
      </c>
      <c r="T7" s="395"/>
      <c r="U7" s="396"/>
      <c r="V7" s="396"/>
      <c r="W7" s="396"/>
      <c r="X7" s="405"/>
      <c r="Y7" s="406" t="s">
        <v>25</v>
      </c>
      <c r="Z7" s="380"/>
      <c r="AA7" s="380"/>
      <c r="AB7" s="381"/>
      <c r="AC7" s="401" t="s">
        <v>26</v>
      </c>
      <c r="AD7" s="383"/>
      <c r="AE7" s="383"/>
      <c r="AF7" s="383"/>
      <c r="AG7" s="402"/>
      <c r="AH7" s="407" t="s">
        <v>27</v>
      </c>
      <c r="AI7" s="5"/>
      <c r="AJ7" s="5" t="s">
        <v>28</v>
      </c>
      <c r="AK7" s="5" t="s">
        <v>29</v>
      </c>
      <c r="AL7" s="5"/>
      <c r="AM7" s="5"/>
    </row>
    <row r="8" spans="1:39" ht="202.5" customHeight="1" x14ac:dyDescent="0.2">
      <c r="A8" s="5"/>
      <c r="B8" s="14"/>
      <c r="C8" s="14"/>
      <c r="D8" s="94"/>
      <c r="E8" s="171" t="s">
        <v>30</v>
      </c>
      <c r="F8" s="171" t="s">
        <v>31</v>
      </c>
      <c r="G8" s="171" t="s">
        <v>32</v>
      </c>
      <c r="H8" s="171" t="s">
        <v>33</v>
      </c>
      <c r="I8" s="171" t="s">
        <v>34</v>
      </c>
      <c r="J8" s="17" t="s">
        <v>35</v>
      </c>
      <c r="K8" s="18" t="s">
        <v>36</v>
      </c>
      <c r="L8" s="19" t="s">
        <v>37</v>
      </c>
      <c r="M8" s="18" t="s">
        <v>38</v>
      </c>
      <c r="N8" s="20" t="s">
        <v>39</v>
      </c>
      <c r="O8" s="23" t="s">
        <v>40</v>
      </c>
      <c r="P8" s="173" t="s">
        <v>41</v>
      </c>
      <c r="Q8" s="173" t="s">
        <v>358</v>
      </c>
      <c r="R8" s="23"/>
      <c r="S8" s="24" t="s">
        <v>43</v>
      </c>
      <c r="T8" s="25" t="s">
        <v>35</v>
      </c>
      <c r="U8" s="18" t="s">
        <v>36</v>
      </c>
      <c r="V8" s="18" t="s">
        <v>37</v>
      </c>
      <c r="W8" s="18" t="s">
        <v>38</v>
      </c>
      <c r="X8" s="26" t="s">
        <v>44</v>
      </c>
      <c r="Y8" s="27" t="s">
        <v>45</v>
      </c>
      <c r="Z8" s="28" t="s">
        <v>46</v>
      </c>
      <c r="AA8" s="28" t="s">
        <v>47</v>
      </c>
      <c r="AB8" s="29" t="s">
        <v>48</v>
      </c>
      <c r="AC8" s="30" t="s">
        <v>49</v>
      </c>
      <c r="AD8" s="31" t="s">
        <v>50</v>
      </c>
      <c r="AE8" s="32" t="s">
        <v>51</v>
      </c>
      <c r="AF8" s="31" t="s">
        <v>52</v>
      </c>
      <c r="AG8" s="33" t="s">
        <v>53</v>
      </c>
      <c r="AH8" s="408"/>
      <c r="AI8" s="5"/>
      <c r="AJ8" s="34" t="s">
        <v>54</v>
      </c>
      <c r="AK8" s="34" t="s">
        <v>54</v>
      </c>
      <c r="AL8" s="5" t="s">
        <v>17</v>
      </c>
      <c r="AM8" s="5" t="s">
        <v>55</v>
      </c>
    </row>
    <row r="9" spans="1:39" ht="186.75" customHeight="1" x14ac:dyDescent="0.2">
      <c r="A9" s="5"/>
      <c r="B9" s="35" t="s">
        <v>359</v>
      </c>
      <c r="C9" s="198" t="s">
        <v>72</v>
      </c>
      <c r="D9" s="364" t="s">
        <v>360</v>
      </c>
      <c r="E9" s="199" t="s">
        <v>361</v>
      </c>
      <c r="F9" s="51" t="s">
        <v>362</v>
      </c>
      <c r="G9" s="200" t="s">
        <v>363</v>
      </c>
      <c r="H9" s="51" t="s">
        <v>364</v>
      </c>
      <c r="I9" s="51" t="s">
        <v>365</v>
      </c>
      <c r="J9" s="40">
        <v>3</v>
      </c>
      <c r="K9" s="40" t="str">
        <f t="shared" ref="K9:K13" si="0">IF(J9=3,"ALTO",IF(J9=2,"MEDIO",IF(J9="N/A","N/A","BAJO")))</f>
        <v>ALTO</v>
      </c>
      <c r="L9" s="40">
        <v>20</v>
      </c>
      <c r="M9" s="40" t="str">
        <f t="shared" ref="M9:M13" si="1">IF(L9=20,"ALTO",IF(L9=10,"MEDIO",IF(L9="N/A","N/A","BAJO")))</f>
        <v>ALTO</v>
      </c>
      <c r="N9" s="41">
        <f t="shared" ref="N9:N13" si="2">J9*L9</f>
        <v>60</v>
      </c>
      <c r="O9" s="44" t="s">
        <v>929</v>
      </c>
      <c r="P9" s="110" t="s">
        <v>63</v>
      </c>
      <c r="Q9" s="373" t="s">
        <v>366</v>
      </c>
      <c r="R9" s="201" t="s">
        <v>64</v>
      </c>
      <c r="S9" s="304" t="s">
        <v>367</v>
      </c>
      <c r="T9" s="40">
        <v>2</v>
      </c>
      <c r="U9" s="40" t="str">
        <f t="shared" ref="U9:U13" si="3">IF(T9=3,"ALTO",IF(T9=2,"MEDIO",IF(T9="N/A","N/A","BAJO")))</f>
        <v>MEDIO</v>
      </c>
      <c r="V9" s="40">
        <v>20</v>
      </c>
      <c r="W9" s="40" t="str">
        <f t="shared" ref="W9:W13" si="4">IF(V9=20,"ALTO",IF(V9=10,"MEDIO",IF(V9="N/A","N/A","BAJO")))</f>
        <v>ALTO</v>
      </c>
      <c r="X9" s="41">
        <f t="shared" ref="X9:X13" si="5">T9*V9</f>
        <v>40</v>
      </c>
      <c r="Y9" s="47"/>
      <c r="Z9" s="47" t="s">
        <v>66</v>
      </c>
      <c r="AA9" s="47"/>
      <c r="AB9" s="47"/>
      <c r="AC9" s="202" t="s">
        <v>923</v>
      </c>
      <c r="AD9" s="49" t="s">
        <v>132</v>
      </c>
      <c r="AE9" s="49" t="s">
        <v>368</v>
      </c>
      <c r="AF9" s="203" t="s">
        <v>927</v>
      </c>
      <c r="AG9" s="375" t="s">
        <v>924</v>
      </c>
      <c r="AH9" s="410">
        <v>44720</v>
      </c>
      <c r="AI9" s="5"/>
      <c r="AJ9" s="5">
        <v>1</v>
      </c>
      <c r="AK9" s="5">
        <v>5</v>
      </c>
      <c r="AL9" s="5" t="s">
        <v>70</v>
      </c>
      <c r="AM9" s="5" t="s">
        <v>71</v>
      </c>
    </row>
    <row r="10" spans="1:39" ht="147" customHeight="1" x14ac:dyDescent="0.2">
      <c r="A10" s="5"/>
      <c r="B10" s="52"/>
      <c r="C10" s="53" t="s">
        <v>72</v>
      </c>
      <c r="D10" s="54" t="s">
        <v>369</v>
      </c>
      <c r="E10" s="55" t="s">
        <v>370</v>
      </c>
      <c r="F10" s="357" t="s">
        <v>371</v>
      </c>
      <c r="G10" s="357" t="s">
        <v>372</v>
      </c>
      <c r="H10" s="357" t="s">
        <v>373</v>
      </c>
      <c r="I10" s="103" t="s">
        <v>374</v>
      </c>
      <c r="J10" s="37">
        <v>2</v>
      </c>
      <c r="K10" s="54" t="str">
        <f t="shared" si="0"/>
        <v>MEDIO</v>
      </c>
      <c r="L10" s="54">
        <v>20</v>
      </c>
      <c r="M10" s="54" t="str">
        <f t="shared" si="1"/>
        <v>ALTO</v>
      </c>
      <c r="N10" s="57">
        <f t="shared" si="2"/>
        <v>40</v>
      </c>
      <c r="O10" s="312" t="s">
        <v>928</v>
      </c>
      <c r="P10" s="68" t="s">
        <v>63</v>
      </c>
      <c r="Q10" s="374" t="s">
        <v>375</v>
      </c>
      <c r="R10" s="112" t="s">
        <v>64</v>
      </c>
      <c r="S10" s="300" t="s">
        <v>376</v>
      </c>
      <c r="T10" s="37">
        <v>1</v>
      </c>
      <c r="U10" s="37" t="str">
        <f t="shared" si="3"/>
        <v>BAJO</v>
      </c>
      <c r="V10" s="37">
        <v>20</v>
      </c>
      <c r="W10" s="37" t="str">
        <f t="shared" si="4"/>
        <v>ALTO</v>
      </c>
      <c r="X10" s="57">
        <f t="shared" si="5"/>
        <v>20</v>
      </c>
      <c r="Y10" s="61"/>
      <c r="Z10" s="61" t="s">
        <v>66</v>
      </c>
      <c r="AA10" s="61"/>
      <c r="AB10" s="61"/>
      <c r="AC10" s="325" t="s">
        <v>925</v>
      </c>
      <c r="AD10" s="372" t="s">
        <v>132</v>
      </c>
      <c r="AE10" s="372" t="s">
        <v>926</v>
      </c>
      <c r="AF10" s="377" t="s">
        <v>356</v>
      </c>
      <c r="AG10" s="376" t="s">
        <v>924</v>
      </c>
      <c r="AH10" s="412"/>
      <c r="AI10" s="5"/>
      <c r="AJ10" s="5">
        <v>2</v>
      </c>
      <c r="AK10" s="5">
        <v>10</v>
      </c>
      <c r="AL10" s="5"/>
      <c r="AM10" s="5" t="s">
        <v>80</v>
      </c>
    </row>
    <row r="11" spans="1:39" ht="201.75" customHeight="1" x14ac:dyDescent="0.2">
      <c r="A11" s="5"/>
      <c r="B11" s="52"/>
      <c r="C11" s="53" t="s">
        <v>72</v>
      </c>
      <c r="D11" s="54" t="s">
        <v>80</v>
      </c>
      <c r="E11" s="55" t="s">
        <v>378</v>
      </c>
      <c r="F11" s="103" t="s">
        <v>379</v>
      </c>
      <c r="G11" s="103" t="s">
        <v>380</v>
      </c>
      <c r="H11" s="103" t="s">
        <v>381</v>
      </c>
      <c r="I11" s="103" t="s">
        <v>382</v>
      </c>
      <c r="J11" s="37">
        <v>3</v>
      </c>
      <c r="K11" s="54" t="str">
        <f t="shared" si="0"/>
        <v>ALTO</v>
      </c>
      <c r="L11" s="54">
        <v>20</v>
      </c>
      <c r="M11" s="54" t="str">
        <f t="shared" si="1"/>
        <v>ALTO</v>
      </c>
      <c r="N11" s="57">
        <f t="shared" si="2"/>
        <v>60</v>
      </c>
      <c r="O11" s="299" t="s">
        <v>930</v>
      </c>
      <c r="P11" s="68" t="s">
        <v>63</v>
      </c>
      <c r="Q11" s="374" t="s">
        <v>383</v>
      </c>
      <c r="R11" s="112" t="s">
        <v>64</v>
      </c>
      <c r="S11" s="300" t="s">
        <v>376</v>
      </c>
      <c r="T11" s="37">
        <v>2</v>
      </c>
      <c r="U11" s="37" t="str">
        <f t="shared" si="3"/>
        <v>MEDIO</v>
      </c>
      <c r="V11" s="37">
        <v>10</v>
      </c>
      <c r="W11" s="37" t="str">
        <f t="shared" si="4"/>
        <v>MEDIO</v>
      </c>
      <c r="X11" s="57">
        <f t="shared" si="5"/>
        <v>20</v>
      </c>
      <c r="Y11" s="61"/>
      <c r="Z11" s="61" t="s">
        <v>66</v>
      </c>
      <c r="AA11" s="61"/>
      <c r="AB11" s="61"/>
      <c r="AC11" s="134" t="s">
        <v>923</v>
      </c>
      <c r="AD11" s="135" t="s">
        <v>132</v>
      </c>
      <c r="AE11" s="135" t="s">
        <v>368</v>
      </c>
      <c r="AF11" s="204" t="s">
        <v>927</v>
      </c>
      <c r="AG11" s="376" t="s">
        <v>924</v>
      </c>
      <c r="AH11" s="412"/>
      <c r="AI11" s="5"/>
      <c r="AJ11" s="5">
        <v>3</v>
      </c>
      <c r="AK11" s="5">
        <v>20</v>
      </c>
      <c r="AL11" s="5"/>
      <c r="AM11" s="5" t="s">
        <v>90</v>
      </c>
    </row>
    <row r="12" spans="1:39" ht="156" customHeight="1" x14ac:dyDescent="0.2">
      <c r="A12" s="5"/>
      <c r="B12" s="52"/>
      <c r="C12" s="305" t="s">
        <v>72</v>
      </c>
      <c r="D12" s="67" t="s">
        <v>131</v>
      </c>
      <c r="E12" s="55" t="s">
        <v>385</v>
      </c>
      <c r="F12" s="118" t="s">
        <v>386</v>
      </c>
      <c r="G12" s="158" t="s">
        <v>387</v>
      </c>
      <c r="H12" s="118" t="s">
        <v>292</v>
      </c>
      <c r="I12" s="118" t="s">
        <v>931</v>
      </c>
      <c r="J12" s="37">
        <v>3</v>
      </c>
      <c r="K12" s="54" t="str">
        <f t="shared" si="0"/>
        <v>ALTO</v>
      </c>
      <c r="L12" s="67">
        <v>10</v>
      </c>
      <c r="M12" s="54" t="str">
        <f t="shared" si="1"/>
        <v>MEDIO</v>
      </c>
      <c r="N12" s="57">
        <f t="shared" si="2"/>
        <v>30</v>
      </c>
      <c r="O12" s="105" t="s">
        <v>932</v>
      </c>
      <c r="P12" s="68" t="s">
        <v>63</v>
      </c>
      <c r="Q12" s="123" t="s">
        <v>388</v>
      </c>
      <c r="R12" s="69" t="s">
        <v>64</v>
      </c>
      <c r="S12" s="300" t="s">
        <v>376</v>
      </c>
      <c r="T12" s="54">
        <v>2</v>
      </c>
      <c r="U12" s="37" t="str">
        <f t="shared" si="3"/>
        <v>MEDIO</v>
      </c>
      <c r="V12" s="37">
        <v>10</v>
      </c>
      <c r="W12" s="37" t="str">
        <f t="shared" si="4"/>
        <v>MEDIO</v>
      </c>
      <c r="X12" s="57">
        <f t="shared" si="5"/>
        <v>20</v>
      </c>
      <c r="Y12" s="70" t="s">
        <v>66</v>
      </c>
      <c r="Z12" s="70"/>
      <c r="AA12" s="70"/>
      <c r="AB12" s="70"/>
      <c r="AC12" s="159" t="s">
        <v>389</v>
      </c>
      <c r="AD12" s="160" t="s">
        <v>119</v>
      </c>
      <c r="AE12" s="160" t="s">
        <v>390</v>
      </c>
      <c r="AF12" s="204" t="s">
        <v>384</v>
      </c>
      <c r="AG12" s="378" t="s">
        <v>924</v>
      </c>
      <c r="AH12" s="412"/>
      <c r="AI12" s="5"/>
      <c r="AJ12" s="5"/>
      <c r="AK12" s="5"/>
      <c r="AL12" s="5"/>
      <c r="AM12" s="5" t="s">
        <v>100</v>
      </c>
    </row>
    <row r="13" spans="1:39" ht="143.25" customHeight="1" x14ac:dyDescent="0.2">
      <c r="A13" s="5"/>
      <c r="B13" s="365"/>
      <c r="C13" s="366" t="s">
        <v>72</v>
      </c>
      <c r="D13" s="314" t="s">
        <v>58</v>
      </c>
      <c r="E13" s="316" t="s">
        <v>933</v>
      </c>
      <c r="F13" s="317" t="s">
        <v>391</v>
      </c>
      <c r="G13" s="317" t="s">
        <v>392</v>
      </c>
      <c r="H13" s="317" t="s">
        <v>393</v>
      </c>
      <c r="I13" s="317" t="s">
        <v>265</v>
      </c>
      <c r="J13" s="367">
        <v>2</v>
      </c>
      <c r="K13" s="314" t="str">
        <f t="shared" si="0"/>
        <v>MEDIO</v>
      </c>
      <c r="L13" s="314">
        <v>20</v>
      </c>
      <c r="M13" s="314" t="str">
        <f t="shared" si="1"/>
        <v>ALTO</v>
      </c>
      <c r="N13" s="318">
        <f t="shared" si="2"/>
        <v>40</v>
      </c>
      <c r="O13" s="368" t="s">
        <v>394</v>
      </c>
      <c r="P13" s="320" t="s">
        <v>63</v>
      </c>
      <c r="Q13" s="369" t="s">
        <v>395</v>
      </c>
      <c r="R13" s="322" t="s">
        <v>64</v>
      </c>
      <c r="S13" s="370" t="s">
        <v>376</v>
      </c>
      <c r="T13" s="314">
        <v>1</v>
      </c>
      <c r="U13" s="367" t="str">
        <f t="shared" si="3"/>
        <v>BAJO</v>
      </c>
      <c r="V13" s="367">
        <v>20</v>
      </c>
      <c r="W13" s="367" t="str">
        <f t="shared" si="4"/>
        <v>ALTO</v>
      </c>
      <c r="X13" s="318">
        <f t="shared" si="5"/>
        <v>20</v>
      </c>
      <c r="Y13" s="324" t="s">
        <v>66</v>
      </c>
      <c r="Z13" s="324"/>
      <c r="AA13" s="324"/>
      <c r="AB13" s="324"/>
      <c r="AC13" s="325" t="s">
        <v>396</v>
      </c>
      <c r="AD13" s="325" t="s">
        <v>132</v>
      </c>
      <c r="AE13" s="371" t="s">
        <v>936</v>
      </c>
      <c r="AF13" s="371" t="s">
        <v>397</v>
      </c>
      <c r="AG13" s="372" t="s">
        <v>924</v>
      </c>
      <c r="AH13" s="444"/>
      <c r="AI13" s="5"/>
      <c r="AJ13" s="5"/>
      <c r="AK13" s="5"/>
      <c r="AL13" s="5"/>
      <c r="AM13" s="5" t="s">
        <v>122</v>
      </c>
    </row>
    <row r="14" spans="1:39" ht="31.5" customHeight="1" x14ac:dyDescent="0.2">
      <c r="A14" s="5"/>
      <c r="B14" s="1"/>
      <c r="C14" s="1"/>
      <c r="D14" s="1"/>
      <c r="E14" s="1"/>
      <c r="F14" s="1"/>
      <c r="G14" s="1"/>
      <c r="H14" s="1"/>
      <c r="I14" s="1"/>
      <c r="J14" s="1"/>
      <c r="K14" s="1"/>
      <c r="L14" s="1"/>
      <c r="M14" s="1"/>
      <c r="N14" s="80">
        <f>AVERAGE(N9:N13)</f>
        <v>46</v>
      </c>
      <c r="O14" s="1"/>
      <c r="P14" s="1"/>
      <c r="Q14" s="1"/>
      <c r="R14" s="1"/>
      <c r="S14" s="1"/>
      <c r="T14" s="1"/>
      <c r="U14" s="1"/>
      <c r="V14" s="1"/>
      <c r="W14" s="1"/>
      <c r="X14" s="80">
        <f>AVERAGE(X9:X13)</f>
        <v>24</v>
      </c>
      <c r="Y14" s="1"/>
      <c r="Z14" s="1"/>
      <c r="AA14" s="1"/>
      <c r="AB14" s="1"/>
      <c r="AC14" s="1"/>
      <c r="AD14" s="1"/>
      <c r="AE14" s="1"/>
      <c r="AF14" s="1"/>
      <c r="AG14" s="83"/>
      <c r="AH14" s="84"/>
      <c r="AI14" s="5"/>
      <c r="AJ14" s="5"/>
      <c r="AK14" s="5"/>
      <c r="AL14" s="5"/>
      <c r="AM14" s="5"/>
    </row>
    <row r="15" spans="1:39" ht="129" customHeight="1" x14ac:dyDescent="0.2">
      <c r="A15" s="5"/>
      <c r="B15" s="1"/>
      <c r="C15" s="1"/>
      <c r="D15" s="1"/>
      <c r="E15" s="1"/>
      <c r="F15" s="85"/>
      <c r="G15" s="85"/>
      <c r="H15" s="413" t="s">
        <v>133</v>
      </c>
      <c r="I15" s="414"/>
      <c r="J15" s="414"/>
      <c r="K15" s="415"/>
      <c r="L15" s="1"/>
      <c r="M15" s="436" t="s">
        <v>134</v>
      </c>
      <c r="N15" s="383"/>
      <c r="O15" s="383"/>
      <c r="P15" s="383"/>
      <c r="Q15" s="384"/>
      <c r="R15" s="86"/>
      <c r="S15" s="86"/>
      <c r="T15" s="5"/>
      <c r="U15" s="1"/>
      <c r="V15" s="1"/>
      <c r="W15" s="1"/>
      <c r="X15" s="1"/>
      <c r="Y15" s="1"/>
      <c r="Z15" s="1"/>
      <c r="AA15" s="1"/>
      <c r="AB15" s="1"/>
      <c r="AC15" s="1"/>
      <c r="AD15" s="1"/>
      <c r="AE15" s="1"/>
      <c r="AF15" s="1"/>
      <c r="AG15" s="1"/>
      <c r="AH15" s="1"/>
      <c r="AI15" s="5"/>
      <c r="AJ15" s="5"/>
      <c r="AK15" s="5"/>
      <c r="AL15" s="5"/>
      <c r="AM15" s="5"/>
    </row>
    <row r="16" spans="1:39" ht="46.5" customHeight="1" x14ac:dyDescent="0.2">
      <c r="A16" s="5"/>
      <c r="B16" s="1"/>
      <c r="C16" s="1"/>
      <c r="D16" s="1"/>
      <c r="E16" s="1"/>
      <c r="F16" s="416"/>
      <c r="G16" s="417"/>
      <c r="H16" s="418" t="s">
        <v>135</v>
      </c>
      <c r="I16" s="400"/>
      <c r="J16" s="87">
        <f>COUNTIF(X9:X13,"=5")</f>
        <v>0</v>
      </c>
      <c r="K16" s="88">
        <f>J16*100%/J19</f>
        <v>0</v>
      </c>
      <c r="L16" s="1"/>
      <c r="M16" s="426" t="s">
        <v>136</v>
      </c>
      <c r="N16" s="427"/>
      <c r="O16" s="428" t="s">
        <v>137</v>
      </c>
      <c r="P16" s="414"/>
      <c r="Q16" s="415"/>
      <c r="R16" s="86"/>
      <c r="S16" s="86"/>
      <c r="T16" s="89"/>
      <c r="U16" s="1"/>
      <c r="V16" s="1"/>
      <c r="W16" s="1"/>
      <c r="X16" s="1"/>
      <c r="Y16" s="1"/>
      <c r="Z16" s="1"/>
      <c r="AA16" s="1"/>
      <c r="AB16" s="1"/>
      <c r="AC16" s="1"/>
      <c r="AD16" s="1"/>
      <c r="AE16" s="1"/>
      <c r="AF16" s="1"/>
      <c r="AG16" s="1"/>
      <c r="AH16" s="1"/>
      <c r="AI16" s="5"/>
      <c r="AJ16" s="5"/>
      <c r="AK16" s="5"/>
      <c r="AL16" s="5"/>
      <c r="AM16" s="5"/>
    </row>
    <row r="17" spans="1:39" ht="46.5" customHeight="1" x14ac:dyDescent="0.2">
      <c r="A17" s="5"/>
      <c r="B17" s="1"/>
      <c r="C17" s="1"/>
      <c r="D17" s="1"/>
      <c r="E17" s="1"/>
      <c r="F17" s="416"/>
      <c r="G17" s="417"/>
      <c r="H17" s="418" t="s">
        <v>138</v>
      </c>
      <c r="I17" s="400"/>
      <c r="J17" s="87">
        <f>COUNTIFS(X9:X13,"&gt;=6",X9:X13,"&lt;=30")</f>
        <v>4</v>
      </c>
      <c r="K17" s="88">
        <f>J17*100%/J19</f>
        <v>0.8</v>
      </c>
      <c r="L17" s="1"/>
      <c r="M17" s="439" t="s">
        <v>139</v>
      </c>
      <c r="N17" s="400"/>
      <c r="O17" s="437" t="s">
        <v>140</v>
      </c>
      <c r="P17" s="399"/>
      <c r="Q17" s="431"/>
      <c r="R17" s="86"/>
      <c r="S17" s="86"/>
      <c r="T17" s="89"/>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416"/>
      <c r="G18" s="417"/>
      <c r="H18" s="418" t="s">
        <v>141</v>
      </c>
      <c r="I18" s="400"/>
      <c r="J18" s="87">
        <f>COUNTIFS(X9:X13,"&gt;=40",X9:X13,"&lt;=60")</f>
        <v>1</v>
      </c>
      <c r="K18" s="88">
        <f>J18*100%/J19</f>
        <v>0.2</v>
      </c>
      <c r="L18" s="1"/>
      <c r="M18" s="419" t="s">
        <v>142</v>
      </c>
      <c r="N18" s="420"/>
      <c r="O18" s="421" t="s">
        <v>143</v>
      </c>
      <c r="P18" s="438"/>
      <c r="Q18" s="422"/>
      <c r="R18" s="86"/>
      <c r="S18" s="86"/>
      <c r="T18" s="8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423"/>
      <c r="G19" s="417"/>
      <c r="H19" s="424" t="s">
        <v>144</v>
      </c>
      <c r="I19" s="420"/>
      <c r="J19" s="90">
        <f>+J16+J18+J17</f>
        <v>5</v>
      </c>
      <c r="K19" s="91">
        <f>K16+K17+K18</f>
        <v>1</v>
      </c>
      <c r="L19" s="1"/>
      <c r="M19" s="1"/>
      <c r="N19" s="1"/>
      <c r="O19" s="1"/>
      <c r="P19" s="1"/>
      <c r="Q19" s="1"/>
      <c r="R19" s="1"/>
      <c r="S19" s="1"/>
      <c r="T19" s="1"/>
      <c r="U19" s="1"/>
      <c r="V19" s="1"/>
      <c r="W19" s="1"/>
      <c r="X19" s="1"/>
      <c r="Y19" s="1"/>
      <c r="Z19" s="1"/>
      <c r="AA19" s="1"/>
      <c r="AB19" s="1"/>
      <c r="AC19" s="1"/>
      <c r="AD19" s="1"/>
      <c r="AE19" s="1"/>
      <c r="AF19" s="1"/>
      <c r="AG19" s="1"/>
      <c r="AH19" s="1"/>
      <c r="AI19" s="5"/>
      <c r="AJ19" s="5"/>
      <c r="AK19" s="5"/>
      <c r="AL19" s="5"/>
      <c r="AM19" s="5"/>
    </row>
    <row r="20" spans="1:39" ht="15.75" customHeight="1" x14ac:dyDescent="0.2">
      <c r="P20" s="92"/>
      <c r="R20" s="92"/>
      <c r="S20" s="92"/>
    </row>
    <row r="21" spans="1:39" ht="15.75" customHeight="1" x14ac:dyDescent="0.2">
      <c r="P21" s="92"/>
      <c r="R21" s="92"/>
      <c r="S21" s="92"/>
    </row>
    <row r="22" spans="1:39" ht="15.75" customHeight="1" x14ac:dyDescent="0.2">
      <c r="P22" s="92"/>
      <c r="R22" s="92"/>
      <c r="S22" s="92"/>
    </row>
    <row r="23" spans="1:39" ht="15.75" customHeight="1" x14ac:dyDescent="0.2">
      <c r="P23" s="92"/>
      <c r="R23" s="92"/>
      <c r="S23" s="92"/>
    </row>
    <row r="24" spans="1:39" ht="15.75" customHeight="1" x14ac:dyDescent="0.2">
      <c r="P24" s="92"/>
      <c r="R24" s="92"/>
      <c r="S24" s="92"/>
    </row>
    <row r="25" spans="1:39" ht="15.75" customHeight="1" x14ac:dyDescent="0.2">
      <c r="P25" s="92"/>
      <c r="R25" s="92"/>
      <c r="S25" s="92"/>
    </row>
    <row r="26" spans="1:39" ht="15.75" customHeight="1" x14ac:dyDescent="0.2">
      <c r="P26" s="92"/>
      <c r="R26" s="92"/>
      <c r="S26" s="92"/>
    </row>
    <row r="27" spans="1:39" ht="15.75" customHeight="1" x14ac:dyDescent="0.2">
      <c r="P27" s="92"/>
      <c r="R27" s="92"/>
      <c r="S27" s="92"/>
    </row>
    <row r="28" spans="1:39" ht="15.75" customHeight="1" x14ac:dyDescent="0.2">
      <c r="P28" s="92"/>
      <c r="R28" s="92"/>
      <c r="S28" s="92"/>
    </row>
    <row r="29" spans="1:39" ht="15.75" customHeight="1" x14ac:dyDescent="0.2">
      <c r="P29" s="92"/>
      <c r="R29" s="92"/>
      <c r="S29" s="92"/>
    </row>
    <row r="30" spans="1:39" ht="15.75" customHeight="1" x14ac:dyDescent="0.2">
      <c r="P30" s="92"/>
      <c r="R30" s="92"/>
      <c r="S30" s="92"/>
    </row>
    <row r="31" spans="1:39" ht="15.75" customHeight="1" x14ac:dyDescent="0.2">
      <c r="P31" s="92"/>
      <c r="R31" s="92"/>
      <c r="S31" s="92"/>
    </row>
    <row r="32" spans="1:39" ht="15.75" customHeight="1" x14ac:dyDescent="0.2">
      <c r="P32" s="92"/>
      <c r="R32" s="92"/>
      <c r="S32" s="92"/>
    </row>
    <row r="33" spans="16:19" ht="15.75" customHeight="1" x14ac:dyDescent="0.2">
      <c r="P33" s="92"/>
      <c r="R33" s="92"/>
      <c r="S33" s="92"/>
    </row>
    <row r="34" spans="16:19" ht="15.75" customHeight="1" x14ac:dyDescent="0.2">
      <c r="P34" s="92"/>
      <c r="R34" s="92"/>
      <c r="S34" s="92"/>
    </row>
    <row r="35" spans="16:19" ht="15.75" customHeight="1" x14ac:dyDescent="0.2">
      <c r="P35" s="92"/>
      <c r="R35" s="92"/>
      <c r="S35" s="92"/>
    </row>
    <row r="36" spans="16:19" ht="15.75" customHeight="1" x14ac:dyDescent="0.2">
      <c r="P36" s="92"/>
      <c r="R36" s="92"/>
      <c r="S36" s="92"/>
    </row>
    <row r="37" spans="16:19" ht="15.75" customHeight="1" x14ac:dyDescent="0.2">
      <c r="P37" s="92"/>
      <c r="R37" s="92"/>
      <c r="S37" s="92"/>
    </row>
    <row r="38" spans="16:19" ht="15.75" customHeight="1" x14ac:dyDescent="0.2">
      <c r="P38" s="92"/>
      <c r="R38" s="92"/>
      <c r="S38" s="92"/>
    </row>
    <row r="39" spans="16:19" ht="15.75" customHeight="1" x14ac:dyDescent="0.2">
      <c r="P39" s="92"/>
      <c r="R39" s="92"/>
      <c r="S39" s="92"/>
    </row>
    <row r="40" spans="16:19" ht="15.75" customHeight="1" x14ac:dyDescent="0.2">
      <c r="P40" s="92"/>
      <c r="R40" s="92"/>
      <c r="S40" s="92"/>
    </row>
    <row r="41" spans="16:19" ht="15.75" customHeight="1" x14ac:dyDescent="0.2">
      <c r="P41" s="92"/>
      <c r="R41" s="92"/>
      <c r="S41" s="92"/>
    </row>
    <row r="42" spans="16:19" ht="15.75" customHeight="1" x14ac:dyDescent="0.2">
      <c r="P42" s="92"/>
      <c r="R42" s="92"/>
      <c r="S42" s="92"/>
    </row>
    <row r="43" spans="16:19" ht="15.75" customHeight="1" x14ac:dyDescent="0.2">
      <c r="P43" s="92"/>
      <c r="R43" s="92"/>
      <c r="S43" s="92"/>
    </row>
    <row r="44" spans="16:19" ht="15.75" customHeight="1" x14ac:dyDescent="0.2">
      <c r="P44" s="92"/>
      <c r="R44" s="92"/>
      <c r="S44" s="92"/>
    </row>
    <row r="45" spans="16:19" ht="15.75" customHeight="1" x14ac:dyDescent="0.2">
      <c r="P45" s="92"/>
      <c r="R45" s="92"/>
      <c r="S45" s="92"/>
    </row>
    <row r="46" spans="16:19" ht="15.75" customHeight="1" x14ac:dyDescent="0.2">
      <c r="P46" s="92"/>
      <c r="R46" s="92"/>
      <c r="S46" s="92"/>
    </row>
    <row r="47" spans="16:19" ht="15.75" customHeight="1" x14ac:dyDescent="0.2">
      <c r="P47" s="92"/>
      <c r="R47" s="92"/>
      <c r="S47" s="92"/>
    </row>
    <row r="48" spans="16:19" ht="15.75" customHeight="1" x14ac:dyDescent="0.2">
      <c r="P48" s="92"/>
      <c r="R48" s="92"/>
      <c r="S48" s="92"/>
    </row>
    <row r="49" spans="16:19" ht="15.75" customHeight="1" x14ac:dyDescent="0.2">
      <c r="P49" s="92"/>
      <c r="R49" s="92"/>
      <c r="S49" s="92"/>
    </row>
    <row r="50" spans="16:19" ht="15.75" customHeight="1" x14ac:dyDescent="0.2">
      <c r="P50" s="92"/>
      <c r="R50" s="92"/>
      <c r="S50" s="92"/>
    </row>
    <row r="51" spans="16:19" ht="15.75" customHeight="1" x14ac:dyDescent="0.2">
      <c r="P51" s="92"/>
      <c r="R51" s="92"/>
      <c r="S51" s="92"/>
    </row>
    <row r="52" spans="16:19" ht="15.75" customHeight="1" x14ac:dyDescent="0.2">
      <c r="P52" s="92"/>
      <c r="R52" s="92"/>
      <c r="S52" s="92"/>
    </row>
    <row r="53" spans="16:19" ht="15.75" customHeight="1" x14ac:dyDescent="0.2">
      <c r="P53" s="92"/>
      <c r="R53" s="92"/>
      <c r="S53" s="92"/>
    </row>
    <row r="54" spans="16:19" ht="15.75" customHeight="1" x14ac:dyDescent="0.2">
      <c r="P54" s="92"/>
      <c r="R54" s="92"/>
      <c r="S54" s="92"/>
    </row>
    <row r="55" spans="16:19" ht="15.75" customHeight="1" x14ac:dyDescent="0.2">
      <c r="P55" s="92"/>
      <c r="R55" s="92"/>
      <c r="S55" s="92"/>
    </row>
    <row r="56" spans="16:19" ht="15.75" customHeight="1" x14ac:dyDescent="0.2">
      <c r="P56" s="92"/>
      <c r="R56" s="92"/>
      <c r="S56" s="92"/>
    </row>
    <row r="57" spans="16:19" ht="15.75" customHeight="1" x14ac:dyDescent="0.2">
      <c r="P57" s="92"/>
      <c r="R57" s="92"/>
      <c r="S57" s="92"/>
    </row>
    <row r="58" spans="16:19" ht="15.75" customHeight="1" x14ac:dyDescent="0.2">
      <c r="P58" s="92"/>
      <c r="R58" s="92"/>
      <c r="S58" s="92"/>
    </row>
    <row r="59" spans="16:19" ht="15.75" customHeight="1" x14ac:dyDescent="0.2">
      <c r="P59" s="92"/>
      <c r="R59" s="92"/>
      <c r="S59" s="92"/>
    </row>
    <row r="60" spans="16:19" ht="15.75" customHeight="1" x14ac:dyDescent="0.2">
      <c r="P60" s="92"/>
      <c r="R60" s="92"/>
      <c r="S60" s="92"/>
    </row>
    <row r="61" spans="16:19" ht="15.75" customHeight="1" x14ac:dyDescent="0.2">
      <c r="P61" s="92"/>
      <c r="R61" s="92"/>
      <c r="S61" s="92"/>
    </row>
    <row r="62" spans="16:19" ht="15.75" customHeight="1" x14ac:dyDescent="0.2">
      <c r="P62" s="92"/>
      <c r="R62" s="92"/>
      <c r="S62" s="92"/>
    </row>
    <row r="63" spans="16:19" ht="15.75" customHeight="1" x14ac:dyDescent="0.2">
      <c r="P63" s="92"/>
      <c r="R63" s="92"/>
      <c r="S63" s="92"/>
    </row>
    <row r="64" spans="16:19" ht="15.75" customHeight="1" x14ac:dyDescent="0.2">
      <c r="P64" s="92"/>
      <c r="R64" s="92"/>
      <c r="S64" s="92"/>
    </row>
    <row r="65" spans="16:19" ht="15.75" customHeight="1" x14ac:dyDescent="0.2">
      <c r="P65" s="92"/>
      <c r="R65" s="92"/>
      <c r="S65" s="92"/>
    </row>
    <row r="66" spans="16:19" ht="15.75" customHeight="1" x14ac:dyDescent="0.2">
      <c r="P66" s="92"/>
      <c r="R66" s="92"/>
      <c r="S66" s="92"/>
    </row>
    <row r="67" spans="16:19" ht="15.75" customHeight="1" x14ac:dyDescent="0.2">
      <c r="P67" s="92"/>
      <c r="R67" s="92"/>
      <c r="S67" s="92"/>
    </row>
    <row r="68" spans="16:19" ht="15.75" customHeight="1" x14ac:dyDescent="0.2">
      <c r="P68" s="92"/>
      <c r="R68" s="92"/>
      <c r="S68" s="92"/>
    </row>
    <row r="69" spans="16:19" ht="15.75" customHeight="1" x14ac:dyDescent="0.2">
      <c r="P69" s="92"/>
      <c r="R69" s="92"/>
      <c r="S69" s="92"/>
    </row>
    <row r="70" spans="16:19" ht="15.75" customHeight="1" x14ac:dyDescent="0.2">
      <c r="P70" s="92"/>
      <c r="R70" s="92"/>
      <c r="S70" s="92"/>
    </row>
    <row r="71" spans="16:19" ht="15.75" customHeight="1" x14ac:dyDescent="0.2">
      <c r="P71" s="92"/>
      <c r="R71" s="92"/>
      <c r="S71" s="92"/>
    </row>
    <row r="72" spans="16:19" ht="15.75" customHeight="1" x14ac:dyDescent="0.2">
      <c r="P72" s="92"/>
      <c r="R72" s="92"/>
      <c r="S72" s="92"/>
    </row>
    <row r="73" spans="16:19" ht="15.75" customHeight="1" x14ac:dyDescent="0.2">
      <c r="P73" s="92"/>
      <c r="R73" s="92"/>
      <c r="S73" s="92"/>
    </row>
    <row r="74" spans="16:19" ht="15.75" customHeight="1" x14ac:dyDescent="0.2">
      <c r="P74" s="92"/>
      <c r="R74" s="92"/>
      <c r="S74" s="92"/>
    </row>
    <row r="75" spans="16:19" ht="15.75" customHeight="1" x14ac:dyDescent="0.2">
      <c r="P75" s="92"/>
      <c r="R75" s="92"/>
      <c r="S75" s="92"/>
    </row>
    <row r="76" spans="16:19" ht="15.75" customHeight="1" x14ac:dyDescent="0.2">
      <c r="P76" s="92"/>
      <c r="R76" s="92"/>
      <c r="S76" s="92"/>
    </row>
    <row r="77" spans="16:19" ht="15.75" customHeight="1" x14ac:dyDescent="0.2">
      <c r="P77" s="92"/>
      <c r="R77" s="92"/>
      <c r="S77" s="92"/>
    </row>
    <row r="78" spans="16:19" ht="15.75" customHeight="1" x14ac:dyDescent="0.2">
      <c r="P78" s="92"/>
      <c r="R78" s="92"/>
      <c r="S78" s="92"/>
    </row>
    <row r="79" spans="16:19" ht="15.75" customHeight="1" x14ac:dyDescent="0.2">
      <c r="P79" s="92"/>
      <c r="R79" s="92"/>
      <c r="S79" s="92"/>
    </row>
    <row r="80" spans="16:19" ht="15.75" customHeight="1" x14ac:dyDescent="0.2">
      <c r="P80" s="92"/>
      <c r="R80" s="92"/>
      <c r="S80" s="92"/>
    </row>
    <row r="81" spans="16:19" ht="15.75" customHeight="1" x14ac:dyDescent="0.2">
      <c r="P81" s="92"/>
      <c r="R81" s="92"/>
      <c r="S81" s="92"/>
    </row>
    <row r="82" spans="16:19" ht="15.75" customHeight="1" x14ac:dyDescent="0.2">
      <c r="P82" s="92"/>
      <c r="R82" s="92"/>
      <c r="S82" s="92"/>
    </row>
    <row r="83" spans="16:19" ht="15.75" customHeight="1" x14ac:dyDescent="0.2">
      <c r="P83" s="92"/>
      <c r="R83" s="92"/>
      <c r="S83" s="92"/>
    </row>
    <row r="84" spans="16:19" ht="15.75" customHeight="1" x14ac:dyDescent="0.2">
      <c r="P84" s="92"/>
      <c r="R84" s="92"/>
      <c r="S84" s="92"/>
    </row>
    <row r="85" spans="16:19" ht="15.75" customHeight="1" x14ac:dyDescent="0.2">
      <c r="P85" s="92"/>
      <c r="R85" s="92"/>
      <c r="S85" s="92"/>
    </row>
    <row r="86" spans="16:19" ht="15.75" customHeight="1" x14ac:dyDescent="0.2">
      <c r="P86" s="92"/>
      <c r="R86" s="92"/>
      <c r="S86" s="92"/>
    </row>
    <row r="87" spans="16:19" ht="15.75" customHeight="1" x14ac:dyDescent="0.2">
      <c r="P87" s="92"/>
      <c r="R87" s="92"/>
      <c r="S87" s="92"/>
    </row>
    <row r="88" spans="16:19" ht="15.75" customHeight="1" x14ac:dyDescent="0.2">
      <c r="P88" s="92"/>
      <c r="R88" s="92"/>
      <c r="S88" s="92"/>
    </row>
    <row r="89" spans="16:19" ht="15.75" customHeight="1" x14ac:dyDescent="0.2">
      <c r="P89" s="92"/>
      <c r="R89" s="92"/>
      <c r="S89" s="92"/>
    </row>
    <row r="90" spans="16:19" ht="15.75" customHeight="1" x14ac:dyDescent="0.2">
      <c r="P90" s="92"/>
      <c r="R90" s="92"/>
      <c r="S90" s="92"/>
    </row>
    <row r="91" spans="16:19" ht="15.75" customHeight="1" x14ac:dyDescent="0.2">
      <c r="P91" s="92"/>
      <c r="R91" s="92"/>
      <c r="S91" s="92"/>
    </row>
    <row r="92" spans="16:19" ht="15.75" customHeight="1" x14ac:dyDescent="0.2">
      <c r="P92" s="92"/>
      <c r="R92" s="92"/>
      <c r="S92" s="92"/>
    </row>
    <row r="93" spans="16:19" ht="15.75" customHeight="1" x14ac:dyDescent="0.2">
      <c r="P93" s="92"/>
      <c r="R93" s="92"/>
      <c r="S93" s="92"/>
    </row>
    <row r="94" spans="16:19" ht="15.75" customHeight="1" x14ac:dyDescent="0.2">
      <c r="P94" s="92"/>
      <c r="R94" s="92"/>
      <c r="S94" s="92"/>
    </row>
    <row r="95" spans="16:19" ht="15.75" customHeight="1" x14ac:dyDescent="0.2">
      <c r="P95" s="92"/>
      <c r="R95" s="92"/>
      <c r="S95" s="92"/>
    </row>
    <row r="96" spans="16:19" ht="15.75" customHeight="1" x14ac:dyDescent="0.2">
      <c r="P96" s="92"/>
      <c r="R96" s="92"/>
      <c r="S96" s="92"/>
    </row>
    <row r="97" spans="16:19" ht="15.75" customHeight="1" x14ac:dyDescent="0.2">
      <c r="P97" s="92"/>
      <c r="R97" s="92"/>
      <c r="S97" s="92"/>
    </row>
    <row r="98" spans="16:19" ht="15.75" customHeight="1" x14ac:dyDescent="0.2">
      <c r="P98" s="92"/>
      <c r="R98" s="92"/>
      <c r="S98" s="92"/>
    </row>
    <row r="99" spans="16:19" ht="15.75" customHeight="1" x14ac:dyDescent="0.2">
      <c r="P99" s="92"/>
      <c r="R99" s="92"/>
      <c r="S99" s="92"/>
    </row>
    <row r="100" spans="16:19" ht="15.75" customHeight="1" x14ac:dyDescent="0.2">
      <c r="P100" s="92"/>
      <c r="R100" s="92"/>
      <c r="S100" s="92"/>
    </row>
    <row r="101" spans="16:19" ht="15.75" customHeight="1" x14ac:dyDescent="0.2">
      <c r="P101" s="92"/>
      <c r="R101" s="92"/>
      <c r="S101" s="92"/>
    </row>
    <row r="102" spans="16:19" ht="15.75" customHeight="1" x14ac:dyDescent="0.2">
      <c r="P102" s="92"/>
      <c r="R102" s="92"/>
      <c r="S102" s="92"/>
    </row>
    <row r="103" spans="16:19" ht="15.75" customHeight="1" x14ac:dyDescent="0.2">
      <c r="P103" s="92"/>
      <c r="R103" s="92"/>
      <c r="S103" s="92"/>
    </row>
    <row r="104" spans="16:19" ht="15.75" customHeight="1" x14ac:dyDescent="0.2">
      <c r="P104" s="92"/>
      <c r="R104" s="92"/>
      <c r="S104" s="92"/>
    </row>
    <row r="105" spans="16:19" ht="15.75" customHeight="1" x14ac:dyDescent="0.2">
      <c r="P105" s="92"/>
      <c r="R105" s="92"/>
      <c r="S105" s="92"/>
    </row>
    <row r="106" spans="16:19" ht="15.75" customHeight="1" x14ac:dyDescent="0.2">
      <c r="P106" s="92"/>
      <c r="R106" s="92"/>
      <c r="S106" s="92"/>
    </row>
    <row r="107" spans="16:19" ht="15.75" customHeight="1" x14ac:dyDescent="0.2">
      <c r="P107" s="92"/>
      <c r="R107" s="92"/>
      <c r="S107" s="92"/>
    </row>
    <row r="108" spans="16:19" ht="15.75" customHeight="1" x14ac:dyDescent="0.2">
      <c r="P108" s="92"/>
      <c r="R108" s="92"/>
      <c r="S108" s="92"/>
    </row>
    <row r="109" spans="16:19" ht="15.75" customHeight="1" x14ac:dyDescent="0.2">
      <c r="P109" s="92"/>
      <c r="R109" s="92"/>
      <c r="S109" s="92"/>
    </row>
    <row r="110" spans="16:19" ht="15.75" customHeight="1" x14ac:dyDescent="0.2">
      <c r="P110" s="92"/>
      <c r="R110" s="92"/>
      <c r="S110" s="92"/>
    </row>
    <row r="111" spans="16:19" ht="15.75" customHeight="1" x14ac:dyDescent="0.2">
      <c r="P111" s="92"/>
      <c r="R111" s="92"/>
      <c r="S111" s="92"/>
    </row>
    <row r="112" spans="16:19" ht="15.75" customHeight="1" x14ac:dyDescent="0.2">
      <c r="P112" s="92"/>
      <c r="R112" s="92"/>
      <c r="S112" s="92"/>
    </row>
    <row r="113" spans="16:19" ht="15.75" customHeight="1" x14ac:dyDescent="0.2">
      <c r="P113" s="92"/>
      <c r="R113" s="92"/>
      <c r="S113" s="92"/>
    </row>
    <row r="114" spans="16:19" ht="15.75" customHeight="1" x14ac:dyDescent="0.2">
      <c r="P114" s="92"/>
      <c r="R114" s="92"/>
      <c r="S114" s="92"/>
    </row>
    <row r="115" spans="16:19" ht="15.75" customHeight="1" x14ac:dyDescent="0.2">
      <c r="P115" s="92"/>
      <c r="R115" s="92"/>
      <c r="S115" s="92"/>
    </row>
    <row r="116" spans="16:19" ht="15.75" customHeight="1" x14ac:dyDescent="0.2">
      <c r="P116" s="92"/>
      <c r="R116" s="92"/>
      <c r="S116" s="92"/>
    </row>
    <row r="117" spans="16:19" ht="15.75" customHeight="1" x14ac:dyDescent="0.2">
      <c r="P117" s="92"/>
      <c r="R117" s="92"/>
      <c r="S117" s="92"/>
    </row>
    <row r="118" spans="16:19" ht="15.75" customHeight="1" x14ac:dyDescent="0.2">
      <c r="P118" s="92"/>
      <c r="R118" s="92"/>
      <c r="S118" s="92"/>
    </row>
    <row r="119" spans="16:19" ht="15.75" customHeight="1" x14ac:dyDescent="0.2">
      <c r="P119" s="92"/>
      <c r="R119" s="92"/>
      <c r="S119" s="92"/>
    </row>
    <row r="120" spans="16:19" ht="15.75" customHeight="1" x14ac:dyDescent="0.2">
      <c r="P120" s="92"/>
      <c r="R120" s="92"/>
      <c r="S120" s="92"/>
    </row>
    <row r="121" spans="16:19" ht="15.75" customHeight="1" x14ac:dyDescent="0.2">
      <c r="P121" s="92"/>
      <c r="R121" s="92"/>
      <c r="S121" s="92"/>
    </row>
    <row r="122" spans="16:19" ht="15.75" customHeight="1" x14ac:dyDescent="0.2">
      <c r="P122" s="92"/>
      <c r="R122" s="92"/>
      <c r="S122" s="92"/>
    </row>
    <row r="123" spans="16:19" ht="15.75" customHeight="1" x14ac:dyDescent="0.2">
      <c r="P123" s="92"/>
      <c r="R123" s="92"/>
      <c r="S123" s="92"/>
    </row>
    <row r="124" spans="16:19" ht="15.75" customHeight="1" x14ac:dyDescent="0.2">
      <c r="P124" s="92"/>
      <c r="R124" s="92"/>
      <c r="S124" s="92"/>
    </row>
    <row r="125" spans="16:19" ht="15.75" customHeight="1" x14ac:dyDescent="0.2">
      <c r="P125" s="92"/>
      <c r="R125" s="92"/>
      <c r="S125" s="92"/>
    </row>
    <row r="126" spans="16:19" ht="15.75" customHeight="1" x14ac:dyDescent="0.2">
      <c r="P126" s="92"/>
      <c r="R126" s="92"/>
      <c r="S126" s="92"/>
    </row>
    <row r="127" spans="16:19" ht="15.75" customHeight="1" x14ac:dyDescent="0.2">
      <c r="P127" s="92"/>
      <c r="R127" s="92"/>
      <c r="S127" s="92"/>
    </row>
    <row r="128" spans="16:19" ht="15.75" customHeight="1" x14ac:dyDescent="0.2">
      <c r="P128" s="92"/>
      <c r="R128" s="92"/>
      <c r="S128" s="92"/>
    </row>
    <row r="129" spans="16:19" ht="15.75" customHeight="1" x14ac:dyDescent="0.2">
      <c r="P129" s="92"/>
      <c r="R129" s="92"/>
      <c r="S129" s="92"/>
    </row>
    <row r="130" spans="16:19" ht="15.75" customHeight="1" x14ac:dyDescent="0.2">
      <c r="P130" s="92"/>
      <c r="R130" s="92"/>
      <c r="S130" s="92"/>
    </row>
    <row r="131" spans="16:19" ht="15.75" customHeight="1" x14ac:dyDescent="0.2">
      <c r="P131" s="92"/>
      <c r="R131" s="92"/>
      <c r="S131" s="92"/>
    </row>
    <row r="132" spans="16:19" ht="15.75" customHeight="1" x14ac:dyDescent="0.2">
      <c r="P132" s="92"/>
      <c r="R132" s="92"/>
      <c r="S132" s="92"/>
    </row>
    <row r="133" spans="16:19" ht="15.75" customHeight="1" x14ac:dyDescent="0.2">
      <c r="P133" s="92"/>
      <c r="R133" s="92"/>
      <c r="S133" s="92"/>
    </row>
    <row r="134" spans="16:19" ht="15.75" customHeight="1" x14ac:dyDescent="0.2">
      <c r="P134" s="92"/>
      <c r="R134" s="92"/>
      <c r="S134" s="92"/>
    </row>
    <row r="135" spans="16:19" ht="15.75" customHeight="1" x14ac:dyDescent="0.2">
      <c r="P135" s="92"/>
      <c r="R135" s="92"/>
      <c r="S135" s="92"/>
    </row>
    <row r="136" spans="16:19" ht="15.75" customHeight="1" x14ac:dyDescent="0.2">
      <c r="P136" s="92"/>
      <c r="R136" s="92"/>
      <c r="S136" s="92"/>
    </row>
    <row r="137" spans="16:19" ht="15.75" customHeight="1" x14ac:dyDescent="0.2">
      <c r="P137" s="92"/>
      <c r="R137" s="92"/>
      <c r="S137" s="92"/>
    </row>
    <row r="138" spans="16:19" ht="15.75" customHeight="1" x14ac:dyDescent="0.2">
      <c r="P138" s="92"/>
      <c r="R138" s="92"/>
      <c r="S138" s="92"/>
    </row>
    <row r="139" spans="16:19" ht="15.75" customHeight="1" x14ac:dyDescent="0.2">
      <c r="P139" s="92"/>
      <c r="R139" s="92"/>
      <c r="S139" s="92"/>
    </row>
    <row r="140" spans="16:19" ht="15.75" customHeight="1" x14ac:dyDescent="0.2">
      <c r="P140" s="92"/>
      <c r="R140" s="92"/>
      <c r="S140" s="92"/>
    </row>
    <row r="141" spans="16:19" ht="15.75" customHeight="1" x14ac:dyDescent="0.2">
      <c r="P141" s="92"/>
      <c r="R141" s="92"/>
      <c r="S141" s="92"/>
    </row>
    <row r="142" spans="16:19" ht="15.75" customHeight="1" x14ac:dyDescent="0.2">
      <c r="P142" s="92"/>
      <c r="R142" s="92"/>
      <c r="S142" s="92"/>
    </row>
    <row r="143" spans="16:19" ht="15.75" customHeight="1" x14ac:dyDescent="0.2">
      <c r="P143" s="92"/>
      <c r="R143" s="92"/>
      <c r="S143" s="92"/>
    </row>
    <row r="144" spans="16:19" ht="15.75" customHeight="1" x14ac:dyDescent="0.2">
      <c r="P144" s="92"/>
      <c r="R144" s="92"/>
      <c r="S144" s="92"/>
    </row>
    <row r="145" spans="16:19" ht="15.75" customHeight="1" x14ac:dyDescent="0.2">
      <c r="P145" s="92"/>
      <c r="R145" s="92"/>
      <c r="S145" s="92"/>
    </row>
    <row r="146" spans="16:19" ht="15.75" customHeight="1" x14ac:dyDescent="0.2">
      <c r="P146" s="92"/>
      <c r="R146" s="92"/>
      <c r="S146" s="92"/>
    </row>
    <row r="147" spans="16:19" ht="15.75" customHeight="1" x14ac:dyDescent="0.2">
      <c r="P147" s="92"/>
      <c r="R147" s="92"/>
      <c r="S147" s="92"/>
    </row>
    <row r="148" spans="16:19" ht="15.75" customHeight="1" x14ac:dyDescent="0.2">
      <c r="P148" s="92"/>
      <c r="R148" s="92"/>
      <c r="S148" s="92"/>
    </row>
    <row r="149" spans="16:19" ht="15.75" customHeight="1" x14ac:dyDescent="0.2">
      <c r="P149" s="92"/>
      <c r="R149" s="92"/>
      <c r="S149" s="92"/>
    </row>
    <row r="150" spans="16:19" ht="15.75" customHeight="1" x14ac:dyDescent="0.2">
      <c r="P150" s="92"/>
      <c r="R150" s="92"/>
      <c r="S150" s="92"/>
    </row>
    <row r="151" spans="16:19" ht="15.75" customHeight="1" x14ac:dyDescent="0.2">
      <c r="P151" s="92"/>
      <c r="R151" s="92"/>
      <c r="S151" s="92"/>
    </row>
    <row r="152" spans="16:19" ht="15.75" customHeight="1" x14ac:dyDescent="0.2">
      <c r="P152" s="92"/>
      <c r="R152" s="92"/>
      <c r="S152" s="92"/>
    </row>
    <row r="153" spans="16:19" ht="15.75" customHeight="1" x14ac:dyDescent="0.2">
      <c r="P153" s="92"/>
      <c r="R153" s="92"/>
      <c r="S153" s="92"/>
    </row>
    <row r="154" spans="16:19" ht="15.75" customHeight="1" x14ac:dyDescent="0.2">
      <c r="P154" s="92"/>
      <c r="R154" s="92"/>
      <c r="S154" s="92"/>
    </row>
    <row r="155" spans="16:19" ht="15.75" customHeight="1" x14ac:dyDescent="0.2">
      <c r="P155" s="92"/>
      <c r="R155" s="92"/>
      <c r="S155" s="92"/>
    </row>
    <row r="156" spans="16:19" ht="15.75" customHeight="1" x14ac:dyDescent="0.2">
      <c r="P156" s="92"/>
      <c r="R156" s="92"/>
      <c r="S156" s="92"/>
    </row>
    <row r="157" spans="16:19" ht="15.75" customHeight="1" x14ac:dyDescent="0.2">
      <c r="P157" s="92"/>
      <c r="R157" s="92"/>
      <c r="S157" s="92"/>
    </row>
    <row r="158" spans="16:19" ht="15.75" customHeight="1" x14ac:dyDescent="0.2">
      <c r="P158" s="92"/>
      <c r="R158" s="92"/>
      <c r="S158" s="92"/>
    </row>
    <row r="159" spans="16:19" ht="15.75" customHeight="1" x14ac:dyDescent="0.2">
      <c r="P159" s="92"/>
      <c r="R159" s="92"/>
      <c r="S159" s="92"/>
    </row>
    <row r="160" spans="16:19" ht="15.75" customHeight="1" x14ac:dyDescent="0.2">
      <c r="P160" s="92"/>
      <c r="R160" s="92"/>
      <c r="S160" s="92"/>
    </row>
    <row r="161" spans="16:19" ht="15.75" customHeight="1" x14ac:dyDescent="0.2">
      <c r="P161" s="92"/>
      <c r="R161" s="92"/>
      <c r="S161" s="92"/>
    </row>
    <row r="162" spans="16:19" ht="15.75" customHeight="1" x14ac:dyDescent="0.2">
      <c r="P162" s="92"/>
      <c r="R162" s="92"/>
      <c r="S162" s="92"/>
    </row>
    <row r="163" spans="16:19" ht="15.75" customHeight="1" x14ac:dyDescent="0.2">
      <c r="P163" s="92"/>
      <c r="R163" s="92"/>
      <c r="S163" s="92"/>
    </row>
    <row r="164" spans="16:19" ht="15.75" customHeight="1" x14ac:dyDescent="0.2">
      <c r="P164" s="92"/>
      <c r="R164" s="92"/>
      <c r="S164" s="92"/>
    </row>
    <row r="165" spans="16:19" ht="15.75" customHeight="1" x14ac:dyDescent="0.2">
      <c r="P165" s="92"/>
      <c r="R165" s="92"/>
      <c r="S165" s="92"/>
    </row>
    <row r="166" spans="16:19" ht="15.75" customHeight="1" x14ac:dyDescent="0.2">
      <c r="P166" s="92"/>
      <c r="R166" s="92"/>
      <c r="S166" s="92"/>
    </row>
    <row r="167" spans="16:19" ht="15.75" customHeight="1" x14ac:dyDescent="0.2">
      <c r="P167" s="92"/>
      <c r="R167" s="92"/>
      <c r="S167" s="92"/>
    </row>
    <row r="168" spans="16:19" ht="15.75" customHeight="1" x14ac:dyDescent="0.2">
      <c r="P168" s="92"/>
      <c r="R168" s="92"/>
      <c r="S168" s="92"/>
    </row>
    <row r="169" spans="16:19" ht="15.75" customHeight="1" x14ac:dyDescent="0.2">
      <c r="P169" s="92"/>
      <c r="R169" s="92"/>
      <c r="S169" s="92"/>
    </row>
    <row r="170" spans="16:19" ht="15.75" customHeight="1" x14ac:dyDescent="0.2">
      <c r="P170" s="92"/>
      <c r="R170" s="92"/>
      <c r="S170" s="92"/>
    </row>
    <row r="171" spans="16:19" ht="15.75" customHeight="1" x14ac:dyDescent="0.2">
      <c r="P171" s="92"/>
      <c r="R171" s="92"/>
      <c r="S171" s="92"/>
    </row>
    <row r="172" spans="16:19" ht="15.75" customHeight="1" x14ac:dyDescent="0.2">
      <c r="P172" s="92"/>
      <c r="R172" s="92"/>
      <c r="S172" s="92"/>
    </row>
    <row r="173" spans="16:19" ht="15.75" customHeight="1" x14ac:dyDescent="0.2">
      <c r="P173" s="92"/>
      <c r="R173" s="92"/>
      <c r="S173" s="92"/>
    </row>
    <row r="174" spans="16:19" ht="15.75" customHeight="1" x14ac:dyDescent="0.2">
      <c r="P174" s="92"/>
      <c r="R174" s="92"/>
      <c r="S174" s="92"/>
    </row>
    <row r="175" spans="16:19" ht="15.75" customHeight="1" x14ac:dyDescent="0.2">
      <c r="P175" s="92"/>
      <c r="R175" s="92"/>
      <c r="S175" s="92"/>
    </row>
    <row r="176" spans="16:19" ht="15.75" customHeight="1" x14ac:dyDescent="0.2">
      <c r="P176" s="92"/>
      <c r="R176" s="92"/>
      <c r="S176" s="92"/>
    </row>
    <row r="177" spans="16:19" ht="15.75" customHeight="1" x14ac:dyDescent="0.2">
      <c r="P177" s="92"/>
      <c r="R177" s="92"/>
      <c r="S177" s="92"/>
    </row>
    <row r="178" spans="16:19" ht="15.75" customHeight="1" x14ac:dyDescent="0.2">
      <c r="P178" s="92"/>
      <c r="R178" s="92"/>
      <c r="S178" s="92"/>
    </row>
    <row r="179" spans="16:19" ht="15.75" customHeight="1" x14ac:dyDescent="0.2">
      <c r="P179" s="92"/>
      <c r="R179" s="92"/>
      <c r="S179" s="92"/>
    </row>
    <row r="180" spans="16:19" ht="15.75" customHeight="1" x14ac:dyDescent="0.2">
      <c r="P180" s="92"/>
      <c r="R180" s="92"/>
      <c r="S180" s="92"/>
    </row>
    <row r="181" spans="16:19" ht="15.75" customHeight="1" x14ac:dyDescent="0.2">
      <c r="P181" s="92"/>
      <c r="R181" s="92"/>
      <c r="S181" s="92"/>
    </row>
    <row r="182" spans="16:19" ht="15.75" customHeight="1" x14ac:dyDescent="0.2">
      <c r="P182" s="92"/>
      <c r="R182" s="92"/>
      <c r="S182" s="92"/>
    </row>
    <row r="183" spans="16:19" ht="15.75" customHeight="1" x14ac:dyDescent="0.2">
      <c r="P183" s="92"/>
      <c r="R183" s="92"/>
      <c r="S183" s="92"/>
    </row>
    <row r="184" spans="16:19" ht="15.75" customHeight="1" x14ac:dyDescent="0.2">
      <c r="P184" s="92"/>
      <c r="R184" s="92"/>
      <c r="S184" s="92"/>
    </row>
    <row r="185" spans="16:19" ht="15.75" customHeight="1" x14ac:dyDescent="0.2">
      <c r="P185" s="92"/>
      <c r="R185" s="92"/>
      <c r="S185" s="92"/>
    </row>
    <row r="186" spans="16:19" ht="15.75" customHeight="1" x14ac:dyDescent="0.2">
      <c r="P186" s="92"/>
      <c r="R186" s="92"/>
      <c r="S186" s="92"/>
    </row>
    <row r="187" spans="16:19" ht="15.75" customHeight="1" x14ac:dyDescent="0.2">
      <c r="P187" s="92"/>
      <c r="R187" s="92"/>
      <c r="S187" s="92"/>
    </row>
    <row r="188" spans="16:19" ht="15.75" customHeight="1" x14ac:dyDescent="0.2">
      <c r="P188" s="92"/>
      <c r="R188" s="92"/>
      <c r="S188" s="92"/>
    </row>
    <row r="189" spans="16:19" ht="15.75" customHeight="1" x14ac:dyDescent="0.2">
      <c r="P189" s="92"/>
      <c r="R189" s="92"/>
      <c r="S189" s="92"/>
    </row>
    <row r="190" spans="16:19" ht="15.75" customHeight="1" x14ac:dyDescent="0.2">
      <c r="P190" s="92"/>
      <c r="R190" s="92"/>
      <c r="S190" s="92"/>
    </row>
    <row r="191" spans="16:19" ht="15.75" customHeight="1" x14ac:dyDescent="0.2">
      <c r="P191" s="92"/>
      <c r="R191" s="92"/>
      <c r="S191" s="92"/>
    </row>
    <row r="192" spans="16:19" ht="15.75" customHeight="1" x14ac:dyDescent="0.2">
      <c r="P192" s="92"/>
      <c r="R192" s="92"/>
      <c r="S192" s="92"/>
    </row>
    <row r="193" spans="16:19" ht="15.75" customHeight="1" x14ac:dyDescent="0.2">
      <c r="P193" s="92"/>
      <c r="R193" s="92"/>
      <c r="S193" s="92"/>
    </row>
    <row r="194" spans="16:19" ht="15.75" customHeight="1" x14ac:dyDescent="0.2">
      <c r="P194" s="92"/>
      <c r="R194" s="92"/>
      <c r="S194" s="92"/>
    </row>
    <row r="195" spans="16:19" ht="15.75" customHeight="1" x14ac:dyDescent="0.2">
      <c r="P195" s="92"/>
      <c r="R195" s="92"/>
      <c r="S195" s="92"/>
    </row>
    <row r="196" spans="16:19" ht="15.75" customHeight="1" x14ac:dyDescent="0.2">
      <c r="P196" s="92"/>
      <c r="R196" s="92"/>
      <c r="S196" s="92"/>
    </row>
    <row r="197" spans="16:19" ht="15.75" customHeight="1" x14ac:dyDescent="0.2">
      <c r="P197" s="92"/>
      <c r="R197" s="92"/>
      <c r="S197" s="92"/>
    </row>
    <row r="198" spans="16:19" ht="15.75" customHeight="1" x14ac:dyDescent="0.2">
      <c r="P198" s="92"/>
      <c r="R198" s="92"/>
      <c r="S198" s="92"/>
    </row>
    <row r="199" spans="16:19" ht="15.75" customHeight="1" x14ac:dyDescent="0.2">
      <c r="P199" s="92"/>
      <c r="R199" s="92"/>
      <c r="S199" s="92"/>
    </row>
    <row r="200" spans="16:19" ht="15.75" customHeight="1" x14ac:dyDescent="0.2">
      <c r="P200" s="92"/>
      <c r="R200" s="92"/>
      <c r="S200" s="92"/>
    </row>
    <row r="201" spans="16:19" ht="15.75" customHeight="1" x14ac:dyDescent="0.2">
      <c r="P201" s="92"/>
      <c r="R201" s="92"/>
      <c r="S201" s="92"/>
    </row>
    <row r="202" spans="16:19" ht="15.75" customHeight="1" x14ac:dyDescent="0.2">
      <c r="P202" s="92"/>
      <c r="R202" s="92"/>
      <c r="S202" s="92"/>
    </row>
    <row r="203" spans="16:19" ht="15.75" customHeight="1" x14ac:dyDescent="0.2">
      <c r="P203" s="92"/>
      <c r="R203" s="92"/>
      <c r="S203" s="92"/>
    </row>
    <row r="204" spans="16:19" ht="15.75" customHeight="1" x14ac:dyDescent="0.2">
      <c r="P204" s="92"/>
      <c r="R204" s="92"/>
      <c r="S204" s="92"/>
    </row>
    <row r="205" spans="16:19" ht="15.75" customHeight="1" x14ac:dyDescent="0.2">
      <c r="P205" s="92"/>
      <c r="R205" s="92"/>
      <c r="S205" s="92"/>
    </row>
    <row r="206" spans="16:19" ht="15.75" customHeight="1" x14ac:dyDescent="0.2">
      <c r="P206" s="92"/>
      <c r="R206" s="92"/>
      <c r="S206" s="92"/>
    </row>
    <row r="207" spans="16:19" ht="15.75" customHeight="1" x14ac:dyDescent="0.2">
      <c r="P207" s="92"/>
      <c r="R207" s="92"/>
      <c r="S207" s="92"/>
    </row>
    <row r="208" spans="16:19" ht="15.75" customHeight="1" x14ac:dyDescent="0.2">
      <c r="P208" s="92"/>
      <c r="R208" s="92"/>
      <c r="S208" s="92"/>
    </row>
    <row r="209" spans="16:19" ht="15.75" customHeight="1" x14ac:dyDescent="0.2">
      <c r="P209" s="92"/>
      <c r="R209" s="92"/>
      <c r="S209" s="92"/>
    </row>
    <row r="210" spans="16:19" ht="15.75" customHeight="1" x14ac:dyDescent="0.2">
      <c r="P210" s="92"/>
      <c r="R210" s="92"/>
      <c r="S210" s="92"/>
    </row>
    <row r="211" spans="16:19" ht="15.75" customHeight="1" x14ac:dyDescent="0.2">
      <c r="P211" s="92"/>
      <c r="R211" s="92"/>
      <c r="S211" s="92"/>
    </row>
    <row r="212" spans="16:19" ht="15.75" customHeight="1" x14ac:dyDescent="0.2">
      <c r="P212" s="92"/>
      <c r="R212" s="92"/>
      <c r="S212" s="92"/>
    </row>
    <row r="213" spans="16:19" ht="15.75" customHeight="1" x14ac:dyDescent="0.2">
      <c r="P213" s="92"/>
      <c r="R213" s="92"/>
      <c r="S213" s="92"/>
    </row>
    <row r="214" spans="16:19" ht="15.75" customHeight="1" x14ac:dyDescent="0.2">
      <c r="P214" s="92"/>
      <c r="R214" s="92"/>
      <c r="S214" s="92"/>
    </row>
    <row r="215" spans="16:19" ht="15.75" customHeight="1" x14ac:dyDescent="0.2">
      <c r="P215" s="92"/>
      <c r="R215" s="92"/>
      <c r="S215" s="92"/>
    </row>
    <row r="216" spans="16:19" ht="15.75" customHeight="1" x14ac:dyDescent="0.2">
      <c r="P216" s="92"/>
      <c r="R216" s="92"/>
      <c r="S216" s="92"/>
    </row>
    <row r="217" spans="16:19" ht="15.75" customHeight="1" x14ac:dyDescent="0.2">
      <c r="P217" s="92"/>
      <c r="R217" s="92"/>
      <c r="S217" s="92"/>
    </row>
    <row r="218" spans="16:19" ht="15.75" customHeight="1" x14ac:dyDescent="0.2">
      <c r="P218" s="92"/>
      <c r="R218" s="92"/>
      <c r="S218" s="92"/>
    </row>
    <row r="219" spans="16:19" ht="15.75" customHeight="1" x14ac:dyDescent="0.2">
      <c r="P219" s="92"/>
      <c r="R219" s="92"/>
      <c r="S219" s="92"/>
    </row>
    <row r="220" spans="16:19" ht="15.75" customHeight="1" x14ac:dyDescent="0.2">
      <c r="P220" s="92"/>
      <c r="R220" s="92"/>
      <c r="S220" s="92"/>
    </row>
    <row r="221" spans="16:19" ht="15.75" customHeight="1" x14ac:dyDescent="0.2">
      <c r="P221" s="92"/>
      <c r="R221" s="92"/>
      <c r="S221" s="92"/>
    </row>
    <row r="222" spans="16:19" ht="15.75" customHeight="1" x14ac:dyDescent="0.2">
      <c r="P222" s="92"/>
      <c r="R222" s="92"/>
      <c r="S222" s="92"/>
    </row>
    <row r="223" spans="16:19" ht="15.75" customHeight="1" x14ac:dyDescent="0.2">
      <c r="P223" s="92"/>
      <c r="R223" s="92"/>
      <c r="S223" s="92"/>
    </row>
    <row r="224" spans="16:19" ht="15.75" customHeight="1" x14ac:dyDescent="0.2">
      <c r="P224" s="92"/>
      <c r="R224" s="92"/>
      <c r="S224" s="92"/>
    </row>
    <row r="225" spans="16:19" ht="15.75" customHeight="1" x14ac:dyDescent="0.2">
      <c r="P225" s="92"/>
      <c r="R225" s="92"/>
      <c r="S225" s="92"/>
    </row>
    <row r="226" spans="16:19" ht="15.75" customHeight="1" x14ac:dyDescent="0.2">
      <c r="P226" s="92"/>
      <c r="R226" s="92"/>
      <c r="S226" s="92"/>
    </row>
    <row r="227" spans="16:19" ht="15.75" customHeight="1" x14ac:dyDescent="0.2">
      <c r="P227" s="92"/>
      <c r="R227" s="92"/>
      <c r="S227" s="92"/>
    </row>
    <row r="228" spans="16:19" ht="15.75" customHeight="1" x14ac:dyDescent="0.2">
      <c r="P228" s="92"/>
      <c r="R228" s="92"/>
      <c r="S228" s="92"/>
    </row>
    <row r="229" spans="16:19" ht="15.75" customHeight="1" x14ac:dyDescent="0.2">
      <c r="P229" s="92"/>
      <c r="R229" s="92"/>
      <c r="S229" s="92"/>
    </row>
    <row r="230" spans="16:19" ht="15.75" customHeight="1" x14ac:dyDescent="0.2">
      <c r="P230" s="92"/>
      <c r="R230" s="92"/>
      <c r="S230" s="92"/>
    </row>
    <row r="231" spans="16:19" ht="15.75" customHeight="1" x14ac:dyDescent="0.2">
      <c r="P231" s="92"/>
      <c r="R231" s="92"/>
      <c r="S231" s="92"/>
    </row>
    <row r="232" spans="16:19" ht="15.75" customHeight="1" x14ac:dyDescent="0.2">
      <c r="P232" s="92"/>
      <c r="R232" s="92"/>
      <c r="S232" s="92"/>
    </row>
    <row r="233" spans="16:19" ht="15.75" customHeight="1" x14ac:dyDescent="0.2">
      <c r="P233" s="92"/>
      <c r="R233" s="92"/>
      <c r="S233" s="92"/>
    </row>
    <row r="234" spans="16:19" ht="15.75" customHeight="1" x14ac:dyDescent="0.2">
      <c r="P234" s="92"/>
      <c r="R234" s="92"/>
      <c r="S234" s="92"/>
    </row>
    <row r="235" spans="16:19" ht="15.75" customHeight="1" x14ac:dyDescent="0.2">
      <c r="P235" s="92"/>
      <c r="R235" s="92"/>
      <c r="S235" s="92"/>
    </row>
    <row r="236" spans="16:19" ht="15.75" customHeight="1" x14ac:dyDescent="0.2">
      <c r="P236" s="92"/>
      <c r="R236" s="92"/>
      <c r="S236" s="92"/>
    </row>
    <row r="237" spans="16:19" ht="15.75" customHeight="1" x14ac:dyDescent="0.2">
      <c r="P237" s="92"/>
      <c r="R237" s="92"/>
      <c r="S237" s="92"/>
    </row>
    <row r="238" spans="16:19" ht="15.75" customHeight="1" x14ac:dyDescent="0.2">
      <c r="P238" s="92"/>
      <c r="R238" s="92"/>
      <c r="S238" s="92"/>
    </row>
    <row r="239" spans="16:19" ht="15.75" customHeight="1" x14ac:dyDescent="0.2">
      <c r="P239" s="92"/>
      <c r="R239" s="92"/>
      <c r="S239" s="92"/>
    </row>
    <row r="240" spans="16:19" ht="15.75" customHeight="1" x14ac:dyDescent="0.2">
      <c r="P240" s="92"/>
      <c r="R240" s="92"/>
      <c r="S240" s="92"/>
    </row>
    <row r="241" spans="16:19" ht="15.75" customHeight="1" x14ac:dyDescent="0.2">
      <c r="P241" s="92"/>
      <c r="R241" s="92"/>
      <c r="S241" s="92"/>
    </row>
    <row r="242" spans="16:19" ht="15.75" customHeight="1" x14ac:dyDescent="0.2">
      <c r="P242" s="92"/>
      <c r="R242" s="92"/>
      <c r="S242" s="92"/>
    </row>
    <row r="243" spans="16:19" ht="15.75" customHeight="1" x14ac:dyDescent="0.2">
      <c r="P243" s="92"/>
      <c r="R243" s="92"/>
      <c r="S243" s="92"/>
    </row>
    <row r="244" spans="16:19" ht="15.75" customHeight="1" x14ac:dyDescent="0.2">
      <c r="P244" s="92"/>
      <c r="R244" s="92"/>
      <c r="S244" s="92"/>
    </row>
    <row r="245" spans="16:19" ht="15.75" customHeight="1" x14ac:dyDescent="0.2">
      <c r="P245" s="92"/>
      <c r="R245" s="92"/>
      <c r="S245" s="92"/>
    </row>
    <row r="246" spans="16:19" ht="15.75" customHeight="1" x14ac:dyDescent="0.2">
      <c r="P246" s="92"/>
      <c r="R246" s="92"/>
      <c r="S246" s="92"/>
    </row>
    <row r="247" spans="16:19" ht="15.75" customHeight="1" x14ac:dyDescent="0.2">
      <c r="P247" s="92"/>
      <c r="R247" s="92"/>
      <c r="S247" s="92"/>
    </row>
    <row r="248" spans="16:19" ht="15.75" customHeight="1" x14ac:dyDescent="0.2">
      <c r="P248" s="92"/>
      <c r="R248" s="92"/>
      <c r="S248" s="92"/>
    </row>
    <row r="249" spans="16:19" ht="15.75" customHeight="1" x14ac:dyDescent="0.2">
      <c r="P249" s="92"/>
      <c r="R249" s="92"/>
      <c r="S249" s="92"/>
    </row>
    <row r="250" spans="16:19" ht="15.75" customHeight="1" x14ac:dyDescent="0.2">
      <c r="P250" s="92"/>
      <c r="R250" s="92"/>
      <c r="S250" s="92"/>
    </row>
    <row r="251" spans="16:19" ht="15.75" customHeight="1" x14ac:dyDescent="0.2">
      <c r="P251" s="92"/>
      <c r="R251" s="92"/>
      <c r="S251" s="92"/>
    </row>
    <row r="252" spans="16:19" ht="15.75" customHeight="1" x14ac:dyDescent="0.2">
      <c r="P252" s="92"/>
      <c r="R252" s="92"/>
      <c r="S252" s="92"/>
    </row>
    <row r="253" spans="16:19" ht="15.75" customHeight="1" x14ac:dyDescent="0.2">
      <c r="P253" s="92"/>
      <c r="R253" s="92"/>
      <c r="S253" s="92"/>
    </row>
    <row r="254" spans="16:19" ht="15.75" customHeight="1" x14ac:dyDescent="0.2">
      <c r="P254" s="92"/>
      <c r="R254" s="92"/>
      <c r="S254" s="92"/>
    </row>
    <row r="255" spans="16:19" ht="15.75" customHeight="1" x14ac:dyDescent="0.2">
      <c r="P255" s="92"/>
      <c r="R255" s="92"/>
      <c r="S255" s="92"/>
    </row>
    <row r="256" spans="16:19" ht="15.75" customHeight="1" x14ac:dyDescent="0.2">
      <c r="P256" s="92"/>
      <c r="R256" s="92"/>
      <c r="S256" s="92"/>
    </row>
    <row r="257" spans="16:19" ht="15.75" customHeight="1" x14ac:dyDescent="0.2">
      <c r="P257" s="92"/>
      <c r="R257" s="92"/>
      <c r="S257" s="92"/>
    </row>
    <row r="258" spans="16:19" ht="15.75" customHeight="1" x14ac:dyDescent="0.2">
      <c r="P258" s="92"/>
      <c r="R258" s="92"/>
      <c r="S258" s="92"/>
    </row>
    <row r="259" spans="16:19" ht="15.75" customHeight="1" x14ac:dyDescent="0.2">
      <c r="P259" s="92"/>
      <c r="R259" s="92"/>
      <c r="S259" s="92"/>
    </row>
    <row r="260" spans="16:19" ht="15.75" customHeight="1" x14ac:dyDescent="0.2">
      <c r="P260" s="92"/>
      <c r="R260" s="92"/>
      <c r="S260" s="92"/>
    </row>
    <row r="261" spans="16:19" ht="15.75" customHeight="1" x14ac:dyDescent="0.2">
      <c r="P261" s="92"/>
      <c r="R261" s="92"/>
      <c r="S261" s="92"/>
    </row>
    <row r="262" spans="16:19" ht="15.75" customHeight="1" x14ac:dyDescent="0.2">
      <c r="P262" s="92"/>
      <c r="R262" s="92"/>
      <c r="S262" s="92"/>
    </row>
    <row r="263" spans="16:19" ht="15.75" customHeight="1" x14ac:dyDescent="0.2">
      <c r="P263" s="92"/>
      <c r="R263" s="92"/>
      <c r="S263" s="92"/>
    </row>
    <row r="264" spans="16:19" ht="15.75" customHeight="1" x14ac:dyDescent="0.2">
      <c r="P264" s="92"/>
      <c r="R264" s="92"/>
      <c r="S264" s="92"/>
    </row>
    <row r="265" spans="16:19" ht="15.75" customHeight="1" x14ac:dyDescent="0.2">
      <c r="P265" s="92"/>
      <c r="R265" s="92"/>
      <c r="S265" s="92"/>
    </row>
    <row r="266" spans="16:19" ht="15.75" customHeight="1" x14ac:dyDescent="0.2">
      <c r="P266" s="92"/>
      <c r="R266" s="92"/>
      <c r="S266" s="92"/>
    </row>
    <row r="267" spans="16:19" ht="15.75" customHeight="1" x14ac:dyDescent="0.2">
      <c r="P267" s="92"/>
      <c r="R267" s="92"/>
      <c r="S267" s="92"/>
    </row>
    <row r="268" spans="16:19" ht="15.75" customHeight="1" x14ac:dyDescent="0.2">
      <c r="P268" s="92"/>
      <c r="R268" s="92"/>
      <c r="S268" s="92"/>
    </row>
    <row r="269" spans="16:19" ht="15.75" customHeight="1" x14ac:dyDescent="0.2">
      <c r="P269" s="92"/>
      <c r="R269" s="92"/>
      <c r="S269" s="92"/>
    </row>
    <row r="270" spans="16:19" ht="15.75" customHeight="1" x14ac:dyDescent="0.2">
      <c r="P270" s="92"/>
      <c r="R270" s="92"/>
      <c r="S270" s="92"/>
    </row>
    <row r="271" spans="16:19" ht="15.75" customHeight="1" x14ac:dyDescent="0.2">
      <c r="P271" s="92"/>
      <c r="R271" s="92"/>
      <c r="S271" s="92"/>
    </row>
    <row r="272" spans="16:19" ht="15.75" customHeight="1" x14ac:dyDescent="0.2">
      <c r="P272" s="92"/>
      <c r="R272" s="92"/>
      <c r="S272" s="92"/>
    </row>
    <row r="273" spans="16:19" ht="15.75" customHeight="1" x14ac:dyDescent="0.2">
      <c r="P273" s="92"/>
      <c r="R273" s="92"/>
      <c r="S273" s="92"/>
    </row>
    <row r="274" spans="16:19" ht="15.75" customHeight="1" x14ac:dyDescent="0.2">
      <c r="P274" s="92"/>
      <c r="R274" s="92"/>
      <c r="S274" s="92"/>
    </row>
    <row r="275" spans="16:19" ht="15.75" customHeight="1" x14ac:dyDescent="0.2">
      <c r="P275" s="92"/>
      <c r="R275" s="92"/>
      <c r="S275" s="92"/>
    </row>
    <row r="276" spans="16:19" ht="15.75" customHeight="1" x14ac:dyDescent="0.2">
      <c r="P276" s="92"/>
      <c r="R276" s="92"/>
      <c r="S276" s="92"/>
    </row>
    <row r="277" spans="16:19" ht="15.75" customHeight="1" x14ac:dyDescent="0.2">
      <c r="P277" s="92"/>
      <c r="R277" s="92"/>
      <c r="S277" s="92"/>
    </row>
    <row r="278" spans="16:19" ht="15.75" customHeight="1" x14ac:dyDescent="0.2">
      <c r="P278" s="92"/>
      <c r="R278" s="92"/>
      <c r="S278" s="92"/>
    </row>
    <row r="279" spans="16:19" ht="15.75" customHeight="1" x14ac:dyDescent="0.2">
      <c r="P279" s="92"/>
      <c r="R279" s="92"/>
      <c r="S279" s="92"/>
    </row>
    <row r="280" spans="16:19" ht="15.75" customHeight="1" x14ac:dyDescent="0.2">
      <c r="P280" s="92"/>
      <c r="R280" s="92"/>
      <c r="S280" s="92"/>
    </row>
    <row r="281" spans="16:19" ht="15.75" customHeight="1" x14ac:dyDescent="0.2">
      <c r="P281" s="92"/>
      <c r="R281" s="92"/>
      <c r="S281" s="92"/>
    </row>
    <row r="282" spans="16:19" ht="15.75" customHeight="1" x14ac:dyDescent="0.2">
      <c r="P282" s="92"/>
      <c r="R282" s="92"/>
      <c r="S282" s="92"/>
    </row>
    <row r="283" spans="16:19" ht="15.75" customHeight="1" x14ac:dyDescent="0.2">
      <c r="P283" s="92"/>
      <c r="R283" s="92"/>
      <c r="S283" s="92"/>
    </row>
    <row r="284" spans="16:19" ht="15.75" customHeight="1" x14ac:dyDescent="0.2">
      <c r="P284" s="92"/>
      <c r="R284" s="92"/>
      <c r="S284" s="92"/>
    </row>
    <row r="285" spans="16:19" ht="15.75" customHeight="1" x14ac:dyDescent="0.2">
      <c r="P285" s="92"/>
      <c r="R285" s="92"/>
      <c r="S285" s="92"/>
    </row>
    <row r="286" spans="16:19" ht="15.75" customHeight="1" x14ac:dyDescent="0.2">
      <c r="P286" s="92"/>
      <c r="R286" s="92"/>
      <c r="S286" s="92"/>
    </row>
    <row r="287" spans="16:19" ht="15.75" customHeight="1" x14ac:dyDescent="0.2">
      <c r="P287" s="92"/>
      <c r="R287" s="92"/>
      <c r="S287" s="92"/>
    </row>
    <row r="288" spans="16:19" ht="15.75" customHeight="1" x14ac:dyDescent="0.2">
      <c r="P288" s="92"/>
      <c r="R288" s="92"/>
      <c r="S288" s="92"/>
    </row>
    <row r="289" spans="16:19" ht="15.75" customHeight="1" x14ac:dyDescent="0.2">
      <c r="P289" s="92"/>
      <c r="R289" s="92"/>
      <c r="S289" s="92"/>
    </row>
    <row r="290" spans="16:19" ht="15.75" customHeight="1" x14ac:dyDescent="0.2">
      <c r="P290" s="92"/>
      <c r="R290" s="92"/>
      <c r="S290" s="92"/>
    </row>
    <row r="291" spans="16:19" ht="15.75" customHeight="1" x14ac:dyDescent="0.2">
      <c r="P291" s="92"/>
      <c r="R291" s="92"/>
      <c r="S291" s="92"/>
    </row>
    <row r="292" spans="16:19" ht="15.75" customHeight="1" x14ac:dyDescent="0.2">
      <c r="P292" s="92"/>
      <c r="R292" s="92"/>
      <c r="S292" s="92"/>
    </row>
    <row r="293" spans="16:19" ht="15.75" customHeight="1" x14ac:dyDescent="0.2">
      <c r="P293" s="92"/>
      <c r="R293" s="92"/>
      <c r="S293" s="92"/>
    </row>
    <row r="294" spans="16:19" ht="15.75" customHeight="1" x14ac:dyDescent="0.2">
      <c r="P294" s="92"/>
      <c r="R294" s="92"/>
      <c r="S294" s="92"/>
    </row>
    <row r="295" spans="16:19" ht="15.75" customHeight="1" x14ac:dyDescent="0.2">
      <c r="P295" s="92"/>
      <c r="R295" s="92"/>
      <c r="S295" s="92"/>
    </row>
    <row r="296" spans="16:19" ht="15.75" customHeight="1" x14ac:dyDescent="0.2">
      <c r="P296" s="92"/>
      <c r="R296" s="92"/>
      <c r="S296" s="92"/>
    </row>
    <row r="297" spans="16:19" ht="15.75" customHeight="1" x14ac:dyDescent="0.2">
      <c r="P297" s="92"/>
      <c r="R297" s="92"/>
      <c r="S297" s="92"/>
    </row>
    <row r="298" spans="16:19" ht="15.75" customHeight="1" x14ac:dyDescent="0.2">
      <c r="P298" s="92"/>
      <c r="R298" s="92"/>
      <c r="S298" s="92"/>
    </row>
    <row r="299" spans="16:19" ht="15.75" customHeight="1" x14ac:dyDescent="0.2">
      <c r="P299" s="92"/>
      <c r="R299" s="92"/>
      <c r="S299" s="92"/>
    </row>
    <row r="300" spans="16:19" ht="15.75" customHeight="1" x14ac:dyDescent="0.2">
      <c r="P300" s="92"/>
      <c r="R300" s="92"/>
      <c r="S300" s="92"/>
    </row>
    <row r="301" spans="16:19" ht="15.75" customHeight="1" x14ac:dyDescent="0.2">
      <c r="P301" s="92"/>
      <c r="R301" s="92"/>
      <c r="S301" s="92"/>
    </row>
    <row r="302" spans="16:19" ht="15.75" customHeight="1" x14ac:dyDescent="0.2">
      <c r="P302" s="92"/>
      <c r="R302" s="92"/>
      <c r="S302" s="92"/>
    </row>
    <row r="303" spans="16:19" ht="15.75" customHeight="1" x14ac:dyDescent="0.2">
      <c r="P303" s="92"/>
      <c r="R303" s="92"/>
      <c r="S303" s="92"/>
    </row>
    <row r="304" spans="16:19" ht="15.75" customHeight="1" x14ac:dyDescent="0.2">
      <c r="P304" s="92"/>
      <c r="R304" s="92"/>
      <c r="S304" s="92"/>
    </row>
    <row r="305" spans="16:19" ht="15.75" customHeight="1" x14ac:dyDescent="0.2">
      <c r="P305" s="92"/>
      <c r="R305" s="92"/>
      <c r="S305" s="92"/>
    </row>
    <row r="306" spans="16:19" ht="15.75" customHeight="1" x14ac:dyDescent="0.2">
      <c r="P306" s="92"/>
      <c r="R306" s="92"/>
      <c r="S306" s="92"/>
    </row>
    <row r="307" spans="16:19" ht="15.75" customHeight="1" x14ac:dyDescent="0.2">
      <c r="P307" s="92"/>
      <c r="R307" s="92"/>
      <c r="S307" s="92"/>
    </row>
    <row r="308" spans="16:19" ht="15.75" customHeight="1" x14ac:dyDescent="0.2">
      <c r="P308" s="92"/>
      <c r="R308" s="92"/>
      <c r="S308" s="92"/>
    </row>
    <row r="309" spans="16:19" ht="15.75" customHeight="1" x14ac:dyDescent="0.2">
      <c r="P309" s="92"/>
      <c r="R309" s="92"/>
      <c r="S309" s="92"/>
    </row>
    <row r="310" spans="16:19" ht="15.75" customHeight="1" x14ac:dyDescent="0.2">
      <c r="P310" s="92"/>
      <c r="R310" s="92"/>
      <c r="S310" s="92"/>
    </row>
    <row r="311" spans="16:19" ht="15.75" customHeight="1" x14ac:dyDescent="0.2">
      <c r="P311" s="92"/>
      <c r="R311" s="92"/>
      <c r="S311" s="92"/>
    </row>
    <row r="312" spans="16:19" ht="15.75" customHeight="1" x14ac:dyDescent="0.2">
      <c r="P312" s="92"/>
      <c r="R312" s="92"/>
      <c r="S312" s="92"/>
    </row>
    <row r="313" spans="16:19" ht="15.75" customHeight="1" x14ac:dyDescent="0.2">
      <c r="P313" s="92"/>
      <c r="R313" s="92"/>
      <c r="S313" s="92"/>
    </row>
    <row r="314" spans="16:19" ht="15.75" customHeight="1" x14ac:dyDescent="0.2">
      <c r="P314" s="92"/>
      <c r="R314" s="92"/>
      <c r="S314" s="92"/>
    </row>
    <row r="315" spans="16:19" ht="15.75" customHeight="1" x14ac:dyDescent="0.2">
      <c r="P315" s="92"/>
      <c r="R315" s="92"/>
      <c r="S315" s="92"/>
    </row>
    <row r="316" spans="16:19" ht="15.75" customHeight="1" x14ac:dyDescent="0.2">
      <c r="P316" s="92"/>
      <c r="R316" s="92"/>
      <c r="S316" s="92"/>
    </row>
    <row r="317" spans="16:19" ht="15.75" customHeight="1" x14ac:dyDescent="0.2">
      <c r="P317" s="92"/>
      <c r="R317" s="92"/>
      <c r="S317" s="92"/>
    </row>
    <row r="318" spans="16:19" ht="15.75" customHeight="1" x14ac:dyDescent="0.2">
      <c r="P318" s="92"/>
      <c r="R318" s="92"/>
      <c r="S318" s="92"/>
    </row>
    <row r="319" spans="16:19" ht="15.75" customHeight="1" x14ac:dyDescent="0.2">
      <c r="P319" s="92"/>
      <c r="R319" s="92"/>
      <c r="S319" s="92"/>
    </row>
    <row r="320" spans="16:19" ht="15.75" customHeight="1" x14ac:dyDescent="0.2">
      <c r="P320" s="92"/>
      <c r="R320" s="92"/>
      <c r="S320" s="92"/>
    </row>
    <row r="321" spans="16:19" ht="15.75" customHeight="1" x14ac:dyDescent="0.2">
      <c r="P321" s="92"/>
      <c r="R321" s="92"/>
      <c r="S321" s="92"/>
    </row>
    <row r="322" spans="16:19" ht="15.75" customHeight="1" x14ac:dyDescent="0.2">
      <c r="P322" s="92"/>
      <c r="R322" s="92"/>
      <c r="S322" s="92"/>
    </row>
    <row r="323" spans="16:19" ht="15.75" customHeight="1" x14ac:dyDescent="0.2">
      <c r="P323" s="92"/>
      <c r="R323" s="92"/>
      <c r="S323" s="92"/>
    </row>
    <row r="324" spans="16:19" ht="15.75" customHeight="1" x14ac:dyDescent="0.2">
      <c r="P324" s="92"/>
      <c r="R324" s="92"/>
      <c r="S324" s="92"/>
    </row>
    <row r="325" spans="16:19" ht="15.75" customHeight="1" x14ac:dyDescent="0.2">
      <c r="P325" s="92"/>
      <c r="R325" s="92"/>
      <c r="S325" s="92"/>
    </row>
    <row r="326" spans="16:19" ht="15.75" customHeight="1" x14ac:dyDescent="0.2">
      <c r="P326" s="92"/>
      <c r="R326" s="92"/>
      <c r="S326" s="92"/>
    </row>
    <row r="327" spans="16:19" ht="15.75" customHeight="1" x14ac:dyDescent="0.2">
      <c r="P327" s="92"/>
      <c r="R327" s="92"/>
      <c r="S327" s="92"/>
    </row>
    <row r="328" spans="16:19" ht="15.75" customHeight="1" x14ac:dyDescent="0.2">
      <c r="P328" s="92"/>
      <c r="R328" s="92"/>
      <c r="S328" s="92"/>
    </row>
    <row r="329" spans="16:19" ht="15.75" customHeight="1" x14ac:dyDescent="0.2">
      <c r="P329" s="92"/>
      <c r="R329" s="92"/>
      <c r="S329" s="92"/>
    </row>
    <row r="330" spans="16:19" ht="15.75" customHeight="1" x14ac:dyDescent="0.2">
      <c r="P330" s="92"/>
      <c r="R330" s="92"/>
      <c r="S330" s="92"/>
    </row>
    <row r="331" spans="16:19" ht="15.75" customHeight="1" x14ac:dyDescent="0.2">
      <c r="P331" s="92"/>
      <c r="R331" s="92"/>
      <c r="S331" s="92"/>
    </row>
    <row r="332" spans="16:19" ht="15.75" customHeight="1" x14ac:dyDescent="0.2">
      <c r="P332" s="92"/>
      <c r="R332" s="92"/>
      <c r="S332" s="92"/>
    </row>
    <row r="333" spans="16:19" ht="15.75" customHeight="1" x14ac:dyDescent="0.2">
      <c r="P333" s="92"/>
      <c r="R333" s="92"/>
      <c r="S333" s="92"/>
    </row>
    <row r="334" spans="16:19" ht="15.75" customHeight="1" x14ac:dyDescent="0.2">
      <c r="P334" s="92"/>
      <c r="R334" s="92"/>
      <c r="S334" s="92"/>
    </row>
    <row r="335" spans="16:19" ht="15.75" customHeight="1" x14ac:dyDescent="0.2">
      <c r="P335" s="92"/>
      <c r="R335" s="92"/>
      <c r="S335" s="92"/>
    </row>
    <row r="336" spans="16:19" ht="15.75" customHeight="1" x14ac:dyDescent="0.2">
      <c r="P336" s="92"/>
      <c r="R336" s="92"/>
      <c r="S336" s="92"/>
    </row>
    <row r="337" spans="16:19" ht="15.75" customHeight="1" x14ac:dyDescent="0.2">
      <c r="P337" s="92"/>
      <c r="R337" s="92"/>
      <c r="S337" s="92"/>
    </row>
    <row r="338" spans="16:19" ht="15.75" customHeight="1" x14ac:dyDescent="0.2">
      <c r="P338" s="92"/>
      <c r="R338" s="92"/>
      <c r="S338" s="92"/>
    </row>
    <row r="339" spans="16:19" ht="15.75" customHeight="1" x14ac:dyDescent="0.2">
      <c r="P339" s="92"/>
      <c r="R339" s="92"/>
      <c r="S339" s="92"/>
    </row>
    <row r="340" spans="16:19" ht="15.75" customHeight="1" x14ac:dyDescent="0.2">
      <c r="P340" s="92"/>
      <c r="R340" s="92"/>
      <c r="S340" s="92"/>
    </row>
    <row r="341" spans="16:19" ht="15.75" customHeight="1" x14ac:dyDescent="0.2">
      <c r="P341" s="92"/>
      <c r="R341" s="92"/>
      <c r="S341" s="92"/>
    </row>
    <row r="342" spans="16:19" ht="15.75" customHeight="1" x14ac:dyDescent="0.2">
      <c r="P342" s="92"/>
      <c r="R342" s="92"/>
      <c r="S342" s="92"/>
    </row>
    <row r="343" spans="16:19" ht="15.75" customHeight="1" x14ac:dyDescent="0.2">
      <c r="P343" s="92"/>
      <c r="R343" s="92"/>
      <c r="S343" s="92"/>
    </row>
    <row r="344" spans="16:19" ht="15.75" customHeight="1" x14ac:dyDescent="0.2">
      <c r="P344" s="92"/>
      <c r="R344" s="92"/>
      <c r="S344" s="92"/>
    </row>
    <row r="345" spans="16:19" ht="15.75" customHeight="1" x14ac:dyDescent="0.2">
      <c r="P345" s="92"/>
      <c r="R345" s="92"/>
      <c r="S345" s="92"/>
    </row>
    <row r="346" spans="16:19" ht="15.75" customHeight="1" x14ac:dyDescent="0.2">
      <c r="P346" s="92"/>
      <c r="R346" s="92"/>
      <c r="S346" s="92"/>
    </row>
    <row r="347" spans="16:19" ht="15.75" customHeight="1" x14ac:dyDescent="0.2">
      <c r="P347" s="92"/>
      <c r="R347" s="92"/>
      <c r="S347" s="92"/>
    </row>
    <row r="348" spans="16:19" ht="15.75" customHeight="1" x14ac:dyDescent="0.2">
      <c r="P348" s="92"/>
      <c r="R348" s="92"/>
      <c r="S348" s="92"/>
    </row>
    <row r="349" spans="16:19" ht="15.75" customHeight="1" x14ac:dyDescent="0.2">
      <c r="P349" s="92"/>
      <c r="R349" s="92"/>
      <c r="S349" s="92"/>
    </row>
    <row r="350" spans="16:19" ht="15.75" customHeight="1" x14ac:dyDescent="0.2">
      <c r="P350" s="92"/>
      <c r="R350" s="92"/>
      <c r="S350" s="92"/>
    </row>
    <row r="351" spans="16:19" ht="15.75" customHeight="1" x14ac:dyDescent="0.2">
      <c r="P351" s="92"/>
      <c r="R351" s="92"/>
      <c r="S351" s="92"/>
    </row>
    <row r="352" spans="16:19" ht="15.75" customHeight="1" x14ac:dyDescent="0.2">
      <c r="P352" s="92"/>
      <c r="R352" s="92"/>
      <c r="S352" s="92"/>
    </row>
    <row r="353" spans="16:19" ht="15.75" customHeight="1" x14ac:dyDescent="0.2">
      <c r="P353" s="92"/>
      <c r="R353" s="92"/>
      <c r="S353" s="92"/>
    </row>
    <row r="354" spans="16:19" ht="15.75" customHeight="1" x14ac:dyDescent="0.2">
      <c r="P354" s="92"/>
      <c r="R354" s="92"/>
      <c r="S354" s="92"/>
    </row>
    <row r="355" spans="16:19" ht="15.75" customHeight="1" x14ac:dyDescent="0.2">
      <c r="P355" s="92"/>
      <c r="R355" s="92"/>
      <c r="S355" s="92"/>
    </row>
    <row r="356" spans="16:19" ht="15.75" customHeight="1" x14ac:dyDescent="0.2">
      <c r="P356" s="92"/>
      <c r="R356" s="92"/>
      <c r="S356" s="92"/>
    </row>
    <row r="357" spans="16:19" ht="15.75" customHeight="1" x14ac:dyDescent="0.2">
      <c r="P357" s="92"/>
      <c r="R357" s="92"/>
      <c r="S357" s="92"/>
    </row>
    <row r="358" spans="16:19" ht="15.75" customHeight="1" x14ac:dyDescent="0.2">
      <c r="P358" s="92"/>
      <c r="R358" s="92"/>
      <c r="S358" s="92"/>
    </row>
    <row r="359" spans="16:19" ht="15.75" customHeight="1" x14ac:dyDescent="0.2">
      <c r="P359" s="92"/>
      <c r="R359" s="92"/>
      <c r="S359" s="92"/>
    </row>
    <row r="360" spans="16:19" ht="15.75" customHeight="1" x14ac:dyDescent="0.2">
      <c r="P360" s="92"/>
      <c r="R360" s="92"/>
      <c r="S360" s="92"/>
    </row>
    <row r="361" spans="16:19" ht="15.75" customHeight="1" x14ac:dyDescent="0.2">
      <c r="P361" s="92"/>
      <c r="R361" s="92"/>
      <c r="S361" s="92"/>
    </row>
    <row r="362" spans="16:19" ht="15.75" customHeight="1" x14ac:dyDescent="0.2">
      <c r="P362" s="92"/>
      <c r="R362" s="92"/>
      <c r="S362" s="92"/>
    </row>
    <row r="363" spans="16:19" ht="15.75" customHeight="1" x14ac:dyDescent="0.2">
      <c r="P363" s="92"/>
      <c r="R363" s="92"/>
      <c r="S363" s="92"/>
    </row>
    <row r="364" spans="16:19" ht="15.75" customHeight="1" x14ac:dyDescent="0.2">
      <c r="P364" s="92"/>
      <c r="R364" s="92"/>
      <c r="S364" s="92"/>
    </row>
    <row r="365" spans="16:19" ht="15.75" customHeight="1" x14ac:dyDescent="0.2">
      <c r="P365" s="92"/>
      <c r="R365" s="92"/>
      <c r="S365" s="92"/>
    </row>
    <row r="366" spans="16:19" ht="15.75" customHeight="1" x14ac:dyDescent="0.2">
      <c r="P366" s="92"/>
      <c r="R366" s="92"/>
      <c r="S366" s="92"/>
    </row>
    <row r="367" spans="16:19" ht="15.75" customHeight="1" x14ac:dyDescent="0.2">
      <c r="P367" s="92"/>
      <c r="R367" s="92"/>
      <c r="S367" s="92"/>
    </row>
    <row r="368" spans="16:19" ht="15.75" customHeight="1" x14ac:dyDescent="0.2">
      <c r="P368" s="92"/>
      <c r="R368" s="92"/>
      <c r="S368" s="92"/>
    </row>
    <row r="369" spans="16:19" ht="15.75" customHeight="1" x14ac:dyDescent="0.2">
      <c r="P369" s="92"/>
      <c r="R369" s="92"/>
      <c r="S369" s="92"/>
    </row>
    <row r="370" spans="16:19" ht="15.75" customHeight="1" x14ac:dyDescent="0.2">
      <c r="P370" s="92"/>
      <c r="R370" s="92"/>
      <c r="S370" s="92"/>
    </row>
    <row r="371" spans="16:19" ht="15.75" customHeight="1" x14ac:dyDescent="0.2">
      <c r="P371" s="92"/>
      <c r="R371" s="92"/>
      <c r="S371" s="92"/>
    </row>
    <row r="372" spans="16:19" ht="15.75" customHeight="1" x14ac:dyDescent="0.2">
      <c r="P372" s="92"/>
      <c r="R372" s="92"/>
      <c r="S372" s="92"/>
    </row>
    <row r="373" spans="16:19" ht="15.75" customHeight="1" x14ac:dyDescent="0.2">
      <c r="P373" s="92"/>
      <c r="R373" s="92"/>
      <c r="S373" s="92"/>
    </row>
    <row r="374" spans="16:19" ht="15.75" customHeight="1" x14ac:dyDescent="0.2">
      <c r="P374" s="92"/>
      <c r="R374" s="92"/>
      <c r="S374" s="92"/>
    </row>
    <row r="375" spans="16:19" ht="15.75" customHeight="1" x14ac:dyDescent="0.2">
      <c r="P375" s="92"/>
      <c r="R375" s="92"/>
      <c r="S375" s="92"/>
    </row>
    <row r="376" spans="16:19" ht="15.75" customHeight="1" x14ac:dyDescent="0.2">
      <c r="P376" s="92"/>
      <c r="R376" s="92"/>
      <c r="S376" s="92"/>
    </row>
    <row r="377" spans="16:19" ht="15.75" customHeight="1" x14ac:dyDescent="0.2">
      <c r="P377" s="92"/>
      <c r="R377" s="92"/>
      <c r="S377" s="92"/>
    </row>
    <row r="378" spans="16:19" ht="15.75" customHeight="1" x14ac:dyDescent="0.2">
      <c r="P378" s="92"/>
      <c r="R378" s="92"/>
      <c r="S378" s="92"/>
    </row>
    <row r="379" spans="16:19" ht="15.75" customHeight="1" x14ac:dyDescent="0.2">
      <c r="P379" s="92"/>
      <c r="R379" s="92"/>
      <c r="S379" s="92"/>
    </row>
    <row r="380" spans="16:19" ht="15.75" customHeight="1" x14ac:dyDescent="0.2">
      <c r="P380" s="92"/>
      <c r="R380" s="92"/>
      <c r="S380" s="92"/>
    </row>
    <row r="381" spans="16:19" ht="15.75" customHeight="1" x14ac:dyDescent="0.2">
      <c r="P381" s="92"/>
      <c r="R381" s="92"/>
      <c r="S381" s="92"/>
    </row>
    <row r="382" spans="16:19" ht="15.75" customHeight="1" x14ac:dyDescent="0.2">
      <c r="P382" s="92"/>
      <c r="R382" s="92"/>
      <c r="S382" s="92"/>
    </row>
    <row r="383" spans="16:19" ht="15.75" customHeight="1" x14ac:dyDescent="0.2">
      <c r="P383" s="92"/>
      <c r="R383" s="92"/>
      <c r="S383" s="92"/>
    </row>
    <row r="384" spans="16:19" ht="15.75" customHeight="1" x14ac:dyDescent="0.2">
      <c r="P384" s="92"/>
      <c r="R384" s="92"/>
      <c r="S384" s="92"/>
    </row>
    <row r="385" spans="16:19" ht="15.75" customHeight="1" x14ac:dyDescent="0.2">
      <c r="P385" s="92"/>
      <c r="R385" s="92"/>
      <c r="S385" s="92"/>
    </row>
    <row r="386" spans="16:19" ht="15.75" customHeight="1" x14ac:dyDescent="0.2">
      <c r="P386" s="92"/>
      <c r="R386" s="92"/>
      <c r="S386" s="92"/>
    </row>
    <row r="387" spans="16:19" ht="15.75" customHeight="1" x14ac:dyDescent="0.2">
      <c r="P387" s="92"/>
      <c r="R387" s="92"/>
      <c r="S387" s="92"/>
    </row>
    <row r="388" spans="16:19" ht="15.75" customHeight="1" x14ac:dyDescent="0.2">
      <c r="P388" s="92"/>
      <c r="R388" s="92"/>
      <c r="S388" s="92"/>
    </row>
    <row r="389" spans="16:19" ht="15.75" customHeight="1" x14ac:dyDescent="0.2">
      <c r="P389" s="92"/>
      <c r="R389" s="92"/>
      <c r="S389" s="92"/>
    </row>
    <row r="390" spans="16:19" ht="15.75" customHeight="1" x14ac:dyDescent="0.2">
      <c r="P390" s="92"/>
      <c r="R390" s="92"/>
      <c r="S390" s="92"/>
    </row>
    <row r="391" spans="16:19" ht="15.75" customHeight="1" x14ac:dyDescent="0.2">
      <c r="P391" s="92"/>
      <c r="R391" s="92"/>
      <c r="S391" s="92"/>
    </row>
    <row r="392" spans="16:19" ht="15.75" customHeight="1" x14ac:dyDescent="0.2">
      <c r="P392" s="92"/>
      <c r="R392" s="92"/>
      <c r="S392" s="92"/>
    </row>
    <row r="393" spans="16:19" ht="15.75" customHeight="1" x14ac:dyDescent="0.2">
      <c r="P393" s="92"/>
      <c r="R393" s="92"/>
      <c r="S393" s="92"/>
    </row>
    <row r="394" spans="16:19" ht="15.75" customHeight="1" x14ac:dyDescent="0.2">
      <c r="P394" s="92"/>
      <c r="R394" s="92"/>
      <c r="S394" s="92"/>
    </row>
    <row r="395" spans="16:19" ht="15.75" customHeight="1" x14ac:dyDescent="0.2">
      <c r="P395" s="92"/>
      <c r="R395" s="92"/>
      <c r="S395" s="92"/>
    </row>
    <row r="396" spans="16:19" ht="15.75" customHeight="1" x14ac:dyDescent="0.2">
      <c r="P396" s="92"/>
      <c r="R396" s="92"/>
      <c r="S396" s="92"/>
    </row>
    <row r="397" spans="16:19" ht="15.75" customHeight="1" x14ac:dyDescent="0.2">
      <c r="P397" s="92"/>
      <c r="R397" s="92"/>
      <c r="S397" s="92"/>
    </row>
    <row r="398" spans="16:19" ht="15.75" customHeight="1" x14ac:dyDescent="0.2">
      <c r="P398" s="92"/>
      <c r="R398" s="92"/>
      <c r="S398" s="92"/>
    </row>
    <row r="399" spans="16:19" ht="15.75" customHeight="1" x14ac:dyDescent="0.2">
      <c r="P399" s="92"/>
      <c r="R399" s="92"/>
      <c r="S399" s="92"/>
    </row>
    <row r="400" spans="16:19" ht="15.75" customHeight="1" x14ac:dyDescent="0.2">
      <c r="P400" s="92"/>
      <c r="R400" s="92"/>
      <c r="S400" s="92"/>
    </row>
    <row r="401" spans="16:19" ht="15.75" customHeight="1" x14ac:dyDescent="0.2">
      <c r="P401" s="92"/>
      <c r="R401" s="92"/>
      <c r="S401" s="92"/>
    </row>
    <row r="402" spans="16:19" ht="15.75" customHeight="1" x14ac:dyDescent="0.2">
      <c r="P402" s="92"/>
      <c r="R402" s="92"/>
      <c r="S402" s="92"/>
    </row>
    <row r="403" spans="16:19" ht="15.75" customHeight="1" x14ac:dyDescent="0.2">
      <c r="P403" s="92"/>
      <c r="R403" s="92"/>
      <c r="S403" s="92"/>
    </row>
    <row r="404" spans="16:19" ht="15.75" customHeight="1" x14ac:dyDescent="0.2">
      <c r="P404" s="92"/>
      <c r="R404" s="92"/>
      <c r="S404" s="92"/>
    </row>
    <row r="405" spans="16:19" ht="15.75" customHeight="1" x14ac:dyDescent="0.2">
      <c r="P405" s="92"/>
      <c r="R405" s="92"/>
      <c r="S405" s="92"/>
    </row>
    <row r="406" spans="16:19" ht="15.75" customHeight="1" x14ac:dyDescent="0.2">
      <c r="P406" s="92"/>
      <c r="R406" s="92"/>
      <c r="S406" s="92"/>
    </row>
    <row r="407" spans="16:19" ht="15.75" customHeight="1" x14ac:dyDescent="0.2">
      <c r="P407" s="92"/>
      <c r="R407" s="92"/>
      <c r="S407" s="92"/>
    </row>
    <row r="408" spans="16:19" ht="15.75" customHeight="1" x14ac:dyDescent="0.2">
      <c r="P408" s="92"/>
      <c r="R408" s="92"/>
      <c r="S408" s="92"/>
    </row>
    <row r="409" spans="16:19" ht="15.75" customHeight="1" x14ac:dyDescent="0.2">
      <c r="P409" s="92"/>
      <c r="R409" s="92"/>
      <c r="S409" s="92"/>
    </row>
    <row r="410" spans="16:19" ht="15.75" customHeight="1" x14ac:dyDescent="0.2">
      <c r="P410" s="92"/>
      <c r="R410" s="92"/>
      <c r="S410" s="92"/>
    </row>
    <row r="411" spans="16:19" ht="15.75" customHeight="1" x14ac:dyDescent="0.2">
      <c r="P411" s="92"/>
      <c r="R411" s="92"/>
      <c r="S411" s="92"/>
    </row>
    <row r="412" spans="16:19" ht="15.75" customHeight="1" x14ac:dyDescent="0.2">
      <c r="P412" s="92"/>
      <c r="R412" s="92"/>
      <c r="S412" s="92"/>
    </row>
    <row r="413" spans="16:19" ht="15.75" customHeight="1" x14ac:dyDescent="0.2">
      <c r="P413" s="92"/>
      <c r="R413" s="92"/>
      <c r="S413" s="92"/>
    </row>
    <row r="414" spans="16:19" ht="15.75" customHeight="1" x14ac:dyDescent="0.2">
      <c r="P414" s="92"/>
      <c r="R414" s="92"/>
      <c r="S414" s="92"/>
    </row>
    <row r="415" spans="16:19" ht="15.75" customHeight="1" x14ac:dyDescent="0.2">
      <c r="P415" s="92"/>
      <c r="R415" s="92"/>
      <c r="S415" s="92"/>
    </row>
    <row r="416" spans="16:19" ht="15.75" customHeight="1" x14ac:dyDescent="0.2">
      <c r="P416" s="92"/>
      <c r="R416" s="92"/>
      <c r="S416" s="92"/>
    </row>
    <row r="417" spans="16:19" ht="15.75" customHeight="1" x14ac:dyDescent="0.2">
      <c r="P417" s="92"/>
      <c r="R417" s="92"/>
      <c r="S417" s="92"/>
    </row>
    <row r="418" spans="16:19" ht="15.75" customHeight="1" x14ac:dyDescent="0.2">
      <c r="P418" s="92"/>
      <c r="R418" s="92"/>
      <c r="S418" s="92"/>
    </row>
    <row r="419" spans="16:19" ht="15.75" customHeight="1" x14ac:dyDescent="0.2">
      <c r="P419" s="92"/>
      <c r="R419" s="92"/>
      <c r="S419" s="92"/>
    </row>
    <row r="420" spans="16:19" ht="15.75" customHeight="1" x14ac:dyDescent="0.2">
      <c r="P420" s="92"/>
      <c r="R420" s="92"/>
      <c r="S420" s="92"/>
    </row>
    <row r="421" spans="16:19" ht="15.75" customHeight="1" x14ac:dyDescent="0.2">
      <c r="P421" s="92"/>
      <c r="R421" s="92"/>
      <c r="S421" s="92"/>
    </row>
    <row r="422" spans="16:19" ht="15.75" customHeight="1" x14ac:dyDescent="0.2">
      <c r="P422" s="92"/>
      <c r="R422" s="92"/>
      <c r="S422" s="92"/>
    </row>
    <row r="423" spans="16:19" ht="15.75" customHeight="1" x14ac:dyDescent="0.2">
      <c r="P423" s="92"/>
      <c r="R423" s="92"/>
      <c r="S423" s="92"/>
    </row>
    <row r="424" spans="16:19" ht="15.75" customHeight="1" x14ac:dyDescent="0.2">
      <c r="P424" s="92"/>
      <c r="R424" s="92"/>
      <c r="S424" s="92"/>
    </row>
    <row r="425" spans="16:19" ht="15.75" customHeight="1" x14ac:dyDescent="0.2">
      <c r="P425" s="92"/>
      <c r="R425" s="92"/>
      <c r="S425" s="92"/>
    </row>
    <row r="426" spans="16:19" ht="15.75" customHeight="1" x14ac:dyDescent="0.2">
      <c r="P426" s="92"/>
      <c r="R426" s="92"/>
      <c r="S426" s="92"/>
    </row>
    <row r="427" spans="16:19" ht="15.75" customHeight="1" x14ac:dyDescent="0.2">
      <c r="P427" s="92"/>
      <c r="R427" s="92"/>
      <c r="S427" s="92"/>
    </row>
    <row r="428" spans="16:19" ht="15.75" customHeight="1" x14ac:dyDescent="0.2">
      <c r="P428" s="92"/>
      <c r="R428" s="92"/>
      <c r="S428" s="92"/>
    </row>
    <row r="429" spans="16:19" ht="15.75" customHeight="1" x14ac:dyDescent="0.2">
      <c r="P429" s="92"/>
      <c r="R429" s="92"/>
      <c r="S429" s="92"/>
    </row>
    <row r="430" spans="16:19" ht="15.75" customHeight="1" x14ac:dyDescent="0.2">
      <c r="P430" s="92"/>
      <c r="R430" s="92"/>
      <c r="S430" s="92"/>
    </row>
    <row r="431" spans="16:19" ht="15.75" customHeight="1" x14ac:dyDescent="0.2">
      <c r="P431" s="92"/>
      <c r="R431" s="92"/>
      <c r="S431" s="92"/>
    </row>
    <row r="432" spans="16:19" ht="15.75" customHeight="1" x14ac:dyDescent="0.2">
      <c r="P432" s="92"/>
      <c r="R432" s="92"/>
      <c r="S432" s="92"/>
    </row>
    <row r="433" spans="16:19" ht="15.75" customHeight="1" x14ac:dyDescent="0.2">
      <c r="P433" s="92"/>
      <c r="R433" s="92"/>
      <c r="S433" s="92"/>
    </row>
    <row r="434" spans="16:19" ht="15.75" customHeight="1" x14ac:dyDescent="0.2">
      <c r="P434" s="92"/>
      <c r="R434" s="92"/>
      <c r="S434" s="92"/>
    </row>
    <row r="435" spans="16:19" ht="15.75" customHeight="1" x14ac:dyDescent="0.2">
      <c r="P435" s="92"/>
      <c r="R435" s="92"/>
      <c r="S435" s="92"/>
    </row>
    <row r="436" spans="16:19" ht="15.75" customHeight="1" x14ac:dyDescent="0.2">
      <c r="P436" s="92"/>
      <c r="R436" s="92"/>
      <c r="S436" s="92"/>
    </row>
    <row r="437" spans="16:19" ht="15.75" customHeight="1" x14ac:dyDescent="0.2">
      <c r="P437" s="92"/>
      <c r="R437" s="92"/>
      <c r="S437" s="92"/>
    </row>
    <row r="438" spans="16:19" ht="15.75" customHeight="1" x14ac:dyDescent="0.2">
      <c r="P438" s="92"/>
      <c r="R438" s="92"/>
      <c r="S438" s="92"/>
    </row>
    <row r="439" spans="16:19" ht="15.75" customHeight="1" x14ac:dyDescent="0.2">
      <c r="P439" s="92"/>
      <c r="R439" s="92"/>
      <c r="S439" s="92"/>
    </row>
    <row r="440" spans="16:19" ht="15.75" customHeight="1" x14ac:dyDescent="0.2">
      <c r="P440" s="92"/>
      <c r="R440" s="92"/>
      <c r="S440" s="92"/>
    </row>
    <row r="441" spans="16:19" ht="15.75" customHeight="1" x14ac:dyDescent="0.2">
      <c r="P441" s="92"/>
      <c r="R441" s="92"/>
      <c r="S441" s="92"/>
    </row>
    <row r="442" spans="16:19" ht="15.75" customHeight="1" x14ac:dyDescent="0.2">
      <c r="P442" s="92"/>
      <c r="R442" s="92"/>
      <c r="S442" s="92"/>
    </row>
    <row r="443" spans="16:19" ht="15.75" customHeight="1" x14ac:dyDescent="0.2">
      <c r="P443" s="92"/>
      <c r="R443" s="92"/>
      <c r="S443" s="92"/>
    </row>
    <row r="444" spans="16:19" ht="15.75" customHeight="1" x14ac:dyDescent="0.2">
      <c r="P444" s="92"/>
      <c r="R444" s="92"/>
      <c r="S444" s="92"/>
    </row>
    <row r="445" spans="16:19" ht="15.75" customHeight="1" x14ac:dyDescent="0.2">
      <c r="P445" s="92"/>
      <c r="R445" s="92"/>
      <c r="S445" s="92"/>
    </row>
    <row r="446" spans="16:19" ht="15.75" customHeight="1" x14ac:dyDescent="0.2">
      <c r="P446" s="92"/>
      <c r="R446" s="92"/>
      <c r="S446" s="92"/>
    </row>
    <row r="447" spans="16:19" ht="15.75" customHeight="1" x14ac:dyDescent="0.2">
      <c r="P447" s="92"/>
      <c r="R447" s="92"/>
      <c r="S447" s="92"/>
    </row>
    <row r="448" spans="16:19" ht="15.75" customHeight="1" x14ac:dyDescent="0.2">
      <c r="P448" s="92"/>
      <c r="R448" s="92"/>
      <c r="S448" s="92"/>
    </row>
    <row r="449" spans="16:19" ht="15.75" customHeight="1" x14ac:dyDescent="0.2">
      <c r="P449" s="92"/>
      <c r="R449" s="92"/>
      <c r="S449" s="92"/>
    </row>
    <row r="450" spans="16:19" ht="15.75" customHeight="1" x14ac:dyDescent="0.2">
      <c r="P450" s="92"/>
      <c r="R450" s="92"/>
      <c r="S450" s="92"/>
    </row>
    <row r="451" spans="16:19" ht="15.75" customHeight="1" x14ac:dyDescent="0.2">
      <c r="P451" s="92"/>
      <c r="R451" s="92"/>
      <c r="S451" s="92"/>
    </row>
    <row r="452" spans="16:19" ht="15.75" customHeight="1" x14ac:dyDescent="0.2">
      <c r="P452" s="92"/>
      <c r="R452" s="92"/>
      <c r="S452" s="92"/>
    </row>
    <row r="453" spans="16:19" ht="15.75" customHeight="1" x14ac:dyDescent="0.2">
      <c r="P453" s="92"/>
      <c r="R453" s="92"/>
      <c r="S453" s="92"/>
    </row>
    <row r="454" spans="16:19" ht="15.75" customHeight="1" x14ac:dyDescent="0.2">
      <c r="P454" s="92"/>
      <c r="R454" s="92"/>
      <c r="S454" s="92"/>
    </row>
    <row r="455" spans="16:19" ht="15.75" customHeight="1" x14ac:dyDescent="0.2">
      <c r="P455" s="92"/>
      <c r="R455" s="92"/>
      <c r="S455" s="92"/>
    </row>
    <row r="456" spans="16:19" ht="15.75" customHeight="1" x14ac:dyDescent="0.2">
      <c r="P456" s="92"/>
      <c r="R456" s="92"/>
      <c r="S456" s="92"/>
    </row>
    <row r="457" spans="16:19" ht="15.75" customHeight="1" x14ac:dyDescent="0.2">
      <c r="P457" s="92"/>
      <c r="R457" s="92"/>
      <c r="S457" s="92"/>
    </row>
    <row r="458" spans="16:19" ht="15.75" customHeight="1" x14ac:dyDescent="0.2">
      <c r="P458" s="92"/>
      <c r="R458" s="92"/>
      <c r="S458" s="92"/>
    </row>
    <row r="459" spans="16:19" ht="15.75" customHeight="1" x14ac:dyDescent="0.2">
      <c r="P459" s="92"/>
      <c r="R459" s="92"/>
      <c r="S459" s="92"/>
    </row>
    <row r="460" spans="16:19" ht="15.75" customHeight="1" x14ac:dyDescent="0.2">
      <c r="P460" s="92"/>
      <c r="R460" s="92"/>
      <c r="S460" s="92"/>
    </row>
    <row r="461" spans="16:19" ht="15.75" customHeight="1" x14ac:dyDescent="0.2">
      <c r="P461" s="92"/>
      <c r="R461" s="92"/>
      <c r="S461" s="92"/>
    </row>
    <row r="462" spans="16:19" ht="15.75" customHeight="1" x14ac:dyDescent="0.2">
      <c r="P462" s="92"/>
      <c r="R462" s="92"/>
      <c r="S462" s="92"/>
    </row>
    <row r="463" spans="16:19" ht="15.75" customHeight="1" x14ac:dyDescent="0.2">
      <c r="P463" s="92"/>
      <c r="R463" s="92"/>
      <c r="S463" s="92"/>
    </row>
    <row r="464" spans="16:19" ht="15.75" customHeight="1" x14ac:dyDescent="0.2">
      <c r="P464" s="92"/>
      <c r="R464" s="92"/>
      <c r="S464" s="92"/>
    </row>
    <row r="465" spans="16:19" ht="15.75" customHeight="1" x14ac:dyDescent="0.2">
      <c r="P465" s="92"/>
      <c r="R465" s="92"/>
      <c r="S465" s="92"/>
    </row>
    <row r="466" spans="16:19" ht="15.75" customHeight="1" x14ac:dyDescent="0.2">
      <c r="P466" s="92"/>
      <c r="R466" s="92"/>
      <c r="S466" s="92"/>
    </row>
    <row r="467" spans="16:19" ht="15.75" customHeight="1" x14ac:dyDescent="0.2">
      <c r="P467" s="92"/>
      <c r="R467" s="92"/>
      <c r="S467" s="92"/>
    </row>
    <row r="468" spans="16:19" ht="15.75" customHeight="1" x14ac:dyDescent="0.2">
      <c r="P468" s="92"/>
      <c r="R468" s="92"/>
      <c r="S468" s="92"/>
    </row>
    <row r="469" spans="16:19" ht="15.75" customHeight="1" x14ac:dyDescent="0.2">
      <c r="P469" s="92"/>
      <c r="R469" s="92"/>
      <c r="S469" s="92"/>
    </row>
    <row r="470" spans="16:19" ht="15.75" customHeight="1" x14ac:dyDescent="0.2">
      <c r="P470" s="92"/>
      <c r="R470" s="92"/>
      <c r="S470" s="92"/>
    </row>
    <row r="471" spans="16:19" ht="15.75" customHeight="1" x14ac:dyDescent="0.2">
      <c r="P471" s="92"/>
      <c r="R471" s="92"/>
      <c r="S471" s="92"/>
    </row>
    <row r="472" spans="16:19" ht="15.75" customHeight="1" x14ac:dyDescent="0.2">
      <c r="P472" s="92"/>
      <c r="R472" s="92"/>
      <c r="S472" s="92"/>
    </row>
    <row r="473" spans="16:19" ht="15.75" customHeight="1" x14ac:dyDescent="0.2">
      <c r="P473" s="92"/>
      <c r="R473" s="92"/>
      <c r="S473" s="92"/>
    </row>
    <row r="474" spans="16:19" ht="15.75" customHeight="1" x14ac:dyDescent="0.2">
      <c r="P474" s="92"/>
      <c r="R474" s="92"/>
      <c r="S474" s="92"/>
    </row>
    <row r="475" spans="16:19" ht="15.75" customHeight="1" x14ac:dyDescent="0.2">
      <c r="P475" s="92"/>
      <c r="R475" s="92"/>
      <c r="S475" s="92"/>
    </row>
    <row r="476" spans="16:19" ht="15.75" customHeight="1" x14ac:dyDescent="0.2">
      <c r="P476" s="92"/>
      <c r="R476" s="92"/>
      <c r="S476" s="92"/>
    </row>
    <row r="477" spans="16:19" ht="15.75" customHeight="1" x14ac:dyDescent="0.2">
      <c r="P477" s="92"/>
      <c r="R477" s="92"/>
      <c r="S477" s="92"/>
    </row>
    <row r="478" spans="16:19" ht="15.75" customHeight="1" x14ac:dyDescent="0.2">
      <c r="P478" s="92"/>
      <c r="R478" s="92"/>
      <c r="S478" s="92"/>
    </row>
    <row r="479" spans="16:19" ht="15.75" customHeight="1" x14ac:dyDescent="0.2">
      <c r="P479" s="92"/>
      <c r="R479" s="92"/>
      <c r="S479" s="92"/>
    </row>
    <row r="480" spans="16:19" ht="15.75" customHeight="1" x14ac:dyDescent="0.2">
      <c r="P480" s="92"/>
      <c r="R480" s="92"/>
      <c r="S480" s="92"/>
    </row>
    <row r="481" spans="16:19" ht="15.75" customHeight="1" x14ac:dyDescent="0.2">
      <c r="P481" s="92"/>
      <c r="R481" s="92"/>
      <c r="S481" s="92"/>
    </row>
    <row r="482" spans="16:19" ht="15.75" customHeight="1" x14ac:dyDescent="0.2">
      <c r="P482" s="92"/>
      <c r="R482" s="92"/>
      <c r="S482" s="92"/>
    </row>
    <row r="483" spans="16:19" ht="15.75" customHeight="1" x14ac:dyDescent="0.2">
      <c r="P483" s="92"/>
      <c r="R483" s="92"/>
      <c r="S483" s="92"/>
    </row>
    <row r="484" spans="16:19" ht="15.75" customHeight="1" x14ac:dyDescent="0.2">
      <c r="P484" s="92"/>
      <c r="R484" s="92"/>
      <c r="S484" s="92"/>
    </row>
    <row r="485" spans="16:19" ht="15.75" customHeight="1" x14ac:dyDescent="0.2">
      <c r="P485" s="92"/>
      <c r="R485" s="92"/>
      <c r="S485" s="92"/>
    </row>
    <row r="486" spans="16:19" ht="15.75" customHeight="1" x14ac:dyDescent="0.2">
      <c r="P486" s="92"/>
      <c r="R486" s="92"/>
      <c r="S486" s="92"/>
    </row>
    <row r="487" spans="16:19" ht="15.75" customHeight="1" x14ac:dyDescent="0.2">
      <c r="P487" s="92"/>
      <c r="R487" s="92"/>
      <c r="S487" s="92"/>
    </row>
    <row r="488" spans="16:19" ht="15.75" customHeight="1" x14ac:dyDescent="0.2">
      <c r="P488" s="92"/>
      <c r="R488" s="92"/>
      <c r="S488" s="92"/>
    </row>
    <row r="489" spans="16:19" ht="15.75" customHeight="1" x14ac:dyDescent="0.2">
      <c r="P489" s="92"/>
      <c r="R489" s="92"/>
      <c r="S489" s="92"/>
    </row>
    <row r="490" spans="16:19" ht="15.75" customHeight="1" x14ac:dyDescent="0.2">
      <c r="P490" s="92"/>
      <c r="R490" s="92"/>
      <c r="S490" s="92"/>
    </row>
    <row r="491" spans="16:19" ht="15.75" customHeight="1" x14ac:dyDescent="0.2">
      <c r="P491" s="92"/>
      <c r="R491" s="92"/>
      <c r="S491" s="92"/>
    </row>
    <row r="492" spans="16:19" ht="15.75" customHeight="1" x14ac:dyDescent="0.2">
      <c r="P492" s="92"/>
      <c r="R492" s="92"/>
      <c r="S492" s="92"/>
    </row>
    <row r="493" spans="16:19" ht="15.75" customHeight="1" x14ac:dyDescent="0.2">
      <c r="P493" s="92"/>
      <c r="R493" s="92"/>
      <c r="S493" s="92"/>
    </row>
    <row r="494" spans="16:19" ht="15.75" customHeight="1" x14ac:dyDescent="0.2">
      <c r="P494" s="92"/>
      <c r="R494" s="92"/>
      <c r="S494" s="92"/>
    </row>
    <row r="495" spans="16:19" ht="15.75" customHeight="1" x14ac:dyDescent="0.2">
      <c r="P495" s="92"/>
      <c r="R495" s="92"/>
      <c r="S495" s="92"/>
    </row>
    <row r="496" spans="16:19" ht="15.75" customHeight="1" x14ac:dyDescent="0.2">
      <c r="P496" s="92"/>
      <c r="R496" s="92"/>
      <c r="S496" s="92"/>
    </row>
    <row r="497" spans="16:19" ht="15.75" customHeight="1" x14ac:dyDescent="0.2">
      <c r="P497" s="92"/>
      <c r="R497" s="92"/>
      <c r="S497" s="92"/>
    </row>
    <row r="498" spans="16:19" ht="15.75" customHeight="1" x14ac:dyDescent="0.2">
      <c r="P498" s="92"/>
      <c r="R498" s="92"/>
      <c r="S498" s="92"/>
    </row>
    <row r="499" spans="16:19" ht="15.75" customHeight="1" x14ac:dyDescent="0.2">
      <c r="P499" s="92"/>
      <c r="R499" s="92"/>
      <c r="S499" s="92"/>
    </row>
    <row r="500" spans="16:19" ht="15.75" customHeight="1" x14ac:dyDescent="0.2">
      <c r="P500" s="92"/>
      <c r="R500" s="92"/>
      <c r="S500" s="92"/>
    </row>
    <row r="501" spans="16:19" ht="15.75" customHeight="1" x14ac:dyDescent="0.2">
      <c r="P501" s="92"/>
      <c r="R501" s="92"/>
      <c r="S501" s="92"/>
    </row>
    <row r="502" spans="16:19" ht="15.75" customHeight="1" x14ac:dyDescent="0.2">
      <c r="P502" s="92"/>
      <c r="R502" s="92"/>
      <c r="S502" s="92"/>
    </row>
    <row r="503" spans="16:19" ht="15.75" customHeight="1" x14ac:dyDescent="0.2">
      <c r="P503" s="92"/>
      <c r="R503" s="92"/>
      <c r="S503" s="92"/>
    </row>
    <row r="504" spans="16:19" ht="15.75" customHeight="1" x14ac:dyDescent="0.2">
      <c r="P504" s="92"/>
      <c r="R504" s="92"/>
      <c r="S504" s="92"/>
    </row>
    <row r="505" spans="16:19" ht="15.75" customHeight="1" x14ac:dyDescent="0.2">
      <c r="P505" s="92"/>
      <c r="R505" s="92"/>
      <c r="S505" s="92"/>
    </row>
    <row r="506" spans="16:19" ht="15.75" customHeight="1" x14ac:dyDescent="0.2">
      <c r="P506" s="92"/>
      <c r="R506" s="92"/>
      <c r="S506" s="92"/>
    </row>
    <row r="507" spans="16:19" ht="15.75" customHeight="1" x14ac:dyDescent="0.2">
      <c r="P507" s="92"/>
      <c r="R507" s="92"/>
      <c r="S507" s="92"/>
    </row>
    <row r="508" spans="16:19" ht="15.75" customHeight="1" x14ac:dyDescent="0.2">
      <c r="P508" s="92"/>
      <c r="R508" s="92"/>
      <c r="S508" s="92"/>
    </row>
    <row r="509" spans="16:19" ht="15.75" customHeight="1" x14ac:dyDescent="0.2">
      <c r="P509" s="92"/>
      <c r="R509" s="92"/>
      <c r="S509" s="92"/>
    </row>
    <row r="510" spans="16:19" ht="15.75" customHeight="1" x14ac:dyDescent="0.2">
      <c r="P510" s="92"/>
      <c r="R510" s="92"/>
      <c r="S510" s="92"/>
    </row>
    <row r="511" spans="16:19" ht="15.75" customHeight="1" x14ac:dyDescent="0.2">
      <c r="P511" s="92"/>
      <c r="R511" s="92"/>
      <c r="S511" s="92"/>
    </row>
    <row r="512" spans="16:19" ht="15.75" customHeight="1" x14ac:dyDescent="0.2">
      <c r="P512" s="92"/>
      <c r="R512" s="92"/>
      <c r="S512" s="92"/>
    </row>
    <row r="513" spans="16:19" ht="15.75" customHeight="1" x14ac:dyDescent="0.2">
      <c r="P513" s="92"/>
      <c r="R513" s="92"/>
      <c r="S513" s="92"/>
    </row>
    <row r="514" spans="16:19" ht="15.75" customHeight="1" x14ac:dyDescent="0.2">
      <c r="P514" s="92"/>
      <c r="R514" s="92"/>
      <c r="S514" s="92"/>
    </row>
    <row r="515" spans="16:19" ht="15.75" customHeight="1" x14ac:dyDescent="0.2">
      <c r="P515" s="92"/>
      <c r="R515" s="92"/>
      <c r="S515" s="92"/>
    </row>
    <row r="516" spans="16:19" ht="15.75" customHeight="1" x14ac:dyDescent="0.2">
      <c r="P516" s="92"/>
      <c r="R516" s="92"/>
      <c r="S516" s="92"/>
    </row>
    <row r="517" spans="16:19" ht="15.75" customHeight="1" x14ac:dyDescent="0.2">
      <c r="P517" s="92"/>
      <c r="R517" s="92"/>
      <c r="S517" s="92"/>
    </row>
    <row r="518" spans="16:19" ht="15.75" customHeight="1" x14ac:dyDescent="0.2">
      <c r="P518" s="92"/>
      <c r="R518" s="92"/>
      <c r="S518" s="92"/>
    </row>
    <row r="519" spans="16:19" ht="15.75" customHeight="1" x14ac:dyDescent="0.2">
      <c r="P519" s="92"/>
      <c r="R519" s="92"/>
      <c r="S519" s="92"/>
    </row>
    <row r="520" spans="16:19" ht="15.75" customHeight="1" x14ac:dyDescent="0.2">
      <c r="P520" s="92"/>
      <c r="R520" s="92"/>
      <c r="S520" s="92"/>
    </row>
    <row r="521" spans="16:19" ht="15.75" customHeight="1" x14ac:dyDescent="0.2">
      <c r="P521" s="92"/>
      <c r="R521" s="92"/>
      <c r="S521" s="92"/>
    </row>
    <row r="522" spans="16:19" ht="15.75" customHeight="1" x14ac:dyDescent="0.2">
      <c r="P522" s="92"/>
      <c r="R522" s="92"/>
      <c r="S522" s="92"/>
    </row>
    <row r="523" spans="16:19" ht="15.75" customHeight="1" x14ac:dyDescent="0.2">
      <c r="P523" s="92"/>
      <c r="R523" s="92"/>
      <c r="S523" s="92"/>
    </row>
    <row r="524" spans="16:19" ht="15.75" customHeight="1" x14ac:dyDescent="0.2">
      <c r="P524" s="92"/>
      <c r="R524" s="92"/>
      <c r="S524" s="92"/>
    </row>
    <row r="525" spans="16:19" ht="15.75" customHeight="1" x14ac:dyDescent="0.2">
      <c r="P525" s="92"/>
      <c r="R525" s="92"/>
      <c r="S525" s="92"/>
    </row>
    <row r="526" spans="16:19" ht="15.75" customHeight="1" x14ac:dyDescent="0.2">
      <c r="P526" s="92"/>
      <c r="R526" s="92"/>
      <c r="S526" s="92"/>
    </row>
    <row r="527" spans="16:19" ht="15.75" customHeight="1" x14ac:dyDescent="0.2">
      <c r="P527" s="92"/>
      <c r="R527" s="92"/>
      <c r="S527" s="92"/>
    </row>
    <row r="528" spans="16:19" ht="15.75" customHeight="1" x14ac:dyDescent="0.2">
      <c r="P528" s="92"/>
      <c r="R528" s="92"/>
      <c r="S528" s="92"/>
    </row>
    <row r="529" spans="16:19" ht="15.75" customHeight="1" x14ac:dyDescent="0.2">
      <c r="P529" s="92"/>
      <c r="R529" s="92"/>
      <c r="S529" s="92"/>
    </row>
    <row r="530" spans="16:19" ht="15.75" customHeight="1" x14ac:dyDescent="0.2">
      <c r="P530" s="92"/>
      <c r="R530" s="92"/>
      <c r="S530" s="92"/>
    </row>
    <row r="531" spans="16:19" ht="15.75" customHeight="1" x14ac:dyDescent="0.2">
      <c r="P531" s="92"/>
      <c r="R531" s="92"/>
      <c r="S531" s="92"/>
    </row>
    <row r="532" spans="16:19" ht="15.75" customHeight="1" x14ac:dyDescent="0.2">
      <c r="P532" s="92"/>
      <c r="R532" s="92"/>
      <c r="S532" s="92"/>
    </row>
    <row r="533" spans="16:19" ht="15.75" customHeight="1" x14ac:dyDescent="0.2">
      <c r="P533" s="92"/>
      <c r="R533" s="92"/>
      <c r="S533" s="92"/>
    </row>
    <row r="534" spans="16:19" ht="15.75" customHeight="1" x14ac:dyDescent="0.2">
      <c r="P534" s="92"/>
      <c r="R534" s="92"/>
      <c r="S534" s="92"/>
    </row>
    <row r="535" spans="16:19" ht="15.75" customHeight="1" x14ac:dyDescent="0.2">
      <c r="P535" s="92"/>
      <c r="R535" s="92"/>
      <c r="S535" s="92"/>
    </row>
    <row r="536" spans="16:19" ht="15.75" customHeight="1" x14ac:dyDescent="0.2">
      <c r="P536" s="92"/>
      <c r="R536" s="92"/>
      <c r="S536" s="92"/>
    </row>
    <row r="537" spans="16:19" ht="15.75" customHeight="1" x14ac:dyDescent="0.2">
      <c r="P537" s="92"/>
      <c r="R537" s="92"/>
      <c r="S537" s="92"/>
    </row>
    <row r="538" spans="16:19" ht="15.75" customHeight="1" x14ac:dyDescent="0.2">
      <c r="P538" s="92"/>
      <c r="R538" s="92"/>
      <c r="S538" s="92"/>
    </row>
    <row r="539" spans="16:19" ht="15.75" customHeight="1" x14ac:dyDescent="0.2">
      <c r="P539" s="92"/>
      <c r="R539" s="92"/>
      <c r="S539" s="92"/>
    </row>
    <row r="540" spans="16:19" ht="15.75" customHeight="1" x14ac:dyDescent="0.2">
      <c r="P540" s="92"/>
      <c r="R540" s="92"/>
      <c r="S540" s="92"/>
    </row>
    <row r="541" spans="16:19" ht="15.75" customHeight="1" x14ac:dyDescent="0.2">
      <c r="P541" s="92"/>
      <c r="R541" s="92"/>
      <c r="S541" s="92"/>
    </row>
    <row r="542" spans="16:19" ht="15.75" customHeight="1" x14ac:dyDescent="0.2">
      <c r="P542" s="92"/>
      <c r="R542" s="92"/>
      <c r="S542" s="92"/>
    </row>
    <row r="543" spans="16:19" ht="15.75" customHeight="1" x14ac:dyDescent="0.2">
      <c r="P543" s="92"/>
      <c r="R543" s="92"/>
      <c r="S543" s="92"/>
    </row>
    <row r="544" spans="16:19" ht="15.75" customHeight="1" x14ac:dyDescent="0.2">
      <c r="P544" s="92"/>
      <c r="R544" s="92"/>
      <c r="S544" s="92"/>
    </row>
    <row r="545" spans="16:19" ht="15.75" customHeight="1" x14ac:dyDescent="0.2">
      <c r="P545" s="92"/>
      <c r="R545" s="92"/>
      <c r="S545" s="92"/>
    </row>
    <row r="546" spans="16:19" ht="15.75" customHeight="1" x14ac:dyDescent="0.2">
      <c r="P546" s="92"/>
      <c r="R546" s="92"/>
      <c r="S546" s="92"/>
    </row>
    <row r="547" spans="16:19" ht="15.75" customHeight="1" x14ac:dyDescent="0.2">
      <c r="P547" s="92"/>
      <c r="R547" s="92"/>
      <c r="S547" s="92"/>
    </row>
    <row r="548" spans="16:19" ht="15.75" customHeight="1" x14ac:dyDescent="0.2">
      <c r="P548" s="92"/>
      <c r="R548" s="92"/>
      <c r="S548" s="92"/>
    </row>
    <row r="549" spans="16:19" ht="15.75" customHeight="1" x14ac:dyDescent="0.2">
      <c r="P549" s="92"/>
      <c r="R549" s="92"/>
      <c r="S549" s="92"/>
    </row>
    <row r="550" spans="16:19" ht="15.75" customHeight="1" x14ac:dyDescent="0.2">
      <c r="P550" s="92"/>
      <c r="R550" s="92"/>
      <c r="S550" s="92"/>
    </row>
    <row r="551" spans="16:19" ht="15.75" customHeight="1" x14ac:dyDescent="0.2">
      <c r="P551" s="92"/>
      <c r="R551" s="92"/>
      <c r="S551" s="92"/>
    </row>
    <row r="552" spans="16:19" ht="15.75" customHeight="1" x14ac:dyDescent="0.2">
      <c r="P552" s="92"/>
      <c r="R552" s="92"/>
      <c r="S552" s="92"/>
    </row>
    <row r="553" spans="16:19" ht="15.75" customHeight="1" x14ac:dyDescent="0.2">
      <c r="P553" s="92"/>
      <c r="R553" s="92"/>
      <c r="S553" s="92"/>
    </row>
    <row r="554" spans="16:19" ht="15.75" customHeight="1" x14ac:dyDescent="0.2">
      <c r="P554" s="92"/>
      <c r="R554" s="92"/>
      <c r="S554" s="92"/>
    </row>
    <row r="555" spans="16:19" ht="15.75" customHeight="1" x14ac:dyDescent="0.2">
      <c r="P555" s="92"/>
      <c r="R555" s="92"/>
      <c r="S555" s="92"/>
    </row>
    <row r="556" spans="16:19" ht="15.75" customHeight="1" x14ac:dyDescent="0.2">
      <c r="P556" s="92"/>
      <c r="R556" s="92"/>
      <c r="S556" s="92"/>
    </row>
    <row r="557" spans="16:19" ht="15.75" customHeight="1" x14ac:dyDescent="0.2">
      <c r="P557" s="92"/>
      <c r="R557" s="92"/>
      <c r="S557" s="92"/>
    </row>
    <row r="558" spans="16:19" ht="15.75" customHeight="1" x14ac:dyDescent="0.2">
      <c r="P558" s="92"/>
      <c r="R558" s="92"/>
      <c r="S558" s="92"/>
    </row>
    <row r="559" spans="16:19" ht="15.75" customHeight="1" x14ac:dyDescent="0.2">
      <c r="P559" s="92"/>
      <c r="R559" s="92"/>
      <c r="S559" s="92"/>
    </row>
    <row r="560" spans="16:19" ht="15.75" customHeight="1" x14ac:dyDescent="0.2">
      <c r="P560" s="92"/>
      <c r="R560" s="92"/>
      <c r="S560" s="92"/>
    </row>
    <row r="561" spans="16:19" ht="15.75" customHeight="1" x14ac:dyDescent="0.2">
      <c r="P561" s="92"/>
      <c r="R561" s="92"/>
      <c r="S561" s="92"/>
    </row>
    <row r="562" spans="16:19" ht="15.75" customHeight="1" x14ac:dyDescent="0.2">
      <c r="P562" s="92"/>
      <c r="R562" s="92"/>
      <c r="S562" s="92"/>
    </row>
    <row r="563" spans="16:19" ht="15.75" customHeight="1" x14ac:dyDescent="0.2">
      <c r="P563" s="92"/>
      <c r="R563" s="92"/>
      <c r="S563" s="92"/>
    </row>
    <row r="564" spans="16:19" ht="15.75" customHeight="1" x14ac:dyDescent="0.2">
      <c r="P564" s="92"/>
      <c r="R564" s="92"/>
      <c r="S564" s="92"/>
    </row>
    <row r="565" spans="16:19" ht="15.75" customHeight="1" x14ac:dyDescent="0.2">
      <c r="P565" s="92"/>
      <c r="R565" s="92"/>
      <c r="S565" s="92"/>
    </row>
    <row r="566" spans="16:19" ht="15.75" customHeight="1" x14ac:dyDescent="0.2">
      <c r="P566" s="92"/>
      <c r="R566" s="92"/>
      <c r="S566" s="92"/>
    </row>
    <row r="567" spans="16:19" ht="15.75" customHeight="1" x14ac:dyDescent="0.2">
      <c r="P567" s="92"/>
      <c r="R567" s="92"/>
      <c r="S567" s="92"/>
    </row>
    <row r="568" spans="16:19" ht="15.75" customHeight="1" x14ac:dyDescent="0.2">
      <c r="P568" s="92"/>
      <c r="R568" s="92"/>
      <c r="S568" s="92"/>
    </row>
    <row r="569" spans="16:19" ht="15.75" customHeight="1" x14ac:dyDescent="0.2">
      <c r="P569" s="92"/>
      <c r="R569" s="92"/>
      <c r="S569" s="92"/>
    </row>
    <row r="570" spans="16:19" ht="15.75" customHeight="1" x14ac:dyDescent="0.2">
      <c r="P570" s="92"/>
      <c r="R570" s="92"/>
      <c r="S570" s="92"/>
    </row>
    <row r="571" spans="16:19" ht="15.75" customHeight="1" x14ac:dyDescent="0.2">
      <c r="P571" s="92"/>
      <c r="R571" s="92"/>
      <c r="S571" s="92"/>
    </row>
    <row r="572" spans="16:19" ht="15.75" customHeight="1" x14ac:dyDescent="0.2">
      <c r="P572" s="92"/>
      <c r="R572" s="92"/>
      <c r="S572" s="92"/>
    </row>
    <row r="573" spans="16:19" ht="15.75" customHeight="1" x14ac:dyDescent="0.2">
      <c r="P573" s="92"/>
      <c r="R573" s="92"/>
      <c r="S573" s="92"/>
    </row>
    <row r="574" spans="16:19" ht="15.75" customHeight="1" x14ac:dyDescent="0.2">
      <c r="P574" s="92"/>
      <c r="R574" s="92"/>
      <c r="S574" s="92"/>
    </row>
    <row r="575" spans="16:19" ht="15.75" customHeight="1" x14ac:dyDescent="0.2">
      <c r="P575" s="92"/>
      <c r="R575" s="92"/>
      <c r="S575" s="92"/>
    </row>
    <row r="576" spans="16:19" ht="15.75" customHeight="1" x14ac:dyDescent="0.2">
      <c r="P576" s="92"/>
      <c r="R576" s="92"/>
      <c r="S576" s="92"/>
    </row>
    <row r="577" spans="16:19" ht="15.75" customHeight="1" x14ac:dyDescent="0.2">
      <c r="P577" s="92"/>
      <c r="R577" s="92"/>
      <c r="S577" s="92"/>
    </row>
    <row r="578" spans="16:19" ht="15.75" customHeight="1" x14ac:dyDescent="0.2">
      <c r="P578" s="92"/>
      <c r="R578" s="92"/>
      <c r="S578" s="92"/>
    </row>
    <row r="579" spans="16:19" ht="15.75" customHeight="1" x14ac:dyDescent="0.2">
      <c r="P579" s="92"/>
      <c r="R579" s="92"/>
      <c r="S579" s="92"/>
    </row>
    <row r="580" spans="16:19" ht="15.75" customHeight="1" x14ac:dyDescent="0.2">
      <c r="P580" s="92"/>
      <c r="R580" s="92"/>
      <c r="S580" s="92"/>
    </row>
    <row r="581" spans="16:19" ht="15.75" customHeight="1" x14ac:dyDescent="0.2">
      <c r="P581" s="92"/>
      <c r="R581" s="92"/>
      <c r="S581" s="92"/>
    </row>
    <row r="582" spans="16:19" ht="15.75" customHeight="1" x14ac:dyDescent="0.2">
      <c r="P582" s="92"/>
      <c r="R582" s="92"/>
      <c r="S582" s="92"/>
    </row>
    <row r="583" spans="16:19" ht="15.75" customHeight="1" x14ac:dyDescent="0.2">
      <c r="P583" s="92"/>
      <c r="R583" s="92"/>
      <c r="S583" s="92"/>
    </row>
    <row r="584" spans="16:19" ht="15.75" customHeight="1" x14ac:dyDescent="0.2">
      <c r="P584" s="92"/>
      <c r="R584" s="92"/>
      <c r="S584" s="92"/>
    </row>
    <row r="585" spans="16:19" ht="15.75" customHeight="1" x14ac:dyDescent="0.2">
      <c r="P585" s="92"/>
      <c r="R585" s="92"/>
      <c r="S585" s="92"/>
    </row>
    <row r="586" spans="16:19" ht="15.75" customHeight="1" x14ac:dyDescent="0.2">
      <c r="P586" s="92"/>
      <c r="R586" s="92"/>
      <c r="S586" s="92"/>
    </row>
    <row r="587" spans="16:19" ht="15.75" customHeight="1" x14ac:dyDescent="0.2">
      <c r="P587" s="92"/>
      <c r="R587" s="92"/>
      <c r="S587" s="92"/>
    </row>
    <row r="588" spans="16:19" ht="15.75" customHeight="1" x14ac:dyDescent="0.2">
      <c r="P588" s="92"/>
      <c r="R588" s="92"/>
      <c r="S588" s="92"/>
    </row>
    <row r="589" spans="16:19" ht="15.75" customHeight="1" x14ac:dyDescent="0.2">
      <c r="P589" s="92"/>
      <c r="R589" s="92"/>
      <c r="S589" s="92"/>
    </row>
    <row r="590" spans="16:19" ht="15.75" customHeight="1" x14ac:dyDescent="0.2">
      <c r="P590" s="92"/>
      <c r="R590" s="92"/>
      <c r="S590" s="92"/>
    </row>
    <row r="591" spans="16:19" ht="15.75" customHeight="1" x14ac:dyDescent="0.2">
      <c r="P591" s="92"/>
      <c r="R591" s="92"/>
      <c r="S591" s="92"/>
    </row>
    <row r="592" spans="16:19" ht="15.75" customHeight="1" x14ac:dyDescent="0.2">
      <c r="P592" s="92"/>
      <c r="R592" s="92"/>
      <c r="S592" s="92"/>
    </row>
    <row r="593" spans="16:19" ht="15.75" customHeight="1" x14ac:dyDescent="0.2">
      <c r="P593" s="92"/>
      <c r="R593" s="92"/>
      <c r="S593" s="92"/>
    </row>
    <row r="594" spans="16:19" ht="15.75" customHeight="1" x14ac:dyDescent="0.2">
      <c r="P594" s="92"/>
      <c r="R594" s="92"/>
      <c r="S594" s="92"/>
    </row>
    <row r="595" spans="16:19" ht="15.75" customHeight="1" x14ac:dyDescent="0.2">
      <c r="P595" s="92"/>
      <c r="R595" s="92"/>
      <c r="S595" s="92"/>
    </row>
    <row r="596" spans="16:19" ht="15.75" customHeight="1" x14ac:dyDescent="0.2">
      <c r="P596" s="92"/>
      <c r="R596" s="92"/>
      <c r="S596" s="92"/>
    </row>
    <row r="597" spans="16:19" ht="15.75" customHeight="1" x14ac:dyDescent="0.2">
      <c r="P597" s="92"/>
      <c r="R597" s="92"/>
      <c r="S597" s="92"/>
    </row>
    <row r="598" spans="16:19" ht="15.75" customHeight="1" x14ac:dyDescent="0.2">
      <c r="P598" s="92"/>
      <c r="R598" s="92"/>
      <c r="S598" s="92"/>
    </row>
    <row r="599" spans="16:19" ht="15.75" customHeight="1" x14ac:dyDescent="0.2">
      <c r="P599" s="92"/>
      <c r="R599" s="92"/>
      <c r="S599" s="92"/>
    </row>
    <row r="600" spans="16:19" ht="15.75" customHeight="1" x14ac:dyDescent="0.2">
      <c r="P600" s="92"/>
      <c r="R600" s="92"/>
      <c r="S600" s="92"/>
    </row>
    <row r="601" spans="16:19" ht="15.75" customHeight="1" x14ac:dyDescent="0.2">
      <c r="P601" s="92"/>
      <c r="R601" s="92"/>
      <c r="S601" s="92"/>
    </row>
    <row r="602" spans="16:19" ht="15.75" customHeight="1" x14ac:dyDescent="0.2">
      <c r="P602" s="92"/>
      <c r="R602" s="92"/>
      <c r="S602" s="92"/>
    </row>
    <row r="603" spans="16:19" ht="15.75" customHeight="1" x14ac:dyDescent="0.2">
      <c r="P603" s="92"/>
      <c r="R603" s="92"/>
      <c r="S603" s="92"/>
    </row>
    <row r="604" spans="16:19" ht="15.75" customHeight="1" x14ac:dyDescent="0.2">
      <c r="P604" s="92"/>
      <c r="R604" s="92"/>
      <c r="S604" s="92"/>
    </row>
    <row r="605" spans="16:19" ht="15.75" customHeight="1" x14ac:dyDescent="0.2">
      <c r="P605" s="92"/>
      <c r="R605" s="92"/>
      <c r="S605" s="92"/>
    </row>
    <row r="606" spans="16:19" ht="15.75" customHeight="1" x14ac:dyDescent="0.2">
      <c r="P606" s="92"/>
      <c r="R606" s="92"/>
      <c r="S606" s="92"/>
    </row>
    <row r="607" spans="16:19" ht="15.75" customHeight="1" x14ac:dyDescent="0.2">
      <c r="P607" s="92"/>
      <c r="R607" s="92"/>
      <c r="S607" s="92"/>
    </row>
    <row r="608" spans="16:19" ht="15.75" customHeight="1" x14ac:dyDescent="0.2">
      <c r="P608" s="92"/>
      <c r="R608" s="92"/>
      <c r="S608" s="92"/>
    </row>
    <row r="609" spans="16:19" ht="15.75" customHeight="1" x14ac:dyDescent="0.2">
      <c r="P609" s="92"/>
      <c r="R609" s="92"/>
      <c r="S609" s="92"/>
    </row>
    <row r="610" spans="16:19" ht="15.75" customHeight="1" x14ac:dyDescent="0.2">
      <c r="P610" s="92"/>
      <c r="R610" s="92"/>
      <c r="S610" s="92"/>
    </row>
    <row r="611" spans="16:19" ht="15.75" customHeight="1" x14ac:dyDescent="0.2">
      <c r="P611" s="92"/>
      <c r="R611" s="92"/>
      <c r="S611" s="92"/>
    </row>
    <row r="612" spans="16:19" ht="15.75" customHeight="1" x14ac:dyDescent="0.2">
      <c r="P612" s="92"/>
      <c r="R612" s="92"/>
      <c r="S612" s="92"/>
    </row>
    <row r="613" spans="16:19" ht="15.75" customHeight="1" x14ac:dyDescent="0.2">
      <c r="P613" s="92"/>
      <c r="R613" s="92"/>
      <c r="S613" s="92"/>
    </row>
    <row r="614" spans="16:19" ht="15.75" customHeight="1" x14ac:dyDescent="0.2">
      <c r="P614" s="92"/>
      <c r="R614" s="92"/>
      <c r="S614" s="92"/>
    </row>
    <row r="615" spans="16:19" ht="15.75" customHeight="1" x14ac:dyDescent="0.2">
      <c r="P615" s="92"/>
      <c r="R615" s="92"/>
      <c r="S615" s="92"/>
    </row>
    <row r="616" spans="16:19" ht="15.75" customHeight="1" x14ac:dyDescent="0.2">
      <c r="P616" s="92"/>
      <c r="R616" s="92"/>
      <c r="S616" s="92"/>
    </row>
    <row r="617" spans="16:19" ht="15.75" customHeight="1" x14ac:dyDescent="0.2">
      <c r="P617" s="92"/>
      <c r="R617" s="92"/>
      <c r="S617" s="92"/>
    </row>
    <row r="618" spans="16:19" ht="15.75" customHeight="1" x14ac:dyDescent="0.2">
      <c r="P618" s="92"/>
      <c r="R618" s="92"/>
      <c r="S618" s="92"/>
    </row>
    <row r="619" spans="16:19" ht="15.75" customHeight="1" x14ac:dyDescent="0.2">
      <c r="P619" s="92"/>
      <c r="R619" s="92"/>
      <c r="S619" s="92"/>
    </row>
    <row r="620" spans="16:19" ht="15.75" customHeight="1" x14ac:dyDescent="0.2">
      <c r="P620" s="92"/>
      <c r="R620" s="92"/>
      <c r="S620" s="92"/>
    </row>
    <row r="621" spans="16:19" ht="15.75" customHeight="1" x14ac:dyDescent="0.2">
      <c r="P621" s="92"/>
      <c r="R621" s="92"/>
      <c r="S621" s="92"/>
    </row>
    <row r="622" spans="16:19" ht="15.75" customHeight="1" x14ac:dyDescent="0.2">
      <c r="P622" s="92"/>
      <c r="R622" s="92"/>
      <c r="S622" s="92"/>
    </row>
    <row r="623" spans="16:19" ht="15.75" customHeight="1" x14ac:dyDescent="0.2">
      <c r="P623" s="92"/>
      <c r="R623" s="92"/>
      <c r="S623" s="92"/>
    </row>
    <row r="624" spans="16:19" ht="15.75" customHeight="1" x14ac:dyDescent="0.2">
      <c r="P624" s="92"/>
      <c r="R624" s="92"/>
      <c r="S624" s="92"/>
    </row>
    <row r="625" spans="16:19" ht="15.75" customHeight="1" x14ac:dyDescent="0.2">
      <c r="P625" s="92"/>
      <c r="R625" s="92"/>
      <c r="S625" s="92"/>
    </row>
    <row r="626" spans="16:19" ht="15.75" customHeight="1" x14ac:dyDescent="0.2">
      <c r="P626" s="92"/>
      <c r="R626" s="92"/>
      <c r="S626" s="92"/>
    </row>
    <row r="627" spans="16:19" ht="15.75" customHeight="1" x14ac:dyDescent="0.2">
      <c r="P627" s="92"/>
      <c r="R627" s="92"/>
      <c r="S627" s="92"/>
    </row>
    <row r="628" spans="16:19" ht="15.75" customHeight="1" x14ac:dyDescent="0.2">
      <c r="P628" s="92"/>
      <c r="R628" s="92"/>
      <c r="S628" s="92"/>
    </row>
    <row r="629" spans="16:19" ht="15.75" customHeight="1" x14ac:dyDescent="0.2">
      <c r="P629" s="92"/>
      <c r="R629" s="92"/>
      <c r="S629" s="92"/>
    </row>
    <row r="630" spans="16:19" ht="15.75" customHeight="1" x14ac:dyDescent="0.2">
      <c r="P630" s="92"/>
      <c r="R630" s="92"/>
      <c r="S630" s="92"/>
    </row>
    <row r="631" spans="16:19" ht="15.75" customHeight="1" x14ac:dyDescent="0.2">
      <c r="P631" s="92"/>
      <c r="R631" s="92"/>
      <c r="S631" s="92"/>
    </row>
    <row r="632" spans="16:19" ht="15.75" customHeight="1" x14ac:dyDescent="0.2">
      <c r="P632" s="92"/>
      <c r="R632" s="92"/>
      <c r="S632" s="92"/>
    </row>
    <row r="633" spans="16:19" ht="15.75" customHeight="1" x14ac:dyDescent="0.2">
      <c r="P633" s="92"/>
      <c r="R633" s="92"/>
      <c r="S633" s="92"/>
    </row>
    <row r="634" spans="16:19" ht="15.75" customHeight="1" x14ac:dyDescent="0.2">
      <c r="P634" s="92"/>
      <c r="R634" s="92"/>
      <c r="S634" s="92"/>
    </row>
    <row r="635" spans="16:19" ht="15.75" customHeight="1" x14ac:dyDescent="0.2">
      <c r="P635" s="92"/>
      <c r="R635" s="92"/>
      <c r="S635" s="92"/>
    </row>
    <row r="636" spans="16:19" ht="15.75" customHeight="1" x14ac:dyDescent="0.2">
      <c r="P636" s="92"/>
      <c r="R636" s="92"/>
      <c r="S636" s="92"/>
    </row>
    <row r="637" spans="16:19" ht="15.75" customHeight="1" x14ac:dyDescent="0.2">
      <c r="P637" s="92"/>
      <c r="R637" s="92"/>
      <c r="S637" s="92"/>
    </row>
    <row r="638" spans="16:19" ht="15.75" customHeight="1" x14ac:dyDescent="0.2">
      <c r="P638" s="92"/>
      <c r="R638" s="92"/>
      <c r="S638" s="92"/>
    </row>
    <row r="639" spans="16:19" ht="15.75" customHeight="1" x14ac:dyDescent="0.2">
      <c r="P639" s="92"/>
      <c r="R639" s="92"/>
      <c r="S639" s="92"/>
    </row>
    <row r="640" spans="16:19" ht="15.75" customHeight="1" x14ac:dyDescent="0.2">
      <c r="P640" s="92"/>
      <c r="R640" s="92"/>
      <c r="S640" s="92"/>
    </row>
    <row r="641" spans="16:19" ht="15.75" customHeight="1" x14ac:dyDescent="0.2">
      <c r="P641" s="92"/>
      <c r="R641" s="92"/>
      <c r="S641" s="92"/>
    </row>
    <row r="642" spans="16:19" ht="15.75" customHeight="1" x14ac:dyDescent="0.2">
      <c r="P642" s="92"/>
      <c r="R642" s="92"/>
      <c r="S642" s="92"/>
    </row>
    <row r="643" spans="16:19" ht="15.75" customHeight="1" x14ac:dyDescent="0.2">
      <c r="P643" s="92"/>
      <c r="R643" s="92"/>
      <c r="S643" s="92"/>
    </row>
    <row r="644" spans="16:19" ht="15.75" customHeight="1" x14ac:dyDescent="0.2">
      <c r="P644" s="92"/>
      <c r="R644" s="92"/>
      <c r="S644" s="92"/>
    </row>
    <row r="645" spans="16:19" ht="15.75" customHeight="1" x14ac:dyDescent="0.2">
      <c r="P645" s="92"/>
      <c r="R645" s="92"/>
      <c r="S645" s="92"/>
    </row>
    <row r="646" spans="16:19" ht="15.75" customHeight="1" x14ac:dyDescent="0.2">
      <c r="P646" s="92"/>
      <c r="R646" s="92"/>
      <c r="S646" s="92"/>
    </row>
    <row r="647" spans="16:19" ht="15.75" customHeight="1" x14ac:dyDescent="0.2">
      <c r="P647" s="92"/>
      <c r="R647" s="92"/>
      <c r="S647" s="92"/>
    </row>
    <row r="648" spans="16:19" ht="15.75" customHeight="1" x14ac:dyDescent="0.2">
      <c r="P648" s="92"/>
      <c r="R648" s="92"/>
      <c r="S648" s="92"/>
    </row>
    <row r="649" spans="16:19" ht="15.75" customHeight="1" x14ac:dyDescent="0.2">
      <c r="P649" s="92"/>
      <c r="R649" s="92"/>
      <c r="S649" s="92"/>
    </row>
    <row r="650" spans="16:19" ht="15.75" customHeight="1" x14ac:dyDescent="0.2">
      <c r="P650" s="92"/>
      <c r="R650" s="92"/>
      <c r="S650" s="92"/>
    </row>
    <row r="651" spans="16:19" ht="15.75" customHeight="1" x14ac:dyDescent="0.2">
      <c r="P651" s="92"/>
      <c r="R651" s="92"/>
      <c r="S651" s="92"/>
    </row>
    <row r="652" spans="16:19" ht="15.75" customHeight="1" x14ac:dyDescent="0.2">
      <c r="P652" s="92"/>
      <c r="R652" s="92"/>
      <c r="S652" s="92"/>
    </row>
    <row r="653" spans="16:19" ht="15.75" customHeight="1" x14ac:dyDescent="0.2">
      <c r="P653" s="92"/>
      <c r="R653" s="92"/>
      <c r="S653" s="92"/>
    </row>
    <row r="654" spans="16:19" ht="15.75" customHeight="1" x14ac:dyDescent="0.2">
      <c r="P654" s="92"/>
      <c r="R654" s="92"/>
      <c r="S654" s="92"/>
    </row>
    <row r="655" spans="16:19" ht="15.75" customHeight="1" x14ac:dyDescent="0.2">
      <c r="P655" s="92"/>
      <c r="R655" s="92"/>
      <c r="S655" s="92"/>
    </row>
    <row r="656" spans="16:19" ht="15.75" customHeight="1" x14ac:dyDescent="0.2">
      <c r="P656" s="92"/>
      <c r="R656" s="92"/>
      <c r="S656" s="92"/>
    </row>
    <row r="657" spans="16:19" ht="15.75" customHeight="1" x14ac:dyDescent="0.2">
      <c r="P657" s="92"/>
      <c r="R657" s="92"/>
      <c r="S657" s="92"/>
    </row>
    <row r="658" spans="16:19" ht="15.75" customHeight="1" x14ac:dyDescent="0.2">
      <c r="P658" s="92"/>
      <c r="R658" s="92"/>
      <c r="S658" s="92"/>
    </row>
    <row r="659" spans="16:19" ht="15.75" customHeight="1" x14ac:dyDescent="0.2">
      <c r="P659" s="92"/>
      <c r="R659" s="92"/>
      <c r="S659" s="92"/>
    </row>
    <row r="660" spans="16:19" ht="15.75" customHeight="1" x14ac:dyDescent="0.2">
      <c r="P660" s="92"/>
      <c r="R660" s="92"/>
      <c r="S660" s="92"/>
    </row>
    <row r="661" spans="16:19" ht="15.75" customHeight="1" x14ac:dyDescent="0.2">
      <c r="P661" s="92"/>
      <c r="R661" s="92"/>
      <c r="S661" s="92"/>
    </row>
    <row r="662" spans="16:19" ht="15.75" customHeight="1" x14ac:dyDescent="0.2">
      <c r="P662" s="92"/>
      <c r="R662" s="92"/>
      <c r="S662" s="92"/>
    </row>
    <row r="663" spans="16:19" ht="15.75" customHeight="1" x14ac:dyDescent="0.2">
      <c r="P663" s="92"/>
      <c r="R663" s="92"/>
      <c r="S663" s="92"/>
    </row>
    <row r="664" spans="16:19" ht="15.75" customHeight="1" x14ac:dyDescent="0.2">
      <c r="P664" s="92"/>
      <c r="R664" s="92"/>
      <c r="S664" s="92"/>
    </row>
    <row r="665" spans="16:19" ht="15.75" customHeight="1" x14ac:dyDescent="0.2">
      <c r="P665" s="92"/>
      <c r="R665" s="92"/>
      <c r="S665" s="92"/>
    </row>
    <row r="666" spans="16:19" ht="15.75" customHeight="1" x14ac:dyDescent="0.2">
      <c r="P666" s="92"/>
      <c r="R666" s="92"/>
      <c r="S666" s="92"/>
    </row>
    <row r="667" spans="16:19" ht="15.75" customHeight="1" x14ac:dyDescent="0.2">
      <c r="P667" s="92"/>
      <c r="R667" s="92"/>
      <c r="S667" s="92"/>
    </row>
    <row r="668" spans="16:19" ht="15.75" customHeight="1" x14ac:dyDescent="0.2">
      <c r="P668" s="92"/>
      <c r="R668" s="92"/>
      <c r="S668" s="92"/>
    </row>
    <row r="669" spans="16:19" ht="15.75" customHeight="1" x14ac:dyDescent="0.2">
      <c r="P669" s="92"/>
      <c r="R669" s="92"/>
      <c r="S669" s="92"/>
    </row>
    <row r="670" spans="16:19" ht="15.75" customHeight="1" x14ac:dyDescent="0.2">
      <c r="P670" s="92"/>
      <c r="R670" s="92"/>
      <c r="S670" s="92"/>
    </row>
    <row r="671" spans="16:19" ht="15.75" customHeight="1" x14ac:dyDescent="0.2">
      <c r="P671" s="92"/>
      <c r="R671" s="92"/>
      <c r="S671" s="92"/>
    </row>
    <row r="672" spans="16:19" ht="15.75" customHeight="1" x14ac:dyDescent="0.2">
      <c r="P672" s="92"/>
      <c r="R672" s="92"/>
      <c r="S672" s="92"/>
    </row>
    <row r="673" spans="16:19" ht="15.75" customHeight="1" x14ac:dyDescent="0.2">
      <c r="P673" s="92"/>
      <c r="R673" s="92"/>
      <c r="S673" s="92"/>
    </row>
    <row r="674" spans="16:19" ht="15.75" customHeight="1" x14ac:dyDescent="0.2">
      <c r="P674" s="92"/>
      <c r="R674" s="92"/>
      <c r="S674" s="92"/>
    </row>
    <row r="675" spans="16:19" ht="15.75" customHeight="1" x14ac:dyDescent="0.2">
      <c r="P675" s="92"/>
      <c r="R675" s="92"/>
      <c r="S675" s="92"/>
    </row>
    <row r="676" spans="16:19" ht="15.75" customHeight="1" x14ac:dyDescent="0.2">
      <c r="P676" s="92"/>
      <c r="R676" s="92"/>
      <c r="S676" s="92"/>
    </row>
    <row r="677" spans="16:19" ht="15.75" customHeight="1" x14ac:dyDescent="0.2">
      <c r="P677" s="92"/>
      <c r="R677" s="92"/>
      <c r="S677" s="92"/>
    </row>
    <row r="678" spans="16:19" ht="15.75" customHeight="1" x14ac:dyDescent="0.2">
      <c r="P678" s="92"/>
      <c r="R678" s="92"/>
      <c r="S678" s="92"/>
    </row>
    <row r="679" spans="16:19" ht="15.75" customHeight="1" x14ac:dyDescent="0.2">
      <c r="P679" s="92"/>
      <c r="R679" s="92"/>
      <c r="S679" s="92"/>
    </row>
    <row r="680" spans="16:19" ht="15.75" customHeight="1" x14ac:dyDescent="0.2">
      <c r="P680" s="92"/>
      <c r="R680" s="92"/>
      <c r="S680" s="92"/>
    </row>
    <row r="681" spans="16:19" ht="15.75" customHeight="1" x14ac:dyDescent="0.2">
      <c r="P681" s="92"/>
      <c r="R681" s="92"/>
      <c r="S681" s="92"/>
    </row>
    <row r="682" spans="16:19" ht="15.75" customHeight="1" x14ac:dyDescent="0.2">
      <c r="P682" s="92"/>
      <c r="R682" s="92"/>
      <c r="S682" s="92"/>
    </row>
    <row r="683" spans="16:19" ht="15.75" customHeight="1" x14ac:dyDescent="0.2">
      <c r="P683" s="92"/>
      <c r="R683" s="92"/>
      <c r="S683" s="92"/>
    </row>
    <row r="684" spans="16:19" ht="15.75" customHeight="1" x14ac:dyDescent="0.2">
      <c r="P684" s="92"/>
      <c r="R684" s="92"/>
      <c r="S684" s="92"/>
    </row>
    <row r="685" spans="16:19" ht="15.75" customHeight="1" x14ac:dyDescent="0.2">
      <c r="P685" s="92"/>
      <c r="R685" s="92"/>
      <c r="S685" s="92"/>
    </row>
    <row r="686" spans="16:19" ht="15.75" customHeight="1" x14ac:dyDescent="0.2">
      <c r="P686" s="92"/>
      <c r="R686" s="92"/>
      <c r="S686" s="92"/>
    </row>
    <row r="687" spans="16:19" ht="15.75" customHeight="1" x14ac:dyDescent="0.2">
      <c r="P687" s="92"/>
      <c r="R687" s="92"/>
      <c r="S687" s="92"/>
    </row>
    <row r="688" spans="16:19" ht="15.75" customHeight="1" x14ac:dyDescent="0.2">
      <c r="P688" s="92"/>
      <c r="R688" s="92"/>
      <c r="S688" s="92"/>
    </row>
    <row r="689" spans="16:19" ht="15.75" customHeight="1" x14ac:dyDescent="0.2">
      <c r="P689" s="92"/>
      <c r="R689" s="92"/>
      <c r="S689" s="92"/>
    </row>
    <row r="690" spans="16:19" ht="15.75" customHeight="1" x14ac:dyDescent="0.2">
      <c r="P690" s="92"/>
      <c r="R690" s="92"/>
      <c r="S690" s="92"/>
    </row>
    <row r="691" spans="16:19" ht="15.75" customHeight="1" x14ac:dyDescent="0.2">
      <c r="P691" s="92"/>
      <c r="R691" s="92"/>
      <c r="S691" s="92"/>
    </row>
    <row r="692" spans="16:19" ht="15.75" customHeight="1" x14ac:dyDescent="0.2">
      <c r="P692" s="92"/>
      <c r="R692" s="92"/>
      <c r="S692" s="92"/>
    </row>
    <row r="693" spans="16:19" ht="15.75" customHeight="1" x14ac:dyDescent="0.2">
      <c r="P693" s="92"/>
      <c r="R693" s="92"/>
      <c r="S693" s="92"/>
    </row>
    <row r="694" spans="16:19" ht="15.75" customHeight="1" x14ac:dyDescent="0.2">
      <c r="P694" s="92"/>
      <c r="R694" s="92"/>
      <c r="S694" s="92"/>
    </row>
    <row r="695" spans="16:19" ht="15.75" customHeight="1" x14ac:dyDescent="0.2">
      <c r="P695" s="92"/>
      <c r="R695" s="92"/>
      <c r="S695" s="92"/>
    </row>
    <row r="696" spans="16:19" ht="15.75" customHeight="1" x14ac:dyDescent="0.2">
      <c r="P696" s="92"/>
      <c r="R696" s="92"/>
      <c r="S696" s="92"/>
    </row>
    <row r="697" spans="16:19" ht="15.75" customHeight="1" x14ac:dyDescent="0.2">
      <c r="P697" s="92"/>
      <c r="R697" s="92"/>
      <c r="S697" s="92"/>
    </row>
    <row r="698" spans="16:19" ht="15.75" customHeight="1" x14ac:dyDescent="0.2">
      <c r="P698" s="92"/>
      <c r="R698" s="92"/>
      <c r="S698" s="92"/>
    </row>
    <row r="699" spans="16:19" ht="15.75" customHeight="1" x14ac:dyDescent="0.2">
      <c r="P699" s="92"/>
      <c r="R699" s="92"/>
      <c r="S699" s="92"/>
    </row>
    <row r="700" spans="16:19" ht="15.75" customHeight="1" x14ac:dyDescent="0.2">
      <c r="P700" s="92"/>
      <c r="R700" s="92"/>
      <c r="S700" s="92"/>
    </row>
    <row r="701" spans="16:19" ht="15.75" customHeight="1" x14ac:dyDescent="0.2">
      <c r="P701" s="92"/>
      <c r="R701" s="92"/>
      <c r="S701" s="92"/>
    </row>
    <row r="702" spans="16:19" ht="15.75" customHeight="1" x14ac:dyDescent="0.2">
      <c r="P702" s="92"/>
      <c r="R702" s="92"/>
      <c r="S702" s="92"/>
    </row>
    <row r="703" spans="16:19" ht="15.75" customHeight="1" x14ac:dyDescent="0.2">
      <c r="P703" s="92"/>
      <c r="R703" s="92"/>
      <c r="S703" s="92"/>
    </row>
    <row r="704" spans="16:19" ht="15.75" customHeight="1" x14ac:dyDescent="0.2">
      <c r="P704" s="92"/>
      <c r="R704" s="92"/>
      <c r="S704" s="92"/>
    </row>
    <row r="705" spans="16:19" ht="15.75" customHeight="1" x14ac:dyDescent="0.2">
      <c r="P705" s="92"/>
      <c r="R705" s="92"/>
      <c r="S705" s="92"/>
    </row>
    <row r="706" spans="16:19" ht="15.75" customHeight="1" x14ac:dyDescent="0.2">
      <c r="P706" s="92"/>
      <c r="R706" s="92"/>
      <c r="S706" s="92"/>
    </row>
    <row r="707" spans="16:19" ht="15.75" customHeight="1" x14ac:dyDescent="0.2">
      <c r="P707" s="92"/>
      <c r="R707" s="92"/>
      <c r="S707" s="92"/>
    </row>
    <row r="708" spans="16:19" ht="15.75" customHeight="1" x14ac:dyDescent="0.2">
      <c r="P708" s="92"/>
      <c r="R708" s="92"/>
      <c r="S708" s="92"/>
    </row>
    <row r="709" spans="16:19" ht="15.75" customHeight="1" x14ac:dyDescent="0.2">
      <c r="P709" s="92"/>
      <c r="R709" s="92"/>
      <c r="S709" s="92"/>
    </row>
    <row r="710" spans="16:19" ht="15.75" customHeight="1" x14ac:dyDescent="0.2">
      <c r="P710" s="92"/>
      <c r="R710" s="92"/>
      <c r="S710" s="92"/>
    </row>
    <row r="711" spans="16:19" ht="15.75" customHeight="1" x14ac:dyDescent="0.2">
      <c r="P711" s="92"/>
      <c r="R711" s="92"/>
      <c r="S711" s="92"/>
    </row>
    <row r="712" spans="16:19" ht="15.75" customHeight="1" x14ac:dyDescent="0.2">
      <c r="P712" s="92"/>
      <c r="R712" s="92"/>
      <c r="S712" s="92"/>
    </row>
    <row r="713" spans="16:19" ht="15.75" customHeight="1" x14ac:dyDescent="0.2">
      <c r="P713" s="92"/>
      <c r="R713" s="92"/>
      <c r="S713" s="92"/>
    </row>
    <row r="714" spans="16:19" ht="15.75" customHeight="1" x14ac:dyDescent="0.2">
      <c r="P714" s="92"/>
      <c r="R714" s="92"/>
      <c r="S714" s="92"/>
    </row>
    <row r="715" spans="16:19" ht="15.75" customHeight="1" x14ac:dyDescent="0.2">
      <c r="P715" s="92"/>
      <c r="R715" s="92"/>
      <c r="S715" s="92"/>
    </row>
    <row r="716" spans="16:19" ht="15.75" customHeight="1" x14ac:dyDescent="0.2">
      <c r="P716" s="92"/>
      <c r="R716" s="92"/>
      <c r="S716" s="92"/>
    </row>
    <row r="717" spans="16:19" ht="15.75" customHeight="1" x14ac:dyDescent="0.2">
      <c r="P717" s="92"/>
      <c r="R717" s="92"/>
      <c r="S717" s="92"/>
    </row>
    <row r="718" spans="16:19" ht="15.75" customHeight="1" x14ac:dyDescent="0.2">
      <c r="P718" s="92"/>
      <c r="R718" s="92"/>
      <c r="S718" s="92"/>
    </row>
    <row r="719" spans="16:19" ht="15.75" customHeight="1" x14ac:dyDescent="0.2">
      <c r="P719" s="92"/>
      <c r="R719" s="92"/>
      <c r="S719" s="92"/>
    </row>
    <row r="720" spans="16:19" ht="15.75" customHeight="1" x14ac:dyDescent="0.2">
      <c r="P720" s="92"/>
      <c r="R720" s="92"/>
      <c r="S720" s="92"/>
    </row>
    <row r="721" spans="16:19" ht="15.75" customHeight="1" x14ac:dyDescent="0.2">
      <c r="P721" s="92"/>
      <c r="R721" s="92"/>
      <c r="S721" s="92"/>
    </row>
    <row r="722" spans="16:19" ht="15.75" customHeight="1" x14ac:dyDescent="0.2">
      <c r="P722" s="92"/>
      <c r="R722" s="92"/>
      <c r="S722" s="92"/>
    </row>
    <row r="723" spans="16:19" ht="15.75" customHeight="1" x14ac:dyDescent="0.2">
      <c r="P723" s="92"/>
      <c r="R723" s="92"/>
      <c r="S723" s="92"/>
    </row>
    <row r="724" spans="16:19" ht="15.75" customHeight="1" x14ac:dyDescent="0.2">
      <c r="P724" s="92"/>
      <c r="R724" s="92"/>
      <c r="S724" s="92"/>
    </row>
    <row r="725" spans="16:19" ht="15.75" customHeight="1" x14ac:dyDescent="0.2">
      <c r="P725" s="92"/>
      <c r="R725" s="92"/>
      <c r="S725" s="92"/>
    </row>
    <row r="726" spans="16:19" ht="15.75" customHeight="1" x14ac:dyDescent="0.2">
      <c r="P726" s="92"/>
      <c r="R726" s="92"/>
      <c r="S726" s="92"/>
    </row>
    <row r="727" spans="16:19" ht="15.75" customHeight="1" x14ac:dyDescent="0.2">
      <c r="P727" s="92"/>
      <c r="R727" s="92"/>
      <c r="S727" s="92"/>
    </row>
    <row r="728" spans="16:19" ht="15.75" customHeight="1" x14ac:dyDescent="0.2">
      <c r="P728" s="92"/>
      <c r="R728" s="92"/>
      <c r="S728" s="92"/>
    </row>
    <row r="729" spans="16:19" ht="15.75" customHeight="1" x14ac:dyDescent="0.2">
      <c r="P729" s="92"/>
      <c r="R729" s="92"/>
      <c r="S729" s="92"/>
    </row>
    <row r="730" spans="16:19" ht="15.75" customHeight="1" x14ac:dyDescent="0.2">
      <c r="P730" s="92"/>
      <c r="R730" s="92"/>
      <c r="S730" s="92"/>
    </row>
    <row r="731" spans="16:19" ht="15.75" customHeight="1" x14ac:dyDescent="0.2">
      <c r="P731" s="92"/>
      <c r="R731" s="92"/>
      <c r="S731" s="92"/>
    </row>
    <row r="732" spans="16:19" ht="15.75" customHeight="1" x14ac:dyDescent="0.2">
      <c r="P732" s="92"/>
      <c r="R732" s="92"/>
      <c r="S732" s="92"/>
    </row>
    <row r="733" spans="16:19" ht="15.75" customHeight="1" x14ac:dyDescent="0.2">
      <c r="P733" s="92"/>
      <c r="R733" s="92"/>
      <c r="S733" s="92"/>
    </row>
    <row r="734" spans="16:19" ht="15.75" customHeight="1" x14ac:dyDescent="0.2">
      <c r="P734" s="92"/>
      <c r="R734" s="92"/>
      <c r="S734" s="92"/>
    </row>
    <row r="735" spans="16:19" ht="15.75" customHeight="1" x14ac:dyDescent="0.2">
      <c r="P735" s="92"/>
      <c r="R735" s="92"/>
      <c r="S735" s="92"/>
    </row>
    <row r="736" spans="16:19" ht="15.75" customHeight="1" x14ac:dyDescent="0.2">
      <c r="P736" s="92"/>
      <c r="R736" s="92"/>
      <c r="S736" s="92"/>
    </row>
    <row r="737" spans="16:19" ht="15.75" customHeight="1" x14ac:dyDescent="0.2">
      <c r="P737" s="92"/>
      <c r="R737" s="92"/>
      <c r="S737" s="92"/>
    </row>
    <row r="738" spans="16:19" ht="15.75" customHeight="1" x14ac:dyDescent="0.2">
      <c r="P738" s="92"/>
      <c r="R738" s="92"/>
      <c r="S738" s="92"/>
    </row>
    <row r="739" spans="16:19" ht="15.75" customHeight="1" x14ac:dyDescent="0.2">
      <c r="P739" s="92"/>
      <c r="R739" s="92"/>
      <c r="S739" s="92"/>
    </row>
    <row r="740" spans="16:19" ht="15.75" customHeight="1" x14ac:dyDescent="0.2">
      <c r="P740" s="92"/>
      <c r="R740" s="92"/>
      <c r="S740" s="92"/>
    </row>
    <row r="741" spans="16:19" ht="15.75" customHeight="1" x14ac:dyDescent="0.2">
      <c r="P741" s="92"/>
      <c r="R741" s="92"/>
      <c r="S741" s="92"/>
    </row>
    <row r="742" spans="16:19" ht="15.75" customHeight="1" x14ac:dyDescent="0.2">
      <c r="P742" s="92"/>
      <c r="R742" s="92"/>
      <c r="S742" s="92"/>
    </row>
    <row r="743" spans="16:19" ht="15.75" customHeight="1" x14ac:dyDescent="0.2">
      <c r="P743" s="92"/>
      <c r="R743" s="92"/>
      <c r="S743" s="92"/>
    </row>
    <row r="744" spans="16:19" ht="15.75" customHeight="1" x14ac:dyDescent="0.2">
      <c r="P744" s="92"/>
      <c r="R744" s="92"/>
      <c r="S744" s="92"/>
    </row>
    <row r="745" spans="16:19" ht="15.75" customHeight="1" x14ac:dyDescent="0.2">
      <c r="P745" s="92"/>
      <c r="R745" s="92"/>
      <c r="S745" s="92"/>
    </row>
    <row r="746" spans="16:19" ht="15.75" customHeight="1" x14ac:dyDescent="0.2">
      <c r="P746" s="92"/>
      <c r="R746" s="92"/>
      <c r="S746" s="92"/>
    </row>
    <row r="747" spans="16:19" ht="15.75" customHeight="1" x14ac:dyDescent="0.2">
      <c r="P747" s="92"/>
      <c r="R747" s="92"/>
      <c r="S747" s="92"/>
    </row>
    <row r="748" spans="16:19" ht="15.75" customHeight="1" x14ac:dyDescent="0.2">
      <c r="P748" s="92"/>
      <c r="R748" s="92"/>
      <c r="S748" s="92"/>
    </row>
    <row r="749" spans="16:19" ht="15.75" customHeight="1" x14ac:dyDescent="0.2">
      <c r="P749" s="92"/>
      <c r="R749" s="92"/>
      <c r="S749" s="92"/>
    </row>
    <row r="750" spans="16:19" ht="15.75" customHeight="1" x14ac:dyDescent="0.2">
      <c r="P750" s="92"/>
      <c r="R750" s="92"/>
      <c r="S750" s="92"/>
    </row>
    <row r="751" spans="16:19" ht="15.75" customHeight="1" x14ac:dyDescent="0.2">
      <c r="P751" s="92"/>
      <c r="R751" s="92"/>
      <c r="S751" s="92"/>
    </row>
    <row r="752" spans="16:19" ht="15.75" customHeight="1" x14ac:dyDescent="0.2">
      <c r="P752" s="92"/>
      <c r="R752" s="92"/>
      <c r="S752" s="92"/>
    </row>
    <row r="753" spans="16:19" ht="15.75" customHeight="1" x14ac:dyDescent="0.2">
      <c r="P753" s="92"/>
      <c r="R753" s="92"/>
      <c r="S753" s="92"/>
    </row>
    <row r="754" spans="16:19" ht="15.75" customHeight="1" x14ac:dyDescent="0.2">
      <c r="P754" s="92"/>
      <c r="R754" s="92"/>
      <c r="S754" s="92"/>
    </row>
    <row r="755" spans="16:19" ht="15.75" customHeight="1" x14ac:dyDescent="0.2">
      <c r="P755" s="92"/>
      <c r="R755" s="92"/>
      <c r="S755" s="92"/>
    </row>
    <row r="756" spans="16:19" ht="15.75" customHeight="1" x14ac:dyDescent="0.2">
      <c r="P756" s="92"/>
      <c r="R756" s="92"/>
      <c r="S756" s="92"/>
    </row>
    <row r="757" spans="16:19" ht="15.75" customHeight="1" x14ac:dyDescent="0.2">
      <c r="P757" s="92"/>
      <c r="R757" s="92"/>
      <c r="S757" s="92"/>
    </row>
    <row r="758" spans="16:19" ht="15.75" customHeight="1" x14ac:dyDescent="0.2">
      <c r="P758" s="92"/>
      <c r="R758" s="92"/>
      <c r="S758" s="92"/>
    </row>
    <row r="759" spans="16:19" ht="15.75" customHeight="1" x14ac:dyDescent="0.2">
      <c r="P759" s="92"/>
      <c r="R759" s="92"/>
      <c r="S759" s="92"/>
    </row>
    <row r="760" spans="16:19" ht="15.75" customHeight="1" x14ac:dyDescent="0.2">
      <c r="P760" s="92"/>
      <c r="R760" s="92"/>
      <c r="S760" s="92"/>
    </row>
    <row r="761" spans="16:19" ht="15.75" customHeight="1" x14ac:dyDescent="0.2">
      <c r="P761" s="92"/>
      <c r="R761" s="92"/>
      <c r="S761" s="92"/>
    </row>
    <row r="762" spans="16:19" ht="15.75" customHeight="1" x14ac:dyDescent="0.2">
      <c r="P762" s="92"/>
      <c r="R762" s="92"/>
      <c r="S762" s="92"/>
    </row>
    <row r="763" spans="16:19" ht="15.75" customHeight="1" x14ac:dyDescent="0.2">
      <c r="P763" s="92"/>
      <c r="R763" s="92"/>
      <c r="S763" s="92"/>
    </row>
    <row r="764" spans="16:19" ht="15.75" customHeight="1" x14ac:dyDescent="0.2">
      <c r="P764" s="92"/>
      <c r="R764" s="92"/>
      <c r="S764" s="92"/>
    </row>
    <row r="765" spans="16:19" ht="15.75" customHeight="1" x14ac:dyDescent="0.2">
      <c r="P765" s="92"/>
      <c r="R765" s="92"/>
      <c r="S765" s="92"/>
    </row>
    <row r="766" spans="16:19" ht="15.75" customHeight="1" x14ac:dyDescent="0.2">
      <c r="P766" s="92"/>
      <c r="R766" s="92"/>
      <c r="S766" s="92"/>
    </row>
    <row r="767" spans="16:19" ht="15.75" customHeight="1" x14ac:dyDescent="0.2">
      <c r="P767" s="92"/>
      <c r="R767" s="92"/>
      <c r="S767" s="92"/>
    </row>
    <row r="768" spans="16:19" ht="15.75" customHeight="1" x14ac:dyDescent="0.2">
      <c r="P768" s="92"/>
      <c r="R768" s="92"/>
      <c r="S768" s="92"/>
    </row>
    <row r="769" spans="16:19" ht="15.75" customHeight="1" x14ac:dyDescent="0.2">
      <c r="P769" s="92"/>
      <c r="R769" s="92"/>
      <c r="S769" s="92"/>
    </row>
    <row r="770" spans="16:19" ht="15.75" customHeight="1" x14ac:dyDescent="0.2">
      <c r="P770" s="92"/>
      <c r="R770" s="92"/>
      <c r="S770" s="92"/>
    </row>
    <row r="771" spans="16:19" ht="15.75" customHeight="1" x14ac:dyDescent="0.2">
      <c r="P771" s="92"/>
      <c r="R771" s="92"/>
      <c r="S771" s="92"/>
    </row>
    <row r="772" spans="16:19" ht="15.75" customHeight="1" x14ac:dyDescent="0.2">
      <c r="P772" s="92"/>
      <c r="R772" s="92"/>
      <c r="S772" s="92"/>
    </row>
    <row r="773" spans="16:19" ht="15.75" customHeight="1" x14ac:dyDescent="0.2">
      <c r="P773" s="92"/>
      <c r="R773" s="92"/>
      <c r="S773" s="92"/>
    </row>
    <row r="774" spans="16:19" ht="15.75" customHeight="1" x14ac:dyDescent="0.2">
      <c r="P774" s="92"/>
      <c r="R774" s="92"/>
      <c r="S774" s="92"/>
    </row>
    <row r="775" spans="16:19" ht="15.75" customHeight="1" x14ac:dyDescent="0.2">
      <c r="P775" s="92"/>
      <c r="R775" s="92"/>
      <c r="S775" s="92"/>
    </row>
    <row r="776" spans="16:19" ht="15.75" customHeight="1" x14ac:dyDescent="0.2">
      <c r="P776" s="92"/>
      <c r="R776" s="92"/>
      <c r="S776" s="92"/>
    </row>
    <row r="777" spans="16:19" ht="15.75" customHeight="1" x14ac:dyDescent="0.2">
      <c r="P777" s="92"/>
      <c r="R777" s="92"/>
      <c r="S777" s="92"/>
    </row>
    <row r="778" spans="16:19" ht="15.75" customHeight="1" x14ac:dyDescent="0.2">
      <c r="P778" s="92"/>
      <c r="R778" s="92"/>
      <c r="S778" s="92"/>
    </row>
    <row r="779" spans="16:19" ht="15.75" customHeight="1" x14ac:dyDescent="0.2">
      <c r="P779" s="92"/>
      <c r="R779" s="92"/>
      <c r="S779" s="92"/>
    </row>
    <row r="780" spans="16:19" ht="15.75" customHeight="1" x14ac:dyDescent="0.2">
      <c r="P780" s="92"/>
      <c r="R780" s="92"/>
      <c r="S780" s="92"/>
    </row>
    <row r="781" spans="16:19" ht="15.75" customHeight="1" x14ac:dyDescent="0.2">
      <c r="P781" s="92"/>
      <c r="R781" s="92"/>
      <c r="S781" s="92"/>
    </row>
    <row r="782" spans="16:19" ht="15.75" customHeight="1" x14ac:dyDescent="0.2">
      <c r="P782" s="92"/>
      <c r="R782" s="92"/>
      <c r="S782" s="92"/>
    </row>
    <row r="783" spans="16:19" ht="15.75" customHeight="1" x14ac:dyDescent="0.2">
      <c r="P783" s="92"/>
      <c r="R783" s="92"/>
      <c r="S783" s="92"/>
    </row>
    <row r="784" spans="16:19" ht="15.75" customHeight="1" x14ac:dyDescent="0.2">
      <c r="P784" s="92"/>
      <c r="R784" s="92"/>
      <c r="S784" s="92"/>
    </row>
    <row r="785" spans="16:19" ht="15.75" customHeight="1" x14ac:dyDescent="0.2">
      <c r="P785" s="92"/>
      <c r="R785" s="92"/>
      <c r="S785" s="92"/>
    </row>
    <row r="786" spans="16:19" ht="15.75" customHeight="1" x14ac:dyDescent="0.2">
      <c r="P786" s="92"/>
      <c r="R786" s="92"/>
      <c r="S786" s="92"/>
    </row>
    <row r="787" spans="16:19" ht="15.75" customHeight="1" x14ac:dyDescent="0.2">
      <c r="P787" s="92"/>
      <c r="R787" s="92"/>
      <c r="S787" s="92"/>
    </row>
    <row r="788" spans="16:19" ht="15.75" customHeight="1" x14ac:dyDescent="0.2">
      <c r="P788" s="92"/>
      <c r="R788" s="92"/>
      <c r="S788" s="92"/>
    </row>
    <row r="789" spans="16:19" ht="15.75" customHeight="1" x14ac:dyDescent="0.2">
      <c r="P789" s="92"/>
      <c r="R789" s="92"/>
      <c r="S789" s="92"/>
    </row>
    <row r="790" spans="16:19" ht="15.75" customHeight="1" x14ac:dyDescent="0.2">
      <c r="P790" s="92"/>
      <c r="R790" s="92"/>
      <c r="S790" s="92"/>
    </row>
    <row r="791" spans="16:19" ht="15.75" customHeight="1" x14ac:dyDescent="0.2">
      <c r="P791" s="92"/>
      <c r="R791" s="92"/>
      <c r="S791" s="92"/>
    </row>
    <row r="792" spans="16:19" ht="15.75" customHeight="1" x14ac:dyDescent="0.2">
      <c r="P792" s="92"/>
      <c r="R792" s="92"/>
      <c r="S792" s="92"/>
    </row>
    <row r="793" spans="16:19" ht="15.75" customHeight="1" x14ac:dyDescent="0.2">
      <c r="P793" s="92"/>
      <c r="R793" s="92"/>
      <c r="S793" s="92"/>
    </row>
    <row r="794" spans="16:19" ht="15.75" customHeight="1" x14ac:dyDescent="0.2">
      <c r="P794" s="92"/>
      <c r="R794" s="92"/>
      <c r="S794" s="92"/>
    </row>
    <row r="795" spans="16:19" ht="15.75" customHeight="1" x14ac:dyDescent="0.2">
      <c r="P795" s="92"/>
      <c r="R795" s="92"/>
      <c r="S795" s="92"/>
    </row>
    <row r="796" spans="16:19" ht="15.75" customHeight="1" x14ac:dyDescent="0.2">
      <c r="P796" s="92"/>
      <c r="R796" s="92"/>
      <c r="S796" s="92"/>
    </row>
    <row r="797" spans="16:19" ht="15.75" customHeight="1" x14ac:dyDescent="0.2">
      <c r="P797" s="92"/>
      <c r="R797" s="92"/>
      <c r="S797" s="92"/>
    </row>
    <row r="798" spans="16:19" ht="15.75" customHeight="1" x14ac:dyDescent="0.2">
      <c r="P798" s="92"/>
      <c r="R798" s="92"/>
      <c r="S798" s="92"/>
    </row>
    <row r="799" spans="16:19" ht="15.75" customHeight="1" x14ac:dyDescent="0.2">
      <c r="P799" s="92"/>
      <c r="R799" s="92"/>
      <c r="S799" s="92"/>
    </row>
    <row r="800" spans="16:19" ht="15.75" customHeight="1" x14ac:dyDescent="0.2">
      <c r="P800" s="92"/>
      <c r="R800" s="92"/>
      <c r="S800" s="92"/>
    </row>
    <row r="801" spans="16:19" ht="15.75" customHeight="1" x14ac:dyDescent="0.2">
      <c r="P801" s="92"/>
      <c r="R801" s="92"/>
      <c r="S801" s="92"/>
    </row>
    <row r="802" spans="16:19" ht="15.75" customHeight="1" x14ac:dyDescent="0.2">
      <c r="P802" s="92"/>
      <c r="R802" s="92"/>
      <c r="S802" s="92"/>
    </row>
    <row r="803" spans="16:19" ht="15.75" customHeight="1" x14ac:dyDescent="0.2">
      <c r="P803" s="92"/>
      <c r="R803" s="92"/>
      <c r="S803" s="92"/>
    </row>
    <row r="804" spans="16:19" ht="15.75" customHeight="1" x14ac:dyDescent="0.2">
      <c r="P804" s="92"/>
      <c r="R804" s="92"/>
      <c r="S804" s="92"/>
    </row>
    <row r="805" spans="16:19" ht="15.75" customHeight="1" x14ac:dyDescent="0.2">
      <c r="P805" s="92"/>
      <c r="R805" s="92"/>
      <c r="S805" s="92"/>
    </row>
    <row r="806" spans="16:19" ht="15.75" customHeight="1" x14ac:dyDescent="0.2">
      <c r="P806" s="92"/>
      <c r="R806" s="92"/>
      <c r="S806" s="92"/>
    </row>
    <row r="807" spans="16:19" ht="15.75" customHeight="1" x14ac:dyDescent="0.2">
      <c r="P807" s="92"/>
      <c r="R807" s="92"/>
      <c r="S807" s="92"/>
    </row>
    <row r="808" spans="16:19" ht="15.75" customHeight="1" x14ac:dyDescent="0.2">
      <c r="P808" s="92"/>
      <c r="R808" s="92"/>
      <c r="S808" s="92"/>
    </row>
    <row r="809" spans="16:19" ht="15.75" customHeight="1" x14ac:dyDescent="0.2">
      <c r="P809" s="92"/>
      <c r="R809" s="92"/>
      <c r="S809" s="92"/>
    </row>
    <row r="810" spans="16:19" ht="15.75" customHeight="1" x14ac:dyDescent="0.2">
      <c r="P810" s="92"/>
      <c r="R810" s="92"/>
      <c r="S810" s="92"/>
    </row>
    <row r="811" spans="16:19" ht="15.75" customHeight="1" x14ac:dyDescent="0.2">
      <c r="P811" s="92"/>
      <c r="R811" s="92"/>
      <c r="S811" s="92"/>
    </row>
    <row r="812" spans="16:19" ht="15.75" customHeight="1" x14ac:dyDescent="0.2">
      <c r="P812" s="92"/>
      <c r="R812" s="92"/>
      <c r="S812" s="92"/>
    </row>
    <row r="813" spans="16:19" ht="15.75" customHeight="1" x14ac:dyDescent="0.2">
      <c r="P813" s="92"/>
      <c r="R813" s="92"/>
      <c r="S813" s="92"/>
    </row>
    <row r="814" spans="16:19" ht="15.75" customHeight="1" x14ac:dyDescent="0.2">
      <c r="P814" s="92"/>
      <c r="R814" s="92"/>
      <c r="S814" s="92"/>
    </row>
    <row r="815" spans="16:19" ht="15.75" customHeight="1" x14ac:dyDescent="0.2">
      <c r="P815" s="92"/>
      <c r="R815" s="92"/>
      <c r="S815" s="92"/>
    </row>
    <row r="816" spans="16:19" ht="15.75" customHeight="1" x14ac:dyDescent="0.2">
      <c r="P816" s="92"/>
      <c r="R816" s="92"/>
      <c r="S816" s="92"/>
    </row>
    <row r="817" spans="16:19" ht="15.75" customHeight="1" x14ac:dyDescent="0.2">
      <c r="P817" s="92"/>
      <c r="R817" s="92"/>
      <c r="S817" s="92"/>
    </row>
    <row r="818" spans="16:19" ht="15.75" customHeight="1" x14ac:dyDescent="0.2">
      <c r="P818" s="92"/>
      <c r="R818" s="92"/>
      <c r="S818" s="92"/>
    </row>
    <row r="819" spans="16:19" ht="15.75" customHeight="1" x14ac:dyDescent="0.2">
      <c r="P819" s="92"/>
      <c r="R819" s="92"/>
      <c r="S819" s="92"/>
    </row>
    <row r="820" spans="16:19" ht="15.75" customHeight="1" x14ac:dyDescent="0.2">
      <c r="P820" s="92"/>
      <c r="R820" s="92"/>
      <c r="S820" s="92"/>
    </row>
    <row r="821" spans="16:19" ht="15.75" customHeight="1" x14ac:dyDescent="0.2">
      <c r="P821" s="92"/>
      <c r="R821" s="92"/>
      <c r="S821" s="92"/>
    </row>
    <row r="822" spans="16:19" ht="15.75" customHeight="1" x14ac:dyDescent="0.2">
      <c r="P822" s="92"/>
      <c r="R822" s="92"/>
      <c r="S822" s="92"/>
    </row>
    <row r="823" spans="16:19" ht="15.75" customHeight="1" x14ac:dyDescent="0.2">
      <c r="P823" s="92"/>
      <c r="R823" s="92"/>
      <c r="S823" s="92"/>
    </row>
    <row r="824" spans="16:19" ht="15.75" customHeight="1" x14ac:dyDescent="0.2">
      <c r="P824" s="92"/>
      <c r="R824" s="92"/>
      <c r="S824" s="92"/>
    </row>
    <row r="825" spans="16:19" ht="15.75" customHeight="1" x14ac:dyDescent="0.2">
      <c r="P825" s="92"/>
      <c r="R825" s="92"/>
      <c r="S825" s="92"/>
    </row>
    <row r="826" spans="16:19" ht="15.75" customHeight="1" x14ac:dyDescent="0.2">
      <c r="P826" s="92"/>
      <c r="R826" s="92"/>
      <c r="S826" s="92"/>
    </row>
    <row r="827" spans="16:19" ht="15.75" customHeight="1" x14ac:dyDescent="0.2">
      <c r="P827" s="92"/>
      <c r="R827" s="92"/>
      <c r="S827" s="92"/>
    </row>
    <row r="828" spans="16:19" ht="15.75" customHeight="1" x14ac:dyDescent="0.2">
      <c r="P828" s="92"/>
      <c r="R828" s="92"/>
      <c r="S828" s="92"/>
    </row>
    <row r="829" spans="16:19" ht="15.75" customHeight="1" x14ac:dyDescent="0.2">
      <c r="P829" s="92"/>
      <c r="R829" s="92"/>
      <c r="S829" s="92"/>
    </row>
    <row r="830" spans="16:19" ht="15.75" customHeight="1" x14ac:dyDescent="0.2">
      <c r="P830" s="92"/>
      <c r="R830" s="92"/>
      <c r="S830" s="92"/>
    </row>
    <row r="831" spans="16:19" ht="15.75" customHeight="1" x14ac:dyDescent="0.2">
      <c r="P831" s="92"/>
      <c r="R831" s="92"/>
      <c r="S831" s="92"/>
    </row>
    <row r="832" spans="16:19" ht="15.75" customHeight="1" x14ac:dyDescent="0.2">
      <c r="P832" s="92"/>
      <c r="R832" s="92"/>
      <c r="S832" s="92"/>
    </row>
    <row r="833" spans="16:19" ht="15.75" customHeight="1" x14ac:dyDescent="0.2">
      <c r="P833" s="92"/>
      <c r="R833" s="92"/>
      <c r="S833" s="92"/>
    </row>
    <row r="834" spans="16:19" ht="15.75" customHeight="1" x14ac:dyDescent="0.2">
      <c r="P834" s="92"/>
      <c r="R834" s="92"/>
      <c r="S834" s="92"/>
    </row>
    <row r="835" spans="16:19" ht="15.75" customHeight="1" x14ac:dyDescent="0.2">
      <c r="P835" s="92"/>
      <c r="R835" s="92"/>
      <c r="S835" s="92"/>
    </row>
    <row r="836" spans="16:19" ht="15.75" customHeight="1" x14ac:dyDescent="0.2">
      <c r="P836" s="92"/>
      <c r="R836" s="92"/>
      <c r="S836" s="92"/>
    </row>
    <row r="837" spans="16:19" ht="15.75" customHeight="1" x14ac:dyDescent="0.2">
      <c r="P837" s="92"/>
      <c r="R837" s="92"/>
      <c r="S837" s="92"/>
    </row>
    <row r="838" spans="16:19" ht="15.75" customHeight="1" x14ac:dyDescent="0.2">
      <c r="P838" s="92"/>
      <c r="R838" s="92"/>
      <c r="S838" s="92"/>
    </row>
    <row r="839" spans="16:19" ht="15.75" customHeight="1" x14ac:dyDescent="0.2">
      <c r="P839" s="92"/>
      <c r="R839" s="92"/>
      <c r="S839" s="92"/>
    </row>
    <row r="840" spans="16:19" ht="15.75" customHeight="1" x14ac:dyDescent="0.2">
      <c r="P840" s="92"/>
      <c r="R840" s="92"/>
      <c r="S840" s="92"/>
    </row>
    <row r="841" spans="16:19" ht="15.75" customHeight="1" x14ac:dyDescent="0.2">
      <c r="P841" s="92"/>
      <c r="R841" s="92"/>
      <c r="S841" s="92"/>
    </row>
    <row r="842" spans="16:19" ht="15.75" customHeight="1" x14ac:dyDescent="0.2">
      <c r="P842" s="92"/>
      <c r="R842" s="92"/>
      <c r="S842" s="92"/>
    </row>
    <row r="843" spans="16:19" ht="15.75" customHeight="1" x14ac:dyDescent="0.2">
      <c r="P843" s="92"/>
      <c r="R843" s="92"/>
      <c r="S843" s="92"/>
    </row>
    <row r="844" spans="16:19" ht="15.75" customHeight="1" x14ac:dyDescent="0.2">
      <c r="P844" s="92"/>
      <c r="R844" s="92"/>
      <c r="S844" s="92"/>
    </row>
    <row r="845" spans="16:19" ht="15.75" customHeight="1" x14ac:dyDescent="0.2">
      <c r="P845" s="92"/>
      <c r="R845" s="92"/>
      <c r="S845" s="92"/>
    </row>
    <row r="846" spans="16:19" ht="15.75" customHeight="1" x14ac:dyDescent="0.2">
      <c r="P846" s="92"/>
      <c r="R846" s="92"/>
      <c r="S846" s="92"/>
    </row>
    <row r="847" spans="16:19" ht="15.75" customHeight="1" x14ac:dyDescent="0.2">
      <c r="P847" s="92"/>
      <c r="R847" s="92"/>
      <c r="S847" s="92"/>
    </row>
    <row r="848" spans="16:19" ht="15.75" customHeight="1" x14ac:dyDescent="0.2">
      <c r="P848" s="92"/>
      <c r="R848" s="92"/>
      <c r="S848" s="92"/>
    </row>
    <row r="849" spans="16:19" ht="15.75" customHeight="1" x14ac:dyDescent="0.2">
      <c r="P849" s="92"/>
      <c r="R849" s="92"/>
      <c r="S849" s="92"/>
    </row>
    <row r="850" spans="16:19" ht="15.75" customHeight="1" x14ac:dyDescent="0.2">
      <c r="P850" s="92"/>
      <c r="R850" s="92"/>
      <c r="S850" s="92"/>
    </row>
    <row r="851" spans="16:19" ht="15.75" customHeight="1" x14ac:dyDescent="0.2">
      <c r="P851" s="92"/>
      <c r="R851" s="92"/>
      <c r="S851" s="92"/>
    </row>
    <row r="852" spans="16:19" ht="15.75" customHeight="1" x14ac:dyDescent="0.2">
      <c r="P852" s="92"/>
      <c r="R852" s="92"/>
      <c r="S852" s="92"/>
    </row>
    <row r="853" spans="16:19" ht="15.75" customHeight="1" x14ac:dyDescent="0.2">
      <c r="P853" s="92"/>
      <c r="R853" s="92"/>
      <c r="S853" s="92"/>
    </row>
    <row r="854" spans="16:19" ht="15.75" customHeight="1" x14ac:dyDescent="0.2">
      <c r="P854" s="92"/>
      <c r="R854" s="92"/>
      <c r="S854" s="92"/>
    </row>
    <row r="855" spans="16:19" ht="15.75" customHeight="1" x14ac:dyDescent="0.2">
      <c r="P855" s="92"/>
      <c r="R855" s="92"/>
      <c r="S855" s="92"/>
    </row>
    <row r="856" spans="16:19" ht="15.75" customHeight="1" x14ac:dyDescent="0.2">
      <c r="P856" s="92"/>
      <c r="R856" s="92"/>
      <c r="S856" s="92"/>
    </row>
    <row r="857" spans="16:19" ht="15.75" customHeight="1" x14ac:dyDescent="0.2">
      <c r="P857" s="92"/>
      <c r="R857" s="92"/>
      <c r="S857" s="92"/>
    </row>
    <row r="858" spans="16:19" ht="15.75" customHeight="1" x14ac:dyDescent="0.2">
      <c r="P858" s="92"/>
      <c r="R858" s="92"/>
      <c r="S858" s="92"/>
    </row>
    <row r="859" spans="16:19" ht="15.75" customHeight="1" x14ac:dyDescent="0.2">
      <c r="P859" s="92"/>
      <c r="R859" s="92"/>
      <c r="S859" s="92"/>
    </row>
    <row r="860" spans="16:19" ht="15.75" customHeight="1" x14ac:dyDescent="0.2">
      <c r="P860" s="92"/>
      <c r="R860" s="92"/>
      <c r="S860" s="92"/>
    </row>
    <row r="861" spans="16:19" ht="15.75" customHeight="1" x14ac:dyDescent="0.2">
      <c r="P861" s="92"/>
      <c r="R861" s="92"/>
      <c r="S861" s="92"/>
    </row>
    <row r="862" spans="16:19" ht="15.75" customHeight="1" x14ac:dyDescent="0.2">
      <c r="P862" s="92"/>
      <c r="R862" s="92"/>
      <c r="S862" s="92"/>
    </row>
    <row r="863" spans="16:19" ht="15.75" customHeight="1" x14ac:dyDescent="0.2">
      <c r="P863" s="92"/>
      <c r="R863" s="92"/>
      <c r="S863" s="92"/>
    </row>
    <row r="864" spans="16:19" ht="15.75" customHeight="1" x14ac:dyDescent="0.2">
      <c r="P864" s="92"/>
      <c r="R864" s="92"/>
      <c r="S864" s="92"/>
    </row>
    <row r="865" spans="16:19" ht="15.75" customHeight="1" x14ac:dyDescent="0.2">
      <c r="P865" s="92"/>
      <c r="R865" s="92"/>
      <c r="S865" s="92"/>
    </row>
    <row r="866" spans="16:19" ht="15.75" customHeight="1" x14ac:dyDescent="0.2">
      <c r="P866" s="92"/>
      <c r="R866" s="92"/>
      <c r="S866" s="92"/>
    </row>
    <row r="867" spans="16:19" ht="15.75" customHeight="1" x14ac:dyDescent="0.2">
      <c r="P867" s="92"/>
      <c r="R867" s="92"/>
      <c r="S867" s="92"/>
    </row>
    <row r="868" spans="16:19" ht="15.75" customHeight="1" x14ac:dyDescent="0.2">
      <c r="P868" s="92"/>
      <c r="R868" s="92"/>
      <c r="S868" s="92"/>
    </row>
    <row r="869" spans="16:19" ht="15.75" customHeight="1" x14ac:dyDescent="0.2">
      <c r="P869" s="92"/>
      <c r="R869" s="92"/>
      <c r="S869" s="92"/>
    </row>
    <row r="870" spans="16:19" ht="15.75" customHeight="1" x14ac:dyDescent="0.2">
      <c r="P870" s="92"/>
      <c r="R870" s="92"/>
      <c r="S870" s="92"/>
    </row>
    <row r="871" spans="16:19" ht="15.75" customHeight="1" x14ac:dyDescent="0.2">
      <c r="P871" s="92"/>
      <c r="R871" s="92"/>
      <c r="S871" s="92"/>
    </row>
    <row r="872" spans="16:19" ht="15.75" customHeight="1" x14ac:dyDescent="0.2">
      <c r="P872" s="92"/>
      <c r="R872" s="92"/>
      <c r="S872" s="92"/>
    </row>
    <row r="873" spans="16:19" ht="15.75" customHeight="1" x14ac:dyDescent="0.2">
      <c r="P873" s="92"/>
      <c r="R873" s="92"/>
      <c r="S873" s="92"/>
    </row>
    <row r="874" spans="16:19" ht="15.75" customHeight="1" x14ac:dyDescent="0.2">
      <c r="P874" s="92"/>
      <c r="R874" s="92"/>
      <c r="S874" s="92"/>
    </row>
    <row r="875" spans="16:19" ht="15.75" customHeight="1" x14ac:dyDescent="0.2">
      <c r="P875" s="92"/>
      <c r="R875" s="92"/>
      <c r="S875" s="92"/>
    </row>
    <row r="876" spans="16:19" ht="15.75" customHeight="1" x14ac:dyDescent="0.2">
      <c r="P876" s="92"/>
      <c r="R876" s="92"/>
      <c r="S876" s="92"/>
    </row>
    <row r="877" spans="16:19" ht="15.75" customHeight="1" x14ac:dyDescent="0.2">
      <c r="P877" s="92"/>
      <c r="R877" s="92"/>
      <c r="S877" s="92"/>
    </row>
    <row r="878" spans="16:19" ht="15.75" customHeight="1" x14ac:dyDescent="0.2">
      <c r="P878" s="92"/>
      <c r="R878" s="92"/>
      <c r="S878" s="92"/>
    </row>
    <row r="879" spans="16:19" ht="15.75" customHeight="1" x14ac:dyDescent="0.2">
      <c r="P879" s="92"/>
      <c r="R879" s="92"/>
      <c r="S879" s="92"/>
    </row>
    <row r="880" spans="16:19" ht="15.75" customHeight="1" x14ac:dyDescent="0.2">
      <c r="P880" s="92"/>
      <c r="R880" s="92"/>
      <c r="S880" s="92"/>
    </row>
    <row r="881" spans="16:19" ht="15.75" customHeight="1" x14ac:dyDescent="0.2">
      <c r="P881" s="92"/>
      <c r="R881" s="92"/>
      <c r="S881" s="92"/>
    </row>
    <row r="882" spans="16:19" ht="15.75" customHeight="1" x14ac:dyDescent="0.2">
      <c r="P882" s="92"/>
      <c r="R882" s="92"/>
      <c r="S882" s="92"/>
    </row>
    <row r="883" spans="16:19" ht="15.75" customHeight="1" x14ac:dyDescent="0.2">
      <c r="P883" s="92"/>
      <c r="R883" s="92"/>
      <c r="S883" s="92"/>
    </row>
    <row r="884" spans="16:19" ht="15.75" customHeight="1" x14ac:dyDescent="0.2">
      <c r="P884" s="92"/>
      <c r="R884" s="92"/>
      <c r="S884" s="92"/>
    </row>
    <row r="885" spans="16:19" ht="15.75" customHeight="1" x14ac:dyDescent="0.2">
      <c r="P885" s="92"/>
      <c r="R885" s="92"/>
      <c r="S885" s="92"/>
    </row>
    <row r="886" spans="16:19" ht="15.75" customHeight="1" x14ac:dyDescent="0.2">
      <c r="P886" s="92"/>
      <c r="R886" s="92"/>
      <c r="S886" s="92"/>
    </row>
    <row r="887" spans="16:19" ht="15.75" customHeight="1" x14ac:dyDescent="0.2">
      <c r="P887" s="92"/>
      <c r="R887" s="92"/>
      <c r="S887" s="92"/>
    </row>
    <row r="888" spans="16:19" ht="15.75" customHeight="1" x14ac:dyDescent="0.2">
      <c r="P888" s="92"/>
      <c r="R888" s="92"/>
      <c r="S888" s="92"/>
    </row>
    <row r="889" spans="16:19" ht="15.75" customHeight="1" x14ac:dyDescent="0.2">
      <c r="P889" s="92"/>
      <c r="R889" s="92"/>
      <c r="S889" s="92"/>
    </row>
    <row r="890" spans="16:19" ht="15.75" customHeight="1" x14ac:dyDescent="0.2">
      <c r="P890" s="92"/>
      <c r="R890" s="92"/>
      <c r="S890" s="92"/>
    </row>
    <row r="891" spans="16:19" ht="15.75" customHeight="1" x14ac:dyDescent="0.2">
      <c r="P891" s="92"/>
      <c r="R891" s="92"/>
      <c r="S891" s="92"/>
    </row>
    <row r="892" spans="16:19" ht="15.75" customHeight="1" x14ac:dyDescent="0.2">
      <c r="P892" s="92"/>
      <c r="R892" s="92"/>
      <c r="S892" s="92"/>
    </row>
    <row r="893" spans="16:19" ht="15.75" customHeight="1" x14ac:dyDescent="0.2">
      <c r="P893" s="92"/>
      <c r="R893" s="92"/>
      <c r="S893" s="92"/>
    </row>
    <row r="894" spans="16:19" ht="15.75" customHeight="1" x14ac:dyDescent="0.2">
      <c r="P894" s="92"/>
      <c r="R894" s="92"/>
      <c r="S894" s="92"/>
    </row>
    <row r="895" spans="16:19" ht="15.75" customHeight="1" x14ac:dyDescent="0.2">
      <c r="P895" s="92"/>
      <c r="R895" s="92"/>
      <c r="S895" s="92"/>
    </row>
    <row r="896" spans="16:19" ht="15.75" customHeight="1" x14ac:dyDescent="0.2">
      <c r="P896" s="92"/>
      <c r="R896" s="92"/>
      <c r="S896" s="92"/>
    </row>
    <row r="897" spans="16:19" ht="15.75" customHeight="1" x14ac:dyDescent="0.2">
      <c r="P897" s="92"/>
      <c r="R897" s="92"/>
      <c r="S897" s="92"/>
    </row>
    <row r="898" spans="16:19" ht="15.75" customHeight="1" x14ac:dyDescent="0.2">
      <c r="P898" s="92"/>
      <c r="R898" s="92"/>
      <c r="S898" s="92"/>
    </row>
    <row r="899" spans="16:19" ht="15.75" customHeight="1" x14ac:dyDescent="0.2">
      <c r="P899" s="92"/>
      <c r="R899" s="92"/>
      <c r="S899" s="92"/>
    </row>
    <row r="900" spans="16:19" ht="15.75" customHeight="1" x14ac:dyDescent="0.2">
      <c r="P900" s="92"/>
      <c r="R900" s="92"/>
      <c r="S900" s="92"/>
    </row>
    <row r="901" spans="16:19" ht="15.75" customHeight="1" x14ac:dyDescent="0.2">
      <c r="P901" s="92"/>
      <c r="R901" s="92"/>
      <c r="S901" s="92"/>
    </row>
    <row r="902" spans="16:19" ht="15.75" customHeight="1" x14ac:dyDescent="0.2">
      <c r="P902" s="92"/>
      <c r="R902" s="92"/>
      <c r="S902" s="92"/>
    </row>
    <row r="903" spans="16:19" ht="15.75" customHeight="1" x14ac:dyDescent="0.2">
      <c r="P903" s="92"/>
      <c r="R903" s="92"/>
      <c r="S903" s="92"/>
    </row>
    <row r="904" spans="16:19" ht="15.75" customHeight="1" x14ac:dyDescent="0.2">
      <c r="P904" s="92"/>
      <c r="R904" s="92"/>
      <c r="S904" s="92"/>
    </row>
    <row r="905" spans="16:19" ht="15.75" customHeight="1" x14ac:dyDescent="0.2">
      <c r="P905" s="92"/>
      <c r="R905" s="92"/>
      <c r="S905" s="92"/>
    </row>
    <row r="906" spans="16:19" ht="15.75" customHeight="1" x14ac:dyDescent="0.2">
      <c r="P906" s="92"/>
      <c r="R906" s="92"/>
      <c r="S906" s="92"/>
    </row>
    <row r="907" spans="16:19" ht="15.75" customHeight="1" x14ac:dyDescent="0.2">
      <c r="P907" s="92"/>
      <c r="R907" s="92"/>
      <c r="S907" s="92"/>
    </row>
    <row r="908" spans="16:19" ht="15.75" customHeight="1" x14ac:dyDescent="0.2">
      <c r="P908" s="92"/>
      <c r="R908" s="92"/>
      <c r="S908" s="92"/>
    </row>
    <row r="909" spans="16:19" ht="15.75" customHeight="1" x14ac:dyDescent="0.2">
      <c r="P909" s="92"/>
      <c r="R909" s="92"/>
      <c r="S909" s="92"/>
    </row>
    <row r="910" spans="16:19" ht="15.75" customHeight="1" x14ac:dyDescent="0.2">
      <c r="P910" s="92"/>
      <c r="R910" s="92"/>
      <c r="S910" s="92"/>
    </row>
    <row r="911" spans="16:19" ht="15.75" customHeight="1" x14ac:dyDescent="0.2">
      <c r="P911" s="92"/>
      <c r="R911" s="92"/>
      <c r="S911" s="92"/>
    </row>
    <row r="912" spans="16:19" ht="15.75" customHeight="1" x14ac:dyDescent="0.2">
      <c r="P912" s="92"/>
      <c r="R912" s="92"/>
      <c r="S912" s="92"/>
    </row>
    <row r="913" spans="16:19" ht="15.75" customHeight="1" x14ac:dyDescent="0.2">
      <c r="P913" s="92"/>
      <c r="R913" s="92"/>
      <c r="S913" s="92"/>
    </row>
    <row r="914" spans="16:19" ht="15.75" customHeight="1" x14ac:dyDescent="0.2">
      <c r="P914" s="92"/>
      <c r="R914" s="92"/>
      <c r="S914" s="92"/>
    </row>
    <row r="915" spans="16:19" ht="15.75" customHeight="1" x14ac:dyDescent="0.2">
      <c r="P915" s="92"/>
      <c r="R915" s="92"/>
      <c r="S915" s="92"/>
    </row>
    <row r="916" spans="16:19" ht="15.75" customHeight="1" x14ac:dyDescent="0.2">
      <c r="P916" s="92"/>
      <c r="R916" s="92"/>
      <c r="S916" s="92"/>
    </row>
    <row r="917" spans="16:19" ht="15.75" customHeight="1" x14ac:dyDescent="0.2">
      <c r="P917" s="92"/>
      <c r="R917" s="92"/>
      <c r="S917" s="92"/>
    </row>
    <row r="918" spans="16:19" ht="15.75" customHeight="1" x14ac:dyDescent="0.2">
      <c r="P918" s="92"/>
      <c r="R918" s="92"/>
      <c r="S918" s="92"/>
    </row>
    <row r="919" spans="16:19" ht="15.75" customHeight="1" x14ac:dyDescent="0.2">
      <c r="P919" s="92"/>
      <c r="R919" s="92"/>
      <c r="S919" s="92"/>
    </row>
    <row r="920" spans="16:19" ht="15.75" customHeight="1" x14ac:dyDescent="0.2">
      <c r="P920" s="92"/>
      <c r="R920" s="92"/>
      <c r="S920" s="92"/>
    </row>
    <row r="921" spans="16:19" ht="15.75" customHeight="1" x14ac:dyDescent="0.2">
      <c r="P921" s="92"/>
      <c r="R921" s="92"/>
      <c r="S921" s="92"/>
    </row>
    <row r="922" spans="16:19" ht="15.75" customHeight="1" x14ac:dyDescent="0.2">
      <c r="P922" s="92"/>
      <c r="R922" s="92"/>
      <c r="S922" s="92"/>
    </row>
    <row r="923" spans="16:19" ht="15.75" customHeight="1" x14ac:dyDescent="0.2">
      <c r="P923" s="92"/>
      <c r="R923" s="92"/>
      <c r="S923" s="92"/>
    </row>
    <row r="924" spans="16:19" ht="15.75" customHeight="1" x14ac:dyDescent="0.2">
      <c r="P924" s="92"/>
      <c r="R924" s="92"/>
      <c r="S924" s="92"/>
    </row>
    <row r="925" spans="16:19" ht="15.75" customHeight="1" x14ac:dyDescent="0.2">
      <c r="P925" s="92"/>
      <c r="R925" s="92"/>
      <c r="S925" s="92"/>
    </row>
    <row r="926" spans="16:19" ht="15.75" customHeight="1" x14ac:dyDescent="0.2">
      <c r="P926" s="92"/>
      <c r="R926" s="92"/>
      <c r="S926" s="92"/>
    </row>
    <row r="927" spans="16:19" ht="15.75" customHeight="1" x14ac:dyDescent="0.2">
      <c r="P927" s="92"/>
      <c r="R927" s="92"/>
      <c r="S927" s="92"/>
    </row>
    <row r="928" spans="16:19" ht="15.75" customHeight="1" x14ac:dyDescent="0.2">
      <c r="P928" s="92"/>
      <c r="R928" s="92"/>
      <c r="S928" s="92"/>
    </row>
    <row r="929" spans="16:19" ht="15.75" customHeight="1" x14ac:dyDescent="0.2">
      <c r="P929" s="92"/>
      <c r="R929" s="92"/>
      <c r="S929" s="92"/>
    </row>
    <row r="930" spans="16:19" ht="15.75" customHeight="1" x14ac:dyDescent="0.2">
      <c r="P930" s="92"/>
      <c r="R930" s="92"/>
      <c r="S930" s="92"/>
    </row>
    <row r="931" spans="16:19" ht="15.75" customHeight="1" x14ac:dyDescent="0.2">
      <c r="P931" s="92"/>
      <c r="R931" s="92"/>
      <c r="S931" s="92"/>
    </row>
    <row r="932" spans="16:19" ht="15.75" customHeight="1" x14ac:dyDescent="0.2">
      <c r="P932" s="92"/>
      <c r="R932" s="92"/>
      <c r="S932" s="92"/>
    </row>
    <row r="933" spans="16:19" ht="15.75" customHeight="1" x14ac:dyDescent="0.2">
      <c r="P933" s="92"/>
      <c r="R933" s="92"/>
      <c r="S933" s="92"/>
    </row>
    <row r="934" spans="16:19" ht="15.75" customHeight="1" x14ac:dyDescent="0.2">
      <c r="P934" s="92"/>
      <c r="R934" s="92"/>
      <c r="S934" s="92"/>
    </row>
    <row r="935" spans="16:19" ht="15.75" customHeight="1" x14ac:dyDescent="0.2">
      <c r="P935" s="92"/>
      <c r="R935" s="92"/>
      <c r="S935" s="92"/>
    </row>
    <row r="936" spans="16:19" ht="15.75" customHeight="1" x14ac:dyDescent="0.2">
      <c r="P936" s="92"/>
      <c r="R936" s="92"/>
      <c r="S936" s="92"/>
    </row>
    <row r="937" spans="16:19" ht="15.75" customHeight="1" x14ac:dyDescent="0.2">
      <c r="P937" s="92"/>
      <c r="R937" s="92"/>
      <c r="S937" s="92"/>
    </row>
    <row r="938" spans="16:19" ht="15.75" customHeight="1" x14ac:dyDescent="0.2">
      <c r="P938" s="92"/>
      <c r="R938" s="92"/>
      <c r="S938" s="92"/>
    </row>
    <row r="939" spans="16:19" ht="15.75" customHeight="1" x14ac:dyDescent="0.2">
      <c r="P939" s="92"/>
      <c r="R939" s="92"/>
      <c r="S939" s="92"/>
    </row>
    <row r="940" spans="16:19" ht="15.75" customHeight="1" x14ac:dyDescent="0.2">
      <c r="P940" s="92"/>
      <c r="R940" s="92"/>
      <c r="S940" s="92"/>
    </row>
    <row r="941" spans="16:19" ht="15.75" customHeight="1" x14ac:dyDescent="0.2">
      <c r="P941" s="92"/>
      <c r="R941" s="92"/>
      <c r="S941" s="92"/>
    </row>
    <row r="942" spans="16:19" ht="15.75" customHeight="1" x14ac:dyDescent="0.2">
      <c r="P942" s="92"/>
      <c r="R942" s="92"/>
      <c r="S942" s="92"/>
    </row>
    <row r="943" spans="16:19" ht="15.75" customHeight="1" x14ac:dyDescent="0.2">
      <c r="P943" s="92"/>
      <c r="R943" s="92"/>
      <c r="S943" s="92"/>
    </row>
    <row r="944" spans="16:19" ht="15.75" customHeight="1" x14ac:dyDescent="0.2">
      <c r="P944" s="92"/>
      <c r="R944" s="92"/>
      <c r="S944" s="92"/>
    </row>
    <row r="945" spans="16:19" ht="15.75" customHeight="1" x14ac:dyDescent="0.2">
      <c r="P945" s="92"/>
      <c r="R945" s="92"/>
      <c r="S945" s="92"/>
    </row>
    <row r="946" spans="16:19" ht="15.75" customHeight="1" x14ac:dyDescent="0.2">
      <c r="P946" s="92"/>
      <c r="R946" s="92"/>
      <c r="S946" s="92"/>
    </row>
    <row r="947" spans="16:19" ht="15.75" customHeight="1" x14ac:dyDescent="0.2">
      <c r="P947" s="92"/>
      <c r="R947" s="92"/>
      <c r="S947" s="92"/>
    </row>
    <row r="948" spans="16:19" ht="15.75" customHeight="1" x14ac:dyDescent="0.2">
      <c r="P948" s="92"/>
      <c r="R948" s="92"/>
      <c r="S948" s="92"/>
    </row>
    <row r="949" spans="16:19" ht="15.75" customHeight="1" x14ac:dyDescent="0.2">
      <c r="P949" s="92"/>
      <c r="R949" s="92"/>
      <c r="S949" s="92"/>
    </row>
    <row r="950" spans="16:19" ht="15.75" customHeight="1" x14ac:dyDescent="0.2">
      <c r="P950" s="92"/>
      <c r="R950" s="92"/>
      <c r="S950" s="92"/>
    </row>
    <row r="951" spans="16:19" ht="15.75" customHeight="1" x14ac:dyDescent="0.2">
      <c r="P951" s="92"/>
      <c r="R951" s="92"/>
      <c r="S951" s="92"/>
    </row>
    <row r="952" spans="16:19" ht="15.75" customHeight="1" x14ac:dyDescent="0.2">
      <c r="P952" s="92"/>
      <c r="R952" s="92"/>
      <c r="S952" s="92"/>
    </row>
    <row r="953" spans="16:19" ht="15.75" customHeight="1" x14ac:dyDescent="0.2">
      <c r="P953" s="92"/>
      <c r="R953" s="92"/>
      <c r="S953" s="92"/>
    </row>
    <row r="954" spans="16:19" ht="15.75" customHeight="1" x14ac:dyDescent="0.2">
      <c r="P954" s="92"/>
      <c r="R954" s="92"/>
      <c r="S954" s="92"/>
    </row>
    <row r="955" spans="16:19" ht="15.75" customHeight="1" x14ac:dyDescent="0.2">
      <c r="P955" s="92"/>
      <c r="R955" s="92"/>
      <c r="S955" s="92"/>
    </row>
    <row r="956" spans="16:19" ht="15.75" customHeight="1" x14ac:dyDescent="0.2">
      <c r="P956" s="92"/>
      <c r="R956" s="92"/>
      <c r="S956" s="92"/>
    </row>
    <row r="957" spans="16:19" ht="15.75" customHeight="1" x14ac:dyDescent="0.2">
      <c r="P957" s="92"/>
      <c r="R957" s="92"/>
      <c r="S957" s="92"/>
    </row>
    <row r="958" spans="16:19" ht="15.75" customHeight="1" x14ac:dyDescent="0.2">
      <c r="P958" s="92"/>
      <c r="R958" s="92"/>
      <c r="S958" s="92"/>
    </row>
    <row r="959" spans="16:19" ht="15.75" customHeight="1" x14ac:dyDescent="0.2">
      <c r="P959" s="92"/>
      <c r="R959" s="92"/>
      <c r="S959" s="92"/>
    </row>
    <row r="960" spans="16:19" ht="15.75" customHeight="1" x14ac:dyDescent="0.2">
      <c r="P960" s="92"/>
      <c r="R960" s="92"/>
      <c r="S960" s="92"/>
    </row>
    <row r="961" spans="16:19" ht="15.75" customHeight="1" x14ac:dyDescent="0.2">
      <c r="P961" s="92"/>
      <c r="R961" s="92"/>
      <c r="S961" s="92"/>
    </row>
    <row r="962" spans="16:19" ht="15.75" customHeight="1" x14ac:dyDescent="0.2">
      <c r="P962" s="92"/>
      <c r="R962" s="92"/>
      <c r="S962" s="92"/>
    </row>
    <row r="963" spans="16:19" ht="15.75" customHeight="1" x14ac:dyDescent="0.2">
      <c r="P963" s="92"/>
      <c r="R963" s="92"/>
      <c r="S963" s="92"/>
    </row>
    <row r="964" spans="16:19" ht="15.75" customHeight="1" x14ac:dyDescent="0.2">
      <c r="P964" s="92"/>
      <c r="R964" s="92"/>
      <c r="S964" s="92"/>
    </row>
    <row r="965" spans="16:19" ht="15.75" customHeight="1" x14ac:dyDescent="0.2">
      <c r="P965" s="92"/>
      <c r="R965" s="92"/>
      <c r="S965" s="92"/>
    </row>
    <row r="966" spans="16:19" ht="15.75" customHeight="1" x14ac:dyDescent="0.2">
      <c r="P966" s="92"/>
      <c r="R966" s="92"/>
      <c r="S966" s="92"/>
    </row>
    <row r="967" spans="16:19" ht="15.75" customHeight="1" x14ac:dyDescent="0.2">
      <c r="P967" s="92"/>
      <c r="R967" s="92"/>
      <c r="S967" s="92"/>
    </row>
    <row r="968" spans="16:19" ht="15.75" customHeight="1" x14ac:dyDescent="0.2">
      <c r="P968" s="92"/>
      <c r="R968" s="92"/>
      <c r="S968" s="92"/>
    </row>
    <row r="969" spans="16:19" ht="15.75" customHeight="1" x14ac:dyDescent="0.2">
      <c r="P969" s="92"/>
      <c r="R969" s="92"/>
      <c r="S969" s="92"/>
    </row>
    <row r="970" spans="16:19" ht="15.75" customHeight="1" x14ac:dyDescent="0.2">
      <c r="P970" s="92"/>
      <c r="R970" s="92"/>
      <c r="S970" s="92"/>
    </row>
    <row r="971" spans="16:19" ht="15.75" customHeight="1" x14ac:dyDescent="0.2">
      <c r="P971" s="92"/>
      <c r="R971" s="92"/>
      <c r="S971" s="92"/>
    </row>
    <row r="972" spans="16:19" ht="15.75" customHeight="1" x14ac:dyDescent="0.2">
      <c r="P972" s="92"/>
      <c r="R972" s="92"/>
      <c r="S972" s="92"/>
    </row>
    <row r="973" spans="16:19" ht="15.75" customHeight="1" x14ac:dyDescent="0.2">
      <c r="P973" s="92"/>
      <c r="R973" s="92"/>
      <c r="S973" s="92"/>
    </row>
    <row r="974" spans="16:19" ht="15.75" customHeight="1" x14ac:dyDescent="0.2">
      <c r="P974" s="92"/>
      <c r="R974" s="92"/>
      <c r="S974" s="92"/>
    </row>
    <row r="975" spans="16:19" ht="15.75" customHeight="1" x14ac:dyDescent="0.2">
      <c r="P975" s="92"/>
      <c r="R975" s="92"/>
      <c r="S975" s="92"/>
    </row>
    <row r="976" spans="16:19" ht="15.75" customHeight="1" x14ac:dyDescent="0.2">
      <c r="P976" s="92"/>
      <c r="R976" s="92"/>
      <c r="S976" s="92"/>
    </row>
    <row r="977" spans="16:19" ht="15.75" customHeight="1" x14ac:dyDescent="0.2">
      <c r="P977" s="92"/>
      <c r="R977" s="92"/>
      <c r="S977" s="92"/>
    </row>
    <row r="978" spans="16:19" ht="15.75" customHeight="1" x14ac:dyDescent="0.2">
      <c r="P978" s="92"/>
      <c r="R978" s="92"/>
      <c r="S978" s="92"/>
    </row>
    <row r="979" spans="16:19" ht="15.75" customHeight="1" x14ac:dyDescent="0.2">
      <c r="P979" s="92"/>
      <c r="R979" s="92"/>
      <c r="S979" s="92"/>
    </row>
    <row r="980" spans="16:19" ht="15.75" customHeight="1" x14ac:dyDescent="0.2">
      <c r="P980" s="92"/>
      <c r="R980" s="92"/>
      <c r="S980" s="92"/>
    </row>
    <row r="981" spans="16:19" ht="15.75" customHeight="1" x14ac:dyDescent="0.2">
      <c r="P981" s="92"/>
      <c r="R981" s="92"/>
      <c r="S981" s="92"/>
    </row>
    <row r="982" spans="16:19" ht="15.75" customHeight="1" x14ac:dyDescent="0.2">
      <c r="P982" s="92"/>
      <c r="R982" s="92"/>
      <c r="S982" s="92"/>
    </row>
    <row r="983" spans="16:19" ht="15.75" customHeight="1" x14ac:dyDescent="0.2">
      <c r="P983" s="92"/>
      <c r="R983" s="92"/>
      <c r="S983" s="92"/>
    </row>
    <row r="984" spans="16:19" ht="15.75" customHeight="1" x14ac:dyDescent="0.2">
      <c r="P984" s="92"/>
      <c r="R984" s="92"/>
      <c r="S984" s="92"/>
    </row>
    <row r="985" spans="16:19" ht="15.75" customHeight="1" x14ac:dyDescent="0.2">
      <c r="P985" s="92"/>
      <c r="R985" s="92"/>
      <c r="S985" s="92"/>
    </row>
    <row r="986" spans="16:19" ht="15.75" customHeight="1" x14ac:dyDescent="0.2">
      <c r="P986" s="92"/>
      <c r="R986" s="92"/>
      <c r="S986" s="92"/>
    </row>
    <row r="987" spans="16:19" ht="15.75" customHeight="1" x14ac:dyDescent="0.2">
      <c r="P987" s="92"/>
      <c r="R987" s="92"/>
      <c r="S987" s="92"/>
    </row>
    <row r="988" spans="16:19" ht="15.75" customHeight="1" x14ac:dyDescent="0.2">
      <c r="P988" s="92"/>
      <c r="R988" s="92"/>
      <c r="S988" s="92"/>
    </row>
    <row r="989" spans="16:19" ht="15.75" customHeight="1" x14ac:dyDescent="0.2">
      <c r="P989" s="92"/>
      <c r="R989" s="92"/>
      <c r="S989" s="92"/>
    </row>
    <row r="990" spans="16:19" ht="15.75" customHeight="1" x14ac:dyDescent="0.2">
      <c r="P990" s="92"/>
      <c r="R990" s="92"/>
      <c r="S990" s="92"/>
    </row>
    <row r="991" spans="16:19" ht="15.75" customHeight="1" x14ac:dyDescent="0.2">
      <c r="P991" s="92"/>
      <c r="R991" s="92"/>
      <c r="S991" s="92"/>
    </row>
    <row r="992" spans="16:19" ht="15.75" customHeight="1" x14ac:dyDescent="0.2">
      <c r="P992" s="92"/>
      <c r="R992" s="92"/>
      <c r="S992" s="92"/>
    </row>
    <row r="993" spans="16:19" ht="15.75" customHeight="1" x14ac:dyDescent="0.2">
      <c r="P993" s="92"/>
      <c r="R993" s="92"/>
      <c r="S993" s="92"/>
    </row>
    <row r="994" spans="16:19" ht="15.75" customHeight="1" x14ac:dyDescent="0.2">
      <c r="P994" s="92"/>
      <c r="R994" s="92"/>
      <c r="S994" s="92"/>
    </row>
    <row r="995" spans="16:19" ht="15.75" customHeight="1" x14ac:dyDescent="0.2">
      <c r="P995" s="92"/>
      <c r="R995" s="92"/>
      <c r="S995" s="92"/>
    </row>
    <row r="996" spans="16:19" ht="15.75" customHeight="1" x14ac:dyDescent="0.2">
      <c r="P996" s="92"/>
      <c r="R996" s="92"/>
      <c r="S996" s="92"/>
    </row>
    <row r="997" spans="16:19" ht="12.75" x14ac:dyDescent="0.2">
      <c r="P997" s="92"/>
      <c r="R997" s="92"/>
      <c r="S997" s="92"/>
    </row>
    <row r="998" spans="16:19" ht="12.75" x14ac:dyDescent="0.2">
      <c r="P998" s="92"/>
      <c r="R998" s="92"/>
      <c r="S998" s="92"/>
    </row>
    <row r="999" spans="16:19" ht="12.75" x14ac:dyDescent="0.2">
      <c r="P999" s="92"/>
      <c r="R999" s="92"/>
      <c r="S999" s="92"/>
    </row>
  </sheetData>
  <autoFilter ref="B8:AF13"/>
  <mergeCells count="39">
    <mergeCell ref="O17:Q17"/>
    <mergeCell ref="H18:I18"/>
    <mergeCell ref="O18:Q18"/>
    <mergeCell ref="M17:N17"/>
    <mergeCell ref="M18:N18"/>
    <mergeCell ref="F18:G18"/>
    <mergeCell ref="F19:G19"/>
    <mergeCell ref="H19:I19"/>
    <mergeCell ref="F17:G17"/>
    <mergeCell ref="H17:I17"/>
    <mergeCell ref="AH9:AH13"/>
    <mergeCell ref="H15:K15"/>
    <mergeCell ref="M15:Q15"/>
    <mergeCell ref="F16:G16"/>
    <mergeCell ref="O16:Q16"/>
    <mergeCell ref="H16:I16"/>
    <mergeCell ref="M16:N16"/>
    <mergeCell ref="O6:S6"/>
    <mergeCell ref="Y6:AH6"/>
    <mergeCell ref="G4:N4"/>
    <mergeCell ref="O4:R4"/>
    <mergeCell ref="B5:D5"/>
    <mergeCell ref="E5:AH5"/>
    <mergeCell ref="B6:I6"/>
    <mergeCell ref="J6:N7"/>
    <mergeCell ref="O7:Q7"/>
    <mergeCell ref="AC7:AG7"/>
    <mergeCell ref="T6:X7"/>
    <mergeCell ref="Y7:AB7"/>
    <mergeCell ref="AH7:AH8"/>
    <mergeCell ref="S4:AB4"/>
    <mergeCell ref="AC4:AH4"/>
    <mergeCell ref="B4:F4"/>
    <mergeCell ref="B2:AH2"/>
    <mergeCell ref="B3:F3"/>
    <mergeCell ref="G3:N3"/>
    <mergeCell ref="O3:R3"/>
    <mergeCell ref="S3:AB3"/>
    <mergeCell ref="AC3:AH3"/>
  </mergeCells>
  <conditionalFormatting sqref="N9:O13 X9:X13 Q9:S13">
    <cfRule type="cellIs" dxfId="157" priority="1" operator="equal">
      <formula>5</formula>
    </cfRule>
  </conditionalFormatting>
  <conditionalFormatting sqref="X9:X13 N9:S13">
    <cfRule type="cellIs" dxfId="156" priority="2" operator="equal">
      <formula>5</formula>
    </cfRule>
  </conditionalFormatting>
  <conditionalFormatting sqref="X9:X13 N9:S13">
    <cfRule type="cellIs" dxfId="155" priority="3" operator="between">
      <formula>6</formula>
      <formula>30</formula>
    </cfRule>
  </conditionalFormatting>
  <conditionalFormatting sqref="X9:X13 N9:S13">
    <cfRule type="cellIs" dxfId="154" priority="4" operator="between">
      <formula>31</formula>
      <formula>60</formula>
    </cfRule>
  </conditionalFormatting>
  <conditionalFormatting sqref="X9:AB13 N9:S13">
    <cfRule type="expression" dxfId="153" priority="5">
      <formula>ISERROR(N9)</formula>
    </cfRule>
  </conditionalFormatting>
  <conditionalFormatting sqref="J9:J13 L9:L13 T9:T13 V9:V13">
    <cfRule type="containsText" dxfId="152" priority="6" operator="containsText" text="N/A">
      <formula>NOT(ISERROR(SEARCH(("N/A"),(J9))))</formula>
    </cfRule>
  </conditionalFormatting>
  <conditionalFormatting sqref="M17 O17:P17">
    <cfRule type="cellIs" dxfId="151" priority="7" operator="equal">
      <formula>5</formula>
    </cfRule>
  </conditionalFormatting>
  <conditionalFormatting sqref="M17 O17:P17">
    <cfRule type="cellIs" dxfId="150" priority="8" operator="equal">
      <formula>5</formula>
    </cfRule>
  </conditionalFormatting>
  <conditionalFormatting sqref="M17 O17:P17">
    <cfRule type="cellIs" dxfId="149" priority="9" operator="between">
      <formula>6</formula>
      <formula>30</formula>
    </cfRule>
  </conditionalFormatting>
  <conditionalFormatting sqref="M17 O17:P17">
    <cfRule type="cellIs" dxfId="148" priority="10" operator="between">
      <formula>31</formula>
      <formula>60</formula>
    </cfRule>
  </conditionalFormatting>
  <conditionalFormatting sqref="M17 O17:P17">
    <cfRule type="expression" dxfId="147" priority="11">
      <formula>ISERROR(M17)</formula>
    </cfRule>
  </conditionalFormatting>
  <conditionalFormatting sqref="K9:K13">
    <cfRule type="containsText" dxfId="146" priority="12" operator="containsText" text="N/A">
      <formula>NOT(ISERROR(SEARCH(("N/A"),(K9))))</formula>
    </cfRule>
  </conditionalFormatting>
  <conditionalFormatting sqref="M9:M13">
    <cfRule type="containsText" dxfId="145" priority="13" operator="containsText" text="N/A">
      <formula>NOT(ISERROR(SEARCH(("N/A"),(M9))))</formula>
    </cfRule>
  </conditionalFormatting>
  <conditionalFormatting sqref="U9:U13">
    <cfRule type="containsText" dxfId="144" priority="14" operator="containsText" text="N/A">
      <formula>NOT(ISERROR(SEARCH(("N/A"),(U9))))</formula>
    </cfRule>
  </conditionalFormatting>
  <conditionalFormatting sqref="W9:W13">
    <cfRule type="containsText" dxfId="143" priority="15" operator="containsText" text="N/A">
      <formula>NOT(ISERROR(SEARCH(("N/A"),(W9))))</formula>
    </cfRule>
  </conditionalFormatting>
  <conditionalFormatting sqref="P9:P13">
    <cfRule type="containsText" dxfId="142" priority="26" operator="containsText" text="FUERTE">
      <formula>NOT(ISERROR(SEARCH(("FUERTE"),(P9))))</formula>
    </cfRule>
  </conditionalFormatting>
  <conditionalFormatting sqref="P9:P13">
    <cfRule type="containsText" dxfId="141" priority="27" operator="containsText" text="MODERADO">
      <formula>NOT(ISERROR(SEARCH(("MODERADO"),(P9))))</formula>
    </cfRule>
  </conditionalFormatting>
  <conditionalFormatting sqref="P9:P13">
    <cfRule type="containsText" dxfId="140" priority="28" operator="containsText" text="DÉBIL">
      <formula>NOT(ISERROR(SEARCH(("DÉBIL"),(P9))))</formula>
    </cfRule>
  </conditionalFormatting>
  <conditionalFormatting sqref="P9:P13">
    <cfRule type="cellIs" dxfId="139" priority="29" operator="equal">
      <formula>5</formula>
    </cfRule>
  </conditionalFormatting>
  <dataValidations count="5">
    <dataValidation type="list" allowBlank="1" showErrorMessage="1" sqref="C9:C13">
      <formula1>"RIESGO ESTRATÉGICO,RIESGO SOCIAL,RIESGO AMBIENTAL,RIESGO TECNOLÓGICO,RIESGO OPERACIONAL"</formula1>
    </dataValidation>
    <dataValidation type="list" allowBlank="1" showErrorMessage="1" sqref="P9:P13">
      <formula1>"DÉBIL,MODERADO,FUERTE"</formula1>
    </dataValidation>
    <dataValidation type="list" allowBlank="1" showErrorMessage="1" sqref="J9:J13 T9:T13">
      <formula1>$AJ$8:$AJ$11</formula1>
    </dataValidation>
    <dataValidation type="list" allowBlank="1" showErrorMessage="1" sqref="R9:R13">
      <formula1>"SI,NO"</formula1>
    </dataValidation>
    <dataValidation type="list" allowBlank="1" showErrorMessage="1" sqref="L9:L13 V9:V13">
      <formula1>$AK$8:$AK$11</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1004"/>
  <sheetViews>
    <sheetView showGridLines="0" zoomScale="60" zoomScaleNormal="60" workbookViewId="0">
      <selection activeCell="B6" sqref="B6:I6"/>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7" width="28.28515625" customWidth="1"/>
    <col min="8" max="8" width="37.140625" customWidth="1"/>
    <col min="9" max="9" width="32.28515625" customWidth="1"/>
    <col min="10" max="13" width="15.7109375" customWidth="1"/>
    <col min="14" max="14" width="29" customWidth="1"/>
    <col min="15" max="15" width="61.28515625" customWidth="1"/>
    <col min="16" max="16" width="29.42578125" customWidth="1"/>
    <col min="17" max="17" width="61.28515625" customWidth="1"/>
    <col min="18" max="18" width="27.7109375" customWidth="1"/>
    <col min="19" max="19" width="74.85546875"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57.570312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70"/>
      <c r="AI1" s="1"/>
      <c r="AJ1" s="1"/>
      <c r="AK1" s="1"/>
      <c r="AL1" s="1"/>
      <c r="AM1" s="1"/>
    </row>
    <row r="2" spans="1:39" ht="49.5"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27"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30"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44719</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x14ac:dyDescent="0.2">
      <c r="A6" s="5"/>
      <c r="B6" s="391" t="s">
        <v>9</v>
      </c>
      <c r="C6" s="383"/>
      <c r="D6" s="383"/>
      <c r="E6" s="383"/>
      <c r="F6" s="383"/>
      <c r="G6" s="383"/>
      <c r="H6" s="383"/>
      <c r="I6" s="384"/>
      <c r="J6" s="392" t="s">
        <v>10</v>
      </c>
      <c r="K6" s="393"/>
      <c r="L6" s="393"/>
      <c r="M6" s="393"/>
      <c r="N6" s="40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x14ac:dyDescent="0.2">
      <c r="A7" s="5"/>
      <c r="B7" s="8" t="s">
        <v>14</v>
      </c>
      <c r="C7" s="8" t="s">
        <v>15</v>
      </c>
      <c r="D7" s="93" t="s">
        <v>16</v>
      </c>
      <c r="E7" s="9" t="s">
        <v>17</v>
      </c>
      <c r="F7" s="10" t="s">
        <v>18</v>
      </c>
      <c r="G7" s="10" t="s">
        <v>19</v>
      </c>
      <c r="H7" s="10" t="s">
        <v>20</v>
      </c>
      <c r="I7" s="11" t="s">
        <v>21</v>
      </c>
      <c r="J7" s="395"/>
      <c r="K7" s="396"/>
      <c r="L7" s="396"/>
      <c r="M7" s="396"/>
      <c r="N7" s="405"/>
      <c r="O7" s="432" t="s">
        <v>22</v>
      </c>
      <c r="P7" s="414"/>
      <c r="Q7" s="433"/>
      <c r="R7" s="12" t="s">
        <v>23</v>
      </c>
      <c r="S7" s="13" t="s">
        <v>398</v>
      </c>
      <c r="T7" s="395"/>
      <c r="U7" s="396"/>
      <c r="V7" s="396"/>
      <c r="W7" s="396"/>
      <c r="X7" s="405"/>
      <c r="Y7" s="406" t="s">
        <v>25</v>
      </c>
      <c r="Z7" s="380"/>
      <c r="AA7" s="380"/>
      <c r="AB7" s="381"/>
      <c r="AC7" s="401" t="s">
        <v>26</v>
      </c>
      <c r="AD7" s="383"/>
      <c r="AE7" s="383"/>
      <c r="AF7" s="383"/>
      <c r="AG7" s="402"/>
      <c r="AH7" s="407" t="s">
        <v>27</v>
      </c>
      <c r="AI7" s="5"/>
      <c r="AJ7" s="5" t="s">
        <v>28</v>
      </c>
      <c r="AK7" s="5" t="s">
        <v>29</v>
      </c>
      <c r="AL7" s="5"/>
      <c r="AM7" s="5"/>
    </row>
    <row r="8" spans="1:39" ht="202.5" customHeight="1" x14ac:dyDescent="0.2">
      <c r="A8" s="5"/>
      <c r="B8" s="14"/>
      <c r="C8" s="14"/>
      <c r="D8" s="94"/>
      <c r="E8" s="171" t="s">
        <v>30</v>
      </c>
      <c r="F8" s="171" t="s">
        <v>31</v>
      </c>
      <c r="G8" s="171" t="s">
        <v>32</v>
      </c>
      <c r="H8" s="171" t="s">
        <v>33</v>
      </c>
      <c r="I8" s="171" t="s">
        <v>34</v>
      </c>
      <c r="J8" s="17" t="s">
        <v>35</v>
      </c>
      <c r="K8" s="18" t="s">
        <v>36</v>
      </c>
      <c r="L8" s="17" t="s">
        <v>37</v>
      </c>
      <c r="M8" s="17" t="s">
        <v>38</v>
      </c>
      <c r="N8" s="172" t="s">
        <v>39</v>
      </c>
      <c r="O8" s="23" t="s">
        <v>40</v>
      </c>
      <c r="P8" s="173" t="s">
        <v>41</v>
      </c>
      <c r="Q8" s="173" t="s">
        <v>399</v>
      </c>
      <c r="R8" s="23"/>
      <c r="S8" s="24" t="s">
        <v>43</v>
      </c>
      <c r="T8" s="25" t="s">
        <v>35</v>
      </c>
      <c r="U8" s="18" t="s">
        <v>36</v>
      </c>
      <c r="V8" s="18" t="s">
        <v>37</v>
      </c>
      <c r="W8" s="18" t="s">
        <v>38</v>
      </c>
      <c r="X8" s="26" t="s">
        <v>44</v>
      </c>
      <c r="Y8" s="27" t="s">
        <v>45</v>
      </c>
      <c r="Z8" s="28" t="s">
        <v>46</v>
      </c>
      <c r="AA8" s="28" t="s">
        <v>47</v>
      </c>
      <c r="AB8" s="29" t="s">
        <v>48</v>
      </c>
      <c r="AC8" s="30" t="s">
        <v>49</v>
      </c>
      <c r="AD8" s="31" t="s">
        <v>50</v>
      </c>
      <c r="AE8" s="32" t="s">
        <v>51</v>
      </c>
      <c r="AF8" s="31" t="s">
        <v>52</v>
      </c>
      <c r="AG8" s="33" t="s">
        <v>53</v>
      </c>
      <c r="AH8" s="408"/>
      <c r="AI8" s="5"/>
      <c r="AJ8" s="34" t="s">
        <v>54</v>
      </c>
      <c r="AK8" s="34" t="s">
        <v>54</v>
      </c>
      <c r="AL8" s="5" t="s">
        <v>17</v>
      </c>
      <c r="AM8" s="5" t="s">
        <v>55</v>
      </c>
    </row>
    <row r="9" spans="1:39" ht="168" customHeight="1" x14ac:dyDescent="0.2">
      <c r="A9" s="5"/>
      <c r="B9" s="205" t="s">
        <v>400</v>
      </c>
      <c r="C9" s="198" t="s">
        <v>72</v>
      </c>
      <c r="D9" s="174" t="s">
        <v>58</v>
      </c>
      <c r="E9" s="175" t="s">
        <v>401</v>
      </c>
      <c r="F9" s="142" t="s">
        <v>402</v>
      </c>
      <c r="G9" s="142" t="s">
        <v>403</v>
      </c>
      <c r="H9" s="142" t="s">
        <v>664</v>
      </c>
      <c r="I9" s="142" t="s">
        <v>404</v>
      </c>
      <c r="J9" s="37">
        <v>2</v>
      </c>
      <c r="K9" s="37" t="str">
        <f t="shared" ref="K9:K19" si="0">IF(J9=3,"ALTO",IF(J9=2,"MEDIO",IF(J9="N/A","N/A","BAJO")))</f>
        <v>MEDIO</v>
      </c>
      <c r="L9" s="37">
        <v>10</v>
      </c>
      <c r="M9" s="37" t="str">
        <f t="shared" ref="M9:M19" si="1">IF(L9=20,"ALTO",IF(L9=10,"MEDIO",IF(L9="N/A","N/A","BAJO")))</f>
        <v>MEDIO</v>
      </c>
      <c r="N9" s="100">
        <f t="shared" ref="N9:N19" si="2">J9*L9</f>
        <v>20</v>
      </c>
      <c r="O9" s="60" t="s">
        <v>665</v>
      </c>
      <c r="P9" s="110" t="s">
        <v>63</v>
      </c>
      <c r="Q9" s="60" t="s">
        <v>907</v>
      </c>
      <c r="R9" s="112" t="s">
        <v>64</v>
      </c>
      <c r="S9" s="179" t="s">
        <v>54</v>
      </c>
      <c r="T9" s="37">
        <v>1</v>
      </c>
      <c r="U9" s="37" t="str">
        <f t="shared" ref="U9:U19" si="3">IF(T9=3,"ALTO",IF(T9=2,"MEDIO",IF(T9="N/A","N/A","BAJO")))</f>
        <v>BAJO</v>
      </c>
      <c r="V9" s="37">
        <v>10</v>
      </c>
      <c r="W9" s="37" t="str">
        <f t="shared" ref="W9:W19" si="4">IF(V9=20,"ALTO",IF(V9=10,"MEDIO",IF(V9="N/A","N/A","BAJO")))</f>
        <v>MEDIO</v>
      </c>
      <c r="X9" s="100">
        <f t="shared" ref="X9:X19" si="5">T9*V9</f>
        <v>10</v>
      </c>
      <c r="Y9" s="47" t="s">
        <v>66</v>
      </c>
      <c r="Z9" s="47"/>
      <c r="AA9" s="47"/>
      <c r="AB9" s="47"/>
      <c r="AC9" s="48" t="s">
        <v>666</v>
      </c>
      <c r="AD9" s="49" t="s">
        <v>667</v>
      </c>
      <c r="AE9" s="50" t="s">
        <v>668</v>
      </c>
      <c r="AF9" s="50" t="s">
        <v>405</v>
      </c>
      <c r="AG9" s="51" t="s">
        <v>671</v>
      </c>
      <c r="AH9" s="445">
        <v>44719</v>
      </c>
      <c r="AI9" s="5"/>
      <c r="AJ9" s="5">
        <v>1</v>
      </c>
      <c r="AK9" s="5">
        <v>5</v>
      </c>
      <c r="AL9" s="5" t="s">
        <v>70</v>
      </c>
      <c r="AM9" s="5" t="s">
        <v>71</v>
      </c>
    </row>
    <row r="10" spans="1:39" ht="192" customHeight="1" x14ac:dyDescent="0.2">
      <c r="A10" s="5"/>
      <c r="B10" s="206"/>
      <c r="C10" s="53" t="s">
        <v>72</v>
      </c>
      <c r="D10" s="54" t="s">
        <v>80</v>
      </c>
      <c r="E10" s="55" t="s">
        <v>406</v>
      </c>
      <c r="F10" s="56" t="s">
        <v>407</v>
      </c>
      <c r="G10" s="56" t="s">
        <v>408</v>
      </c>
      <c r="H10" s="56" t="s">
        <v>409</v>
      </c>
      <c r="I10" s="118" t="s">
        <v>410</v>
      </c>
      <c r="J10" s="37">
        <v>2</v>
      </c>
      <c r="K10" s="54" t="str">
        <f t="shared" si="0"/>
        <v>MEDIO</v>
      </c>
      <c r="L10" s="54">
        <v>20</v>
      </c>
      <c r="M10" s="54" t="str">
        <f t="shared" si="1"/>
        <v>ALTO</v>
      </c>
      <c r="N10" s="57">
        <f t="shared" si="2"/>
        <v>40</v>
      </c>
      <c r="O10" s="104" t="s">
        <v>411</v>
      </c>
      <c r="P10" s="68" t="s">
        <v>63</v>
      </c>
      <c r="Q10" s="207" t="s">
        <v>669</v>
      </c>
      <c r="R10" s="112" t="s">
        <v>64</v>
      </c>
      <c r="S10" s="179" t="s">
        <v>54</v>
      </c>
      <c r="T10" s="37">
        <v>1</v>
      </c>
      <c r="U10" s="37" t="str">
        <f t="shared" si="3"/>
        <v>BAJO</v>
      </c>
      <c r="V10" s="54">
        <v>20</v>
      </c>
      <c r="W10" s="37" t="str">
        <f t="shared" si="4"/>
        <v>ALTO</v>
      </c>
      <c r="X10" s="57">
        <f t="shared" si="5"/>
        <v>20</v>
      </c>
      <c r="Y10" s="61"/>
      <c r="Z10" s="61" t="s">
        <v>66</v>
      </c>
      <c r="AA10" s="61"/>
      <c r="AB10" s="61"/>
      <c r="AC10" s="62" t="s">
        <v>908</v>
      </c>
      <c r="AD10" s="62" t="s">
        <v>132</v>
      </c>
      <c r="AE10" s="64" t="s">
        <v>668</v>
      </c>
      <c r="AF10" s="64" t="s">
        <v>431</v>
      </c>
      <c r="AG10" s="65" t="s">
        <v>670</v>
      </c>
      <c r="AH10" s="446"/>
      <c r="AI10" s="5"/>
      <c r="AJ10" s="5">
        <v>2</v>
      </c>
      <c r="AK10" s="5">
        <v>10</v>
      </c>
      <c r="AL10" s="5"/>
      <c r="AM10" s="5" t="s">
        <v>80</v>
      </c>
    </row>
    <row r="11" spans="1:39" ht="220.5" x14ac:dyDescent="0.2">
      <c r="A11" s="5"/>
      <c r="B11" s="206"/>
      <c r="C11" s="53" t="s">
        <v>72</v>
      </c>
      <c r="D11" s="54" t="s">
        <v>80</v>
      </c>
      <c r="E11" s="55" t="s">
        <v>412</v>
      </c>
      <c r="F11" s="56" t="s">
        <v>413</v>
      </c>
      <c r="G11" s="56" t="s">
        <v>414</v>
      </c>
      <c r="H11" s="56" t="s">
        <v>415</v>
      </c>
      <c r="I11" s="56" t="s">
        <v>416</v>
      </c>
      <c r="J11" s="37">
        <v>2</v>
      </c>
      <c r="K11" s="54" t="str">
        <f t="shared" si="0"/>
        <v>MEDIO</v>
      </c>
      <c r="L11" s="54">
        <v>20</v>
      </c>
      <c r="M11" s="54" t="str">
        <f t="shared" si="1"/>
        <v>ALTO</v>
      </c>
      <c r="N11" s="57">
        <f t="shared" si="2"/>
        <v>40</v>
      </c>
      <c r="O11" s="59" t="s">
        <v>417</v>
      </c>
      <c r="P11" s="68" t="s">
        <v>63</v>
      </c>
      <c r="Q11" s="59" t="s">
        <v>418</v>
      </c>
      <c r="R11" s="112" t="s">
        <v>64</v>
      </c>
      <c r="S11" s="179" t="s">
        <v>54</v>
      </c>
      <c r="T11" s="37">
        <v>1</v>
      </c>
      <c r="U11" s="37" t="str">
        <f t="shared" si="3"/>
        <v>BAJO</v>
      </c>
      <c r="V11" s="54">
        <v>20</v>
      </c>
      <c r="W11" s="37" t="str">
        <f t="shared" si="4"/>
        <v>ALTO</v>
      </c>
      <c r="X11" s="57">
        <f t="shared" si="5"/>
        <v>20</v>
      </c>
      <c r="Y11" s="61"/>
      <c r="Z11" s="61" t="s">
        <v>66</v>
      </c>
      <c r="AA11" s="61"/>
      <c r="AB11" s="61"/>
      <c r="AC11" s="62" t="s">
        <v>419</v>
      </c>
      <c r="AD11" s="62" t="s">
        <v>264</v>
      </c>
      <c r="AE11" s="64" t="s">
        <v>672</v>
      </c>
      <c r="AF11" s="64" t="s">
        <v>431</v>
      </c>
      <c r="AG11" s="331" t="s">
        <v>673</v>
      </c>
      <c r="AH11" s="446"/>
      <c r="AI11" s="5"/>
      <c r="AJ11" s="5">
        <v>3</v>
      </c>
      <c r="AK11" s="5">
        <v>20</v>
      </c>
      <c r="AL11" s="5"/>
      <c r="AM11" s="5" t="s">
        <v>90</v>
      </c>
    </row>
    <row r="12" spans="1:39" ht="249" customHeight="1" x14ac:dyDescent="0.2">
      <c r="A12" s="5"/>
      <c r="B12" s="206"/>
      <c r="C12" s="66" t="s">
        <v>420</v>
      </c>
      <c r="D12" s="67" t="s">
        <v>80</v>
      </c>
      <c r="E12" s="121" t="s">
        <v>421</v>
      </c>
      <c r="F12" s="122" t="s">
        <v>422</v>
      </c>
      <c r="G12" s="122" t="s">
        <v>423</v>
      </c>
      <c r="H12" s="122" t="s">
        <v>424</v>
      </c>
      <c r="I12" s="122" t="s">
        <v>425</v>
      </c>
      <c r="J12" s="54">
        <v>3</v>
      </c>
      <c r="K12" s="54" t="str">
        <f t="shared" si="0"/>
        <v>ALTO</v>
      </c>
      <c r="L12" s="67">
        <v>20</v>
      </c>
      <c r="M12" s="54" t="str">
        <f t="shared" si="1"/>
        <v>ALTO</v>
      </c>
      <c r="N12" s="57">
        <f t="shared" si="2"/>
        <v>60</v>
      </c>
      <c r="O12" s="105" t="s">
        <v>909</v>
      </c>
      <c r="P12" s="68" t="s">
        <v>63</v>
      </c>
      <c r="Q12" s="332" t="s">
        <v>426</v>
      </c>
      <c r="R12" s="69" t="s">
        <v>64</v>
      </c>
      <c r="S12" s="183" t="s">
        <v>802</v>
      </c>
      <c r="T12" s="54">
        <v>1</v>
      </c>
      <c r="U12" s="37" t="str">
        <f t="shared" si="3"/>
        <v>BAJO</v>
      </c>
      <c r="V12" s="54">
        <v>10</v>
      </c>
      <c r="W12" s="37" t="str">
        <f t="shared" si="4"/>
        <v>MEDIO</v>
      </c>
      <c r="X12" s="57">
        <f t="shared" si="5"/>
        <v>10</v>
      </c>
      <c r="Y12" s="70" t="s">
        <v>66</v>
      </c>
      <c r="Z12" s="70"/>
      <c r="AA12" s="70"/>
      <c r="AB12" s="70"/>
      <c r="AC12" s="184" t="s">
        <v>427</v>
      </c>
      <c r="AD12" s="193" t="s">
        <v>132</v>
      </c>
      <c r="AE12" s="186" t="s">
        <v>803</v>
      </c>
      <c r="AF12" s="186" t="s">
        <v>431</v>
      </c>
      <c r="AG12" s="125" t="s">
        <v>804</v>
      </c>
      <c r="AH12" s="446"/>
      <c r="AI12" s="5"/>
      <c r="AJ12" s="5"/>
      <c r="AK12" s="5"/>
      <c r="AL12" s="5"/>
      <c r="AM12" s="5" t="s">
        <v>100</v>
      </c>
    </row>
    <row r="13" spans="1:39" s="350" customFormat="1" ht="249" customHeight="1" x14ac:dyDescent="0.2">
      <c r="A13" s="5"/>
      <c r="B13" s="333"/>
      <c r="C13" s="356" t="s">
        <v>72</v>
      </c>
      <c r="D13" s="67" t="s">
        <v>80</v>
      </c>
      <c r="E13" s="361" t="s">
        <v>884</v>
      </c>
      <c r="F13" s="122" t="s">
        <v>910</v>
      </c>
      <c r="G13" s="122" t="s">
        <v>885</v>
      </c>
      <c r="H13" s="362" t="s">
        <v>886</v>
      </c>
      <c r="I13" s="362" t="s">
        <v>911</v>
      </c>
      <c r="J13" s="54">
        <v>3</v>
      </c>
      <c r="K13" s="54" t="str">
        <f t="shared" ref="K13" si="6">IF(J13=3,"ALTO",IF(J13=2,"MEDIO",IF(J13="N/A","N/A","BAJO")))</f>
        <v>ALTO</v>
      </c>
      <c r="L13" s="67">
        <v>5</v>
      </c>
      <c r="M13" s="54" t="str">
        <f t="shared" ref="M13" si="7">IF(L13=20,"ALTO",IF(L13=10,"MEDIO",IF(L13="N/A","N/A","BAJO")))</f>
        <v>BAJO</v>
      </c>
      <c r="N13" s="57">
        <f t="shared" ref="N13" si="8">J13*L13</f>
        <v>15</v>
      </c>
      <c r="O13" s="105" t="s">
        <v>887</v>
      </c>
      <c r="P13" s="68" t="s">
        <v>63</v>
      </c>
      <c r="Q13" s="332" t="s">
        <v>912</v>
      </c>
      <c r="R13" s="69" t="s">
        <v>64</v>
      </c>
      <c r="S13" s="183" t="s">
        <v>802</v>
      </c>
      <c r="T13" s="54">
        <v>2</v>
      </c>
      <c r="U13" s="37" t="str">
        <f t="shared" ref="U13" si="9">IF(T13=3,"ALTO",IF(T13=2,"MEDIO",IF(T13="N/A","N/A","BAJO")))</f>
        <v>MEDIO</v>
      </c>
      <c r="V13" s="54">
        <v>5</v>
      </c>
      <c r="W13" s="37" t="str">
        <f t="shared" ref="W13" si="10">IF(V13=20,"ALTO",IF(V13=10,"MEDIO",IF(V13="N/A","N/A","BAJO")))</f>
        <v>BAJO</v>
      </c>
      <c r="X13" s="57">
        <f t="shared" ref="X13" si="11">T13*V13</f>
        <v>10</v>
      </c>
      <c r="Y13" s="70"/>
      <c r="Z13" s="70" t="s">
        <v>66</v>
      </c>
      <c r="AA13" s="70"/>
      <c r="AB13" s="70"/>
      <c r="AC13" s="193" t="s">
        <v>888</v>
      </c>
      <c r="AD13" s="193" t="s">
        <v>132</v>
      </c>
      <c r="AE13" s="186" t="s">
        <v>883</v>
      </c>
      <c r="AF13" s="186" t="s">
        <v>641</v>
      </c>
      <c r="AG13" s="217" t="s">
        <v>804</v>
      </c>
      <c r="AH13" s="446"/>
      <c r="AI13" s="5"/>
      <c r="AJ13" s="5"/>
      <c r="AK13" s="5"/>
      <c r="AL13" s="5"/>
      <c r="AM13" s="5"/>
    </row>
    <row r="14" spans="1:39" s="350" customFormat="1" ht="249" customHeight="1" x14ac:dyDescent="0.2">
      <c r="A14" s="5"/>
      <c r="B14" s="333"/>
      <c r="C14" s="356" t="s">
        <v>72</v>
      </c>
      <c r="D14" s="67" t="s">
        <v>80</v>
      </c>
      <c r="E14" s="361" t="s">
        <v>889</v>
      </c>
      <c r="F14" s="122" t="s">
        <v>890</v>
      </c>
      <c r="G14" s="122" t="s">
        <v>885</v>
      </c>
      <c r="H14" s="122" t="s">
        <v>913</v>
      </c>
      <c r="I14" s="122" t="s">
        <v>891</v>
      </c>
      <c r="J14" s="54">
        <v>3</v>
      </c>
      <c r="K14" s="54" t="str">
        <f t="shared" ref="K14" si="12">IF(J14=3,"ALTO",IF(J14=2,"MEDIO",IF(J14="N/A","N/A","BAJO")))</f>
        <v>ALTO</v>
      </c>
      <c r="L14" s="67">
        <v>5</v>
      </c>
      <c r="M14" s="54" t="str">
        <f t="shared" ref="M14" si="13">IF(L14=20,"ALTO",IF(L14=10,"MEDIO",IF(L14="N/A","N/A","BAJO")))</f>
        <v>BAJO</v>
      </c>
      <c r="N14" s="57">
        <f t="shared" ref="N14" si="14">J14*L14</f>
        <v>15</v>
      </c>
      <c r="O14" s="105" t="s">
        <v>914</v>
      </c>
      <c r="P14" s="68" t="s">
        <v>63</v>
      </c>
      <c r="Q14" s="332" t="s">
        <v>915</v>
      </c>
      <c r="R14" s="69" t="s">
        <v>64</v>
      </c>
      <c r="S14" s="183" t="s">
        <v>802</v>
      </c>
      <c r="T14" s="54">
        <v>2</v>
      </c>
      <c r="U14" s="37" t="str">
        <f t="shared" ref="U14" si="15">IF(T14=3,"ALTO",IF(T14=2,"MEDIO",IF(T14="N/A","N/A","BAJO")))</f>
        <v>MEDIO</v>
      </c>
      <c r="V14" s="54">
        <v>5</v>
      </c>
      <c r="W14" s="37" t="str">
        <f t="shared" ref="W14" si="16">IF(V14=20,"ALTO",IF(V14=10,"MEDIO",IF(V14="N/A","N/A","BAJO")))</f>
        <v>BAJO</v>
      </c>
      <c r="X14" s="57">
        <f t="shared" ref="X14" si="17">T14*V14</f>
        <v>10</v>
      </c>
      <c r="Y14" s="70"/>
      <c r="Z14" s="70" t="s">
        <v>66</v>
      </c>
      <c r="AA14" s="70"/>
      <c r="AB14" s="70"/>
      <c r="AC14" s="363" t="s">
        <v>888</v>
      </c>
      <c r="AD14" s="193" t="s">
        <v>132</v>
      </c>
      <c r="AE14" s="186" t="s">
        <v>883</v>
      </c>
      <c r="AF14" s="186" t="s">
        <v>641</v>
      </c>
      <c r="AG14" s="217" t="s">
        <v>804</v>
      </c>
      <c r="AH14" s="446"/>
      <c r="AI14" s="5"/>
      <c r="AJ14" s="5"/>
      <c r="AK14" s="5"/>
      <c r="AL14" s="5"/>
      <c r="AM14" s="5"/>
    </row>
    <row r="15" spans="1:39" s="350" customFormat="1" ht="249" customHeight="1" x14ac:dyDescent="0.2">
      <c r="A15" s="5"/>
      <c r="B15" s="333"/>
      <c r="C15" s="356" t="s">
        <v>72</v>
      </c>
      <c r="D15" s="67" t="s">
        <v>80</v>
      </c>
      <c r="E15" s="361" t="s">
        <v>893</v>
      </c>
      <c r="F15" s="122" t="s">
        <v>894</v>
      </c>
      <c r="G15" s="122" t="s">
        <v>892</v>
      </c>
      <c r="H15" s="122" t="s">
        <v>916</v>
      </c>
      <c r="I15" s="122" t="s">
        <v>917</v>
      </c>
      <c r="J15" s="54">
        <v>3</v>
      </c>
      <c r="K15" s="54" t="str">
        <f t="shared" ref="K15" si="18">IF(J15=3,"ALTO",IF(J15=2,"MEDIO",IF(J15="N/A","N/A","BAJO")))</f>
        <v>ALTO</v>
      </c>
      <c r="L15" s="67">
        <v>5</v>
      </c>
      <c r="M15" s="54" t="str">
        <f t="shared" ref="M15" si="19">IF(L15=20,"ALTO",IF(L15=10,"MEDIO",IF(L15="N/A","N/A","BAJO")))</f>
        <v>BAJO</v>
      </c>
      <c r="N15" s="57">
        <f t="shared" ref="N15" si="20">J15*L15</f>
        <v>15</v>
      </c>
      <c r="O15" s="105" t="s">
        <v>918</v>
      </c>
      <c r="P15" s="68" t="s">
        <v>337</v>
      </c>
      <c r="Q15" s="332" t="s">
        <v>919</v>
      </c>
      <c r="R15" s="69" t="s">
        <v>64</v>
      </c>
      <c r="S15" s="183" t="s">
        <v>802</v>
      </c>
      <c r="T15" s="54">
        <v>3</v>
      </c>
      <c r="U15" s="37" t="str">
        <f t="shared" ref="U15" si="21">IF(T15=3,"ALTO",IF(T15=2,"MEDIO",IF(T15="N/A","N/A","BAJO")))</f>
        <v>ALTO</v>
      </c>
      <c r="V15" s="54">
        <v>5</v>
      </c>
      <c r="W15" s="37" t="str">
        <f t="shared" ref="W15" si="22">IF(V15=20,"ALTO",IF(V15=10,"MEDIO",IF(V15="N/A","N/A","BAJO")))</f>
        <v>BAJO</v>
      </c>
      <c r="X15" s="57">
        <f t="shared" ref="X15" si="23">T15*V15</f>
        <v>15</v>
      </c>
      <c r="Y15" s="70"/>
      <c r="Z15" s="70" t="s">
        <v>66</v>
      </c>
      <c r="AA15" s="70"/>
      <c r="AB15" s="70"/>
      <c r="AC15" s="363" t="s">
        <v>920</v>
      </c>
      <c r="AD15" s="193" t="s">
        <v>132</v>
      </c>
      <c r="AE15" s="186" t="s">
        <v>921</v>
      </c>
      <c r="AF15" s="186" t="s">
        <v>922</v>
      </c>
      <c r="AG15" s="217" t="s">
        <v>804</v>
      </c>
      <c r="AH15" s="446"/>
      <c r="AI15" s="5"/>
      <c r="AJ15" s="5"/>
      <c r="AK15" s="5"/>
      <c r="AL15" s="5"/>
      <c r="AM15" s="5"/>
    </row>
    <row r="16" spans="1:39" ht="224.25" customHeight="1" x14ac:dyDescent="0.2">
      <c r="A16" s="5"/>
      <c r="B16" s="206"/>
      <c r="C16" s="359" t="s">
        <v>72</v>
      </c>
      <c r="D16" s="54" t="s">
        <v>58</v>
      </c>
      <c r="E16" s="55" t="s">
        <v>805</v>
      </c>
      <c r="F16" s="56" t="s">
        <v>808</v>
      </c>
      <c r="G16" s="56" t="s">
        <v>428</v>
      </c>
      <c r="H16" s="56" t="s">
        <v>809</v>
      </c>
      <c r="I16" s="118" t="s">
        <v>810</v>
      </c>
      <c r="J16" s="54">
        <v>2</v>
      </c>
      <c r="K16" s="54" t="str">
        <f t="shared" si="0"/>
        <v>MEDIO</v>
      </c>
      <c r="L16" s="54">
        <v>20</v>
      </c>
      <c r="M16" s="54" t="str">
        <f t="shared" si="1"/>
        <v>ALTO</v>
      </c>
      <c r="N16" s="57">
        <f t="shared" si="2"/>
        <v>40</v>
      </c>
      <c r="O16" s="59" t="s">
        <v>429</v>
      </c>
      <c r="P16" s="68" t="s">
        <v>63</v>
      </c>
      <c r="Q16" s="59" t="s">
        <v>430</v>
      </c>
      <c r="R16" s="69" t="s">
        <v>64</v>
      </c>
      <c r="S16" s="183" t="s">
        <v>802</v>
      </c>
      <c r="T16" s="54">
        <v>1</v>
      </c>
      <c r="U16" s="54" t="str">
        <f t="shared" si="3"/>
        <v>BAJO</v>
      </c>
      <c r="V16" s="54">
        <v>20</v>
      </c>
      <c r="W16" s="54" t="str">
        <f t="shared" si="4"/>
        <v>ALTO</v>
      </c>
      <c r="X16" s="57">
        <f t="shared" si="5"/>
        <v>20</v>
      </c>
      <c r="Y16" s="70" t="s">
        <v>66</v>
      </c>
      <c r="Z16" s="70"/>
      <c r="AA16" s="70"/>
      <c r="AB16" s="70"/>
      <c r="AC16" s="62" t="s">
        <v>811</v>
      </c>
      <c r="AD16" s="63" t="s">
        <v>132</v>
      </c>
      <c r="AE16" s="64" t="s">
        <v>812</v>
      </c>
      <c r="AF16" s="64" t="s">
        <v>813</v>
      </c>
      <c r="AG16" s="65" t="s">
        <v>814</v>
      </c>
      <c r="AH16" s="446"/>
      <c r="AI16" s="5"/>
      <c r="AJ16" s="5"/>
      <c r="AK16" s="5"/>
      <c r="AL16" s="5"/>
      <c r="AM16" s="5" t="s">
        <v>122</v>
      </c>
    </row>
    <row r="17" spans="1:39" s="327" customFormat="1" ht="224.25" customHeight="1" x14ac:dyDescent="0.2">
      <c r="A17" s="5"/>
      <c r="B17" s="333"/>
      <c r="C17" s="356" t="s">
        <v>72</v>
      </c>
      <c r="D17" s="67" t="s">
        <v>80</v>
      </c>
      <c r="E17" s="55" t="s">
        <v>806</v>
      </c>
      <c r="F17" s="122" t="s">
        <v>815</v>
      </c>
      <c r="G17" s="122" t="s">
        <v>895</v>
      </c>
      <c r="H17" s="122" t="s">
        <v>816</v>
      </c>
      <c r="I17" s="334" t="s">
        <v>896</v>
      </c>
      <c r="J17" s="67">
        <v>3</v>
      </c>
      <c r="K17" s="54" t="str">
        <f t="shared" si="0"/>
        <v>ALTO</v>
      </c>
      <c r="L17" s="67">
        <v>10</v>
      </c>
      <c r="M17" s="54" t="str">
        <f t="shared" si="1"/>
        <v>MEDIO</v>
      </c>
      <c r="N17" s="57">
        <f t="shared" si="2"/>
        <v>30</v>
      </c>
      <c r="O17" s="105" t="s">
        <v>897</v>
      </c>
      <c r="P17" s="141" t="s">
        <v>241</v>
      </c>
      <c r="Q17" s="105" t="s">
        <v>898</v>
      </c>
      <c r="R17" s="69" t="s">
        <v>64</v>
      </c>
      <c r="S17" s="183" t="s">
        <v>802</v>
      </c>
      <c r="T17" s="67">
        <v>2</v>
      </c>
      <c r="U17" s="54" t="str">
        <f t="shared" si="3"/>
        <v>MEDIO</v>
      </c>
      <c r="V17" s="67">
        <v>10</v>
      </c>
      <c r="W17" s="54" t="str">
        <f t="shared" si="4"/>
        <v>MEDIO</v>
      </c>
      <c r="X17" s="57">
        <f t="shared" si="5"/>
        <v>20</v>
      </c>
      <c r="Y17" s="208"/>
      <c r="Z17" s="208" t="s">
        <v>66</v>
      </c>
      <c r="AA17" s="208"/>
      <c r="AB17" s="208"/>
      <c r="AC17" s="193" t="s">
        <v>870</v>
      </c>
      <c r="AD17" s="335" t="s">
        <v>99</v>
      </c>
      <c r="AE17" s="186" t="s">
        <v>871</v>
      </c>
      <c r="AF17" s="64" t="s">
        <v>813</v>
      </c>
      <c r="AG17" s="357" t="s">
        <v>899</v>
      </c>
      <c r="AH17" s="446"/>
      <c r="AI17" s="5"/>
      <c r="AJ17" s="5"/>
      <c r="AK17" s="5"/>
      <c r="AL17" s="5"/>
      <c r="AM17" s="5"/>
    </row>
    <row r="18" spans="1:39" s="327" customFormat="1" ht="224.25" customHeight="1" x14ac:dyDescent="0.2">
      <c r="A18" s="5"/>
      <c r="B18" s="333"/>
      <c r="C18" s="358" t="s">
        <v>72</v>
      </c>
      <c r="D18" s="67" t="s">
        <v>80</v>
      </c>
      <c r="E18" s="55" t="s">
        <v>807</v>
      </c>
      <c r="F18" s="122" t="s">
        <v>900</v>
      </c>
      <c r="G18" s="122" t="s">
        <v>872</v>
      </c>
      <c r="H18" s="122" t="s">
        <v>873</v>
      </c>
      <c r="I18" s="334" t="s">
        <v>901</v>
      </c>
      <c r="J18" s="67">
        <v>3</v>
      </c>
      <c r="K18" s="54" t="str">
        <f t="shared" si="0"/>
        <v>ALTO</v>
      </c>
      <c r="L18" s="67">
        <v>10</v>
      </c>
      <c r="M18" s="54" t="str">
        <f t="shared" si="1"/>
        <v>MEDIO</v>
      </c>
      <c r="N18" s="57">
        <f t="shared" si="2"/>
        <v>30</v>
      </c>
      <c r="O18" s="105" t="s">
        <v>902</v>
      </c>
      <c r="P18" s="141" t="s">
        <v>63</v>
      </c>
      <c r="Q18" s="105" t="s">
        <v>874</v>
      </c>
      <c r="R18" s="69" t="s">
        <v>64</v>
      </c>
      <c r="S18" s="183" t="s">
        <v>802</v>
      </c>
      <c r="T18" s="67">
        <v>2</v>
      </c>
      <c r="U18" s="54" t="str">
        <f t="shared" si="3"/>
        <v>MEDIO</v>
      </c>
      <c r="V18" s="67">
        <v>10</v>
      </c>
      <c r="W18" s="54" t="str">
        <f t="shared" si="4"/>
        <v>MEDIO</v>
      </c>
      <c r="X18" s="57">
        <f t="shared" si="5"/>
        <v>20</v>
      </c>
      <c r="Y18" s="208"/>
      <c r="Z18" s="208" t="s">
        <v>66</v>
      </c>
      <c r="AA18" s="208"/>
      <c r="AB18" s="208"/>
      <c r="AC18" s="193" t="s">
        <v>875</v>
      </c>
      <c r="AD18" s="335" t="s">
        <v>876</v>
      </c>
      <c r="AE18" s="186" t="s">
        <v>871</v>
      </c>
      <c r="AF18" s="64" t="s">
        <v>813</v>
      </c>
      <c r="AG18" s="104" t="s">
        <v>877</v>
      </c>
      <c r="AH18" s="446"/>
      <c r="AI18" s="5"/>
      <c r="AJ18" s="5"/>
      <c r="AK18" s="5"/>
      <c r="AL18" s="5"/>
      <c r="AM18" s="5"/>
    </row>
    <row r="19" spans="1:39" ht="275.25" customHeight="1" x14ac:dyDescent="0.2">
      <c r="A19" s="5"/>
      <c r="B19" s="209"/>
      <c r="C19" s="72" t="s">
        <v>72</v>
      </c>
      <c r="D19" s="54" t="s">
        <v>131</v>
      </c>
      <c r="E19" s="360" t="s">
        <v>831</v>
      </c>
      <c r="F19" s="56" t="s">
        <v>903</v>
      </c>
      <c r="G19" s="56" t="s">
        <v>432</v>
      </c>
      <c r="H19" s="56" t="s">
        <v>904</v>
      </c>
      <c r="I19" s="56" t="s">
        <v>433</v>
      </c>
      <c r="J19" s="54">
        <v>2</v>
      </c>
      <c r="K19" s="54" t="str">
        <f t="shared" si="0"/>
        <v>MEDIO</v>
      </c>
      <c r="L19" s="54">
        <v>20</v>
      </c>
      <c r="M19" s="54" t="str">
        <f t="shared" si="1"/>
        <v>ALTO</v>
      </c>
      <c r="N19" s="57">
        <f t="shared" si="2"/>
        <v>40</v>
      </c>
      <c r="O19" s="59" t="s">
        <v>905</v>
      </c>
      <c r="P19" s="68" t="s">
        <v>63</v>
      </c>
      <c r="Q19" s="59" t="s">
        <v>906</v>
      </c>
      <c r="R19" s="69" t="s">
        <v>64</v>
      </c>
      <c r="S19" s="183" t="s">
        <v>802</v>
      </c>
      <c r="T19" s="54">
        <v>1</v>
      </c>
      <c r="U19" s="54" t="str">
        <f t="shared" si="3"/>
        <v>BAJO</v>
      </c>
      <c r="V19" s="54">
        <v>20</v>
      </c>
      <c r="W19" s="54" t="str">
        <f t="shared" si="4"/>
        <v>ALTO</v>
      </c>
      <c r="X19" s="57">
        <f t="shared" si="5"/>
        <v>20</v>
      </c>
      <c r="Y19" s="70"/>
      <c r="Z19" s="70" t="s">
        <v>66</v>
      </c>
      <c r="AA19" s="70"/>
      <c r="AB19" s="70"/>
      <c r="AC19" s="62" t="s">
        <v>882</v>
      </c>
      <c r="AD19" s="63" t="s">
        <v>214</v>
      </c>
      <c r="AE19" s="63" t="s">
        <v>883</v>
      </c>
      <c r="AF19" s="64" t="s">
        <v>813</v>
      </c>
      <c r="AG19" s="65" t="s">
        <v>877</v>
      </c>
      <c r="AH19" s="447"/>
      <c r="AI19" s="5"/>
      <c r="AJ19" s="5"/>
      <c r="AK19" s="5"/>
      <c r="AL19" s="5"/>
      <c r="AM19" s="5"/>
    </row>
    <row r="20" spans="1:39" ht="31.5" customHeight="1" x14ac:dyDescent="0.2">
      <c r="A20" s="5"/>
      <c r="B20" s="1"/>
      <c r="C20" s="1"/>
      <c r="D20" s="1"/>
      <c r="E20" s="1"/>
      <c r="F20" s="1"/>
      <c r="G20" s="1"/>
      <c r="H20" s="1"/>
      <c r="I20" s="1"/>
      <c r="J20" s="1"/>
      <c r="K20" s="1"/>
      <c r="L20" s="1"/>
      <c r="M20" s="1"/>
      <c r="N20" s="80">
        <f>AVERAGE(N9:N19)</f>
        <v>31.363636363636363</v>
      </c>
      <c r="O20" s="1"/>
      <c r="P20" s="1"/>
      <c r="Q20" s="1"/>
      <c r="R20" s="1"/>
      <c r="S20" s="1"/>
      <c r="T20" s="1"/>
      <c r="U20" s="1"/>
      <c r="V20" s="1"/>
      <c r="W20" s="1"/>
      <c r="X20" s="80">
        <f>AVERAGE(X9:X19)</f>
        <v>15.909090909090908</v>
      </c>
      <c r="Y20" s="1"/>
      <c r="Z20" s="1"/>
      <c r="AA20" s="1"/>
      <c r="AB20" s="1"/>
      <c r="AC20" s="1"/>
      <c r="AD20" s="1"/>
      <c r="AE20" s="1"/>
      <c r="AF20" s="1"/>
      <c r="AG20" s="83"/>
      <c r="AH20" s="84"/>
      <c r="AI20" s="5"/>
      <c r="AJ20" s="5"/>
      <c r="AK20" s="5"/>
      <c r="AL20" s="5"/>
      <c r="AM20" s="5"/>
    </row>
    <row r="21" spans="1:39" ht="129" customHeight="1" x14ac:dyDescent="0.2">
      <c r="A21" s="5"/>
      <c r="B21" s="1"/>
      <c r="C21" s="1"/>
      <c r="D21" s="1"/>
      <c r="E21" s="1"/>
      <c r="F21" s="85"/>
      <c r="G21" s="85"/>
      <c r="H21" s="413" t="s">
        <v>133</v>
      </c>
      <c r="I21" s="414"/>
      <c r="J21" s="414"/>
      <c r="K21" s="415"/>
      <c r="L21" s="1"/>
      <c r="M21" s="436" t="s">
        <v>134</v>
      </c>
      <c r="N21" s="383"/>
      <c r="O21" s="383"/>
      <c r="P21" s="383"/>
      <c r="Q21" s="384"/>
      <c r="R21" s="86"/>
      <c r="S21" s="86"/>
      <c r="T21" s="5"/>
      <c r="U21" s="1"/>
      <c r="V21" s="1"/>
      <c r="W21" s="1"/>
      <c r="X21" s="1"/>
      <c r="Y21" s="1"/>
      <c r="Z21" s="1"/>
      <c r="AA21" s="1"/>
      <c r="AB21" s="1"/>
      <c r="AC21" s="1"/>
      <c r="AD21" s="1"/>
      <c r="AE21" s="1"/>
      <c r="AF21" s="1"/>
      <c r="AG21" s="1"/>
      <c r="AH21" s="1"/>
      <c r="AI21" s="5"/>
      <c r="AJ21" s="5"/>
      <c r="AK21" s="5"/>
      <c r="AL21" s="5"/>
      <c r="AM21" s="5"/>
    </row>
    <row r="22" spans="1:39" ht="46.5" customHeight="1" x14ac:dyDescent="0.2">
      <c r="A22" s="5"/>
      <c r="B22" s="1"/>
      <c r="C22" s="1"/>
      <c r="D22" s="1"/>
      <c r="E22" s="1"/>
      <c r="F22" s="416"/>
      <c r="G22" s="417"/>
      <c r="H22" s="418" t="s">
        <v>135</v>
      </c>
      <c r="I22" s="400"/>
      <c r="J22" s="87">
        <f>COUNTIF(X9:X19,"=5")</f>
        <v>0</v>
      </c>
      <c r="K22" s="88">
        <f>J22*100%/J25</f>
        <v>0</v>
      </c>
      <c r="L22" s="1"/>
      <c r="M22" s="426" t="s">
        <v>136</v>
      </c>
      <c r="N22" s="427"/>
      <c r="O22" s="428" t="s">
        <v>137</v>
      </c>
      <c r="P22" s="414"/>
      <c r="Q22" s="415"/>
      <c r="R22" s="86"/>
      <c r="S22" s="86"/>
      <c r="T22" s="89"/>
      <c r="U22" s="1"/>
      <c r="V22" s="1"/>
      <c r="W22" s="1"/>
      <c r="X22" s="1"/>
      <c r="Y22" s="1"/>
      <c r="Z22" s="1"/>
      <c r="AA22" s="1"/>
      <c r="AB22" s="1"/>
      <c r="AC22" s="1"/>
      <c r="AD22" s="1"/>
      <c r="AE22" s="1"/>
      <c r="AF22" s="1"/>
      <c r="AG22" s="1"/>
      <c r="AH22" s="1"/>
      <c r="AI22" s="5"/>
      <c r="AJ22" s="5"/>
      <c r="AK22" s="5"/>
      <c r="AL22" s="5"/>
      <c r="AM22" s="5"/>
    </row>
    <row r="23" spans="1:39" ht="46.5" customHeight="1" x14ac:dyDescent="0.2">
      <c r="A23" s="5"/>
      <c r="B23" s="1"/>
      <c r="C23" s="1"/>
      <c r="D23" s="1"/>
      <c r="E23" s="1"/>
      <c r="F23" s="416"/>
      <c r="G23" s="417"/>
      <c r="H23" s="418" t="s">
        <v>138</v>
      </c>
      <c r="I23" s="400"/>
      <c r="J23" s="87">
        <f>COUNTIFS(X9:X19,"&gt;=6",X9:X19,"&lt;=30")</f>
        <v>11</v>
      </c>
      <c r="K23" s="88">
        <f>J23*100%/J25</f>
        <v>1</v>
      </c>
      <c r="L23" s="1"/>
      <c r="M23" s="439" t="s">
        <v>139</v>
      </c>
      <c r="N23" s="400"/>
      <c r="O23" s="437" t="s">
        <v>140</v>
      </c>
      <c r="P23" s="399"/>
      <c r="Q23" s="431"/>
      <c r="R23" s="86"/>
      <c r="S23" s="86"/>
      <c r="T23" s="89"/>
      <c r="U23" s="1"/>
      <c r="V23" s="1"/>
      <c r="W23" s="1"/>
      <c r="X23" s="1"/>
      <c r="Y23" s="1"/>
      <c r="Z23" s="1"/>
      <c r="AA23" s="1"/>
      <c r="AB23" s="1"/>
      <c r="AC23" s="1"/>
      <c r="AD23" s="1"/>
      <c r="AE23" s="1"/>
      <c r="AF23" s="1"/>
      <c r="AG23" s="1"/>
      <c r="AH23" s="1"/>
      <c r="AI23" s="5"/>
      <c r="AJ23" s="5"/>
      <c r="AK23" s="5"/>
      <c r="AL23" s="5"/>
      <c r="AM23" s="5"/>
    </row>
    <row r="24" spans="1:39" ht="46.5" customHeight="1" x14ac:dyDescent="0.2">
      <c r="A24" s="5"/>
      <c r="B24" s="1"/>
      <c r="C24" s="1"/>
      <c r="D24" s="1"/>
      <c r="E24" s="1"/>
      <c r="F24" s="416"/>
      <c r="G24" s="417"/>
      <c r="H24" s="418" t="s">
        <v>141</v>
      </c>
      <c r="I24" s="400"/>
      <c r="J24" s="87">
        <f>COUNTIFS(X9:X19,"&gt;=40",X9:X19,"&lt;=60")</f>
        <v>0</v>
      </c>
      <c r="K24" s="88">
        <f>J24*100%/J25</f>
        <v>0</v>
      </c>
      <c r="L24" s="1"/>
      <c r="M24" s="419" t="s">
        <v>142</v>
      </c>
      <c r="N24" s="420"/>
      <c r="O24" s="421" t="s">
        <v>143</v>
      </c>
      <c r="P24" s="438"/>
      <c r="Q24" s="422"/>
      <c r="R24" s="86"/>
      <c r="S24" s="86"/>
      <c r="T24" s="89"/>
      <c r="U24" s="1"/>
      <c r="V24" s="1"/>
      <c r="W24" s="1"/>
      <c r="X24" s="1"/>
      <c r="Y24" s="1"/>
      <c r="Z24" s="1"/>
      <c r="AA24" s="1"/>
      <c r="AB24" s="1"/>
      <c r="AC24" s="1"/>
      <c r="AD24" s="1"/>
      <c r="AE24" s="1"/>
      <c r="AF24" s="1"/>
      <c r="AG24" s="1"/>
      <c r="AH24" s="1"/>
      <c r="AI24" s="5"/>
      <c r="AJ24" s="5"/>
      <c r="AK24" s="5"/>
      <c r="AL24" s="5"/>
      <c r="AM24" s="5"/>
    </row>
    <row r="25" spans="1:39" ht="46.5" customHeight="1" x14ac:dyDescent="0.2">
      <c r="A25" s="5"/>
      <c r="B25" s="1"/>
      <c r="C25" s="1"/>
      <c r="D25" s="1"/>
      <c r="E25" s="1"/>
      <c r="F25" s="423"/>
      <c r="G25" s="417"/>
      <c r="H25" s="424" t="s">
        <v>144</v>
      </c>
      <c r="I25" s="420"/>
      <c r="J25" s="90">
        <f>+J22+J24+J23</f>
        <v>11</v>
      </c>
      <c r="K25" s="91">
        <f>K22+K23+K24</f>
        <v>1</v>
      </c>
      <c r="L25" s="1"/>
      <c r="M25" s="1"/>
      <c r="N25" s="1"/>
      <c r="O25" s="1"/>
      <c r="P25" s="1"/>
      <c r="Q25" s="1"/>
      <c r="R25" s="1"/>
      <c r="S25" s="1"/>
      <c r="T25" s="1"/>
      <c r="U25" s="1"/>
      <c r="V25" s="1"/>
      <c r="W25" s="1"/>
      <c r="X25" s="1"/>
      <c r="Y25" s="1"/>
      <c r="Z25" s="1"/>
      <c r="AA25" s="1"/>
      <c r="AB25" s="1"/>
      <c r="AC25" s="1"/>
      <c r="AD25" s="1"/>
      <c r="AE25" s="1"/>
      <c r="AF25" s="1"/>
      <c r="AG25" s="1"/>
      <c r="AH25" s="1"/>
      <c r="AI25" s="5"/>
      <c r="AJ25" s="5"/>
      <c r="AK25" s="5"/>
      <c r="AL25" s="5"/>
      <c r="AM25" s="5"/>
    </row>
    <row r="26" spans="1:39" ht="15.75" customHeight="1" x14ac:dyDescent="0.2">
      <c r="P26" s="92"/>
      <c r="R26" s="92"/>
      <c r="S26" s="92"/>
    </row>
    <row r="27" spans="1:39" ht="15.75" customHeight="1" x14ac:dyDescent="0.2">
      <c r="P27" s="92"/>
      <c r="R27" s="92"/>
      <c r="S27" s="92"/>
    </row>
    <row r="28" spans="1:39" ht="15.75" customHeight="1" x14ac:dyDescent="0.2">
      <c r="P28" s="92"/>
      <c r="R28" s="92"/>
      <c r="S28" s="92"/>
    </row>
    <row r="29" spans="1:39" ht="15.75" customHeight="1" x14ac:dyDescent="0.2">
      <c r="P29" s="92"/>
      <c r="R29" s="92"/>
      <c r="S29" s="92"/>
    </row>
    <row r="30" spans="1:39" ht="15.75" customHeight="1" x14ac:dyDescent="0.2">
      <c r="P30" s="92"/>
      <c r="R30" s="92"/>
      <c r="S30" s="92"/>
    </row>
    <row r="31" spans="1:39" ht="15.75" customHeight="1" x14ac:dyDescent="0.2">
      <c r="P31" s="92"/>
      <c r="R31" s="92"/>
      <c r="S31" s="92"/>
    </row>
    <row r="32" spans="1:39" ht="15.75" customHeight="1" x14ac:dyDescent="0.2">
      <c r="P32" s="92"/>
      <c r="R32" s="92"/>
      <c r="S32" s="92"/>
    </row>
    <row r="33" spans="16:19" ht="15.75" customHeight="1" x14ac:dyDescent="0.2">
      <c r="P33" s="92"/>
      <c r="R33" s="92"/>
      <c r="S33" s="92"/>
    </row>
    <row r="34" spans="16:19" ht="15.75" customHeight="1" x14ac:dyDescent="0.2">
      <c r="P34" s="92"/>
      <c r="R34" s="92"/>
      <c r="S34" s="92"/>
    </row>
    <row r="35" spans="16:19" ht="15.75" customHeight="1" x14ac:dyDescent="0.2">
      <c r="P35" s="92"/>
      <c r="R35" s="92"/>
      <c r="S35" s="92"/>
    </row>
    <row r="36" spans="16:19" ht="15.75" customHeight="1" x14ac:dyDescent="0.2">
      <c r="P36" s="92"/>
      <c r="R36" s="92"/>
      <c r="S36" s="92"/>
    </row>
    <row r="37" spans="16:19" ht="15.75" customHeight="1" x14ac:dyDescent="0.2">
      <c r="P37" s="92"/>
      <c r="R37" s="92"/>
      <c r="S37" s="92"/>
    </row>
    <row r="38" spans="16:19" ht="15.75" customHeight="1" x14ac:dyDescent="0.2">
      <c r="P38" s="92"/>
      <c r="R38" s="92"/>
      <c r="S38" s="92"/>
    </row>
    <row r="39" spans="16:19" ht="15.75" customHeight="1" x14ac:dyDescent="0.2">
      <c r="P39" s="92"/>
      <c r="R39" s="92"/>
      <c r="S39" s="92"/>
    </row>
    <row r="40" spans="16:19" ht="15.75" customHeight="1" x14ac:dyDescent="0.2">
      <c r="P40" s="92"/>
      <c r="R40" s="92"/>
      <c r="S40" s="92"/>
    </row>
    <row r="41" spans="16:19" ht="15.75" customHeight="1" x14ac:dyDescent="0.2">
      <c r="P41" s="92"/>
      <c r="R41" s="92"/>
      <c r="S41" s="92"/>
    </row>
    <row r="42" spans="16:19" ht="15.75" customHeight="1" x14ac:dyDescent="0.2">
      <c r="P42" s="92"/>
      <c r="R42" s="92"/>
      <c r="S42" s="92"/>
    </row>
    <row r="43" spans="16:19" ht="15.75" customHeight="1" x14ac:dyDescent="0.2">
      <c r="P43" s="92"/>
      <c r="R43" s="92"/>
      <c r="S43" s="92"/>
    </row>
    <row r="44" spans="16:19" ht="15.75" customHeight="1" x14ac:dyDescent="0.2">
      <c r="P44" s="92"/>
      <c r="R44" s="92"/>
      <c r="S44" s="92"/>
    </row>
    <row r="45" spans="16:19" ht="15.75" customHeight="1" x14ac:dyDescent="0.2">
      <c r="P45" s="92"/>
      <c r="R45" s="92"/>
      <c r="S45" s="92"/>
    </row>
    <row r="46" spans="16:19" ht="15.75" customHeight="1" x14ac:dyDescent="0.2">
      <c r="P46" s="92"/>
      <c r="R46" s="92"/>
      <c r="S46" s="92"/>
    </row>
    <row r="47" spans="16:19" ht="15.75" customHeight="1" x14ac:dyDescent="0.2">
      <c r="P47" s="92"/>
      <c r="R47" s="92"/>
      <c r="S47" s="92"/>
    </row>
    <row r="48" spans="16:19" ht="15.75" customHeight="1" x14ac:dyDescent="0.2">
      <c r="P48" s="92"/>
      <c r="R48" s="92"/>
      <c r="S48" s="92"/>
    </row>
    <row r="49" spans="16:19" ht="15.75" customHeight="1" x14ac:dyDescent="0.2">
      <c r="P49" s="92"/>
      <c r="R49" s="92"/>
      <c r="S49" s="92"/>
    </row>
    <row r="50" spans="16:19" ht="15.75" customHeight="1" x14ac:dyDescent="0.2">
      <c r="P50" s="92"/>
      <c r="R50" s="92"/>
      <c r="S50" s="92"/>
    </row>
    <row r="51" spans="16:19" ht="15.75" customHeight="1" x14ac:dyDescent="0.2">
      <c r="P51" s="92"/>
      <c r="R51" s="92"/>
      <c r="S51" s="92"/>
    </row>
    <row r="52" spans="16:19" ht="15.75" customHeight="1" x14ac:dyDescent="0.2">
      <c r="P52" s="92"/>
      <c r="R52" s="92"/>
      <c r="S52" s="92"/>
    </row>
    <row r="53" spans="16:19" ht="15.75" customHeight="1" x14ac:dyDescent="0.2">
      <c r="P53" s="92"/>
      <c r="R53" s="92"/>
      <c r="S53" s="92"/>
    </row>
    <row r="54" spans="16:19" ht="15.75" customHeight="1" x14ac:dyDescent="0.2">
      <c r="P54" s="92"/>
      <c r="R54" s="92"/>
      <c r="S54" s="92"/>
    </row>
    <row r="55" spans="16:19" ht="15.75" customHeight="1" x14ac:dyDescent="0.2">
      <c r="P55" s="92"/>
      <c r="R55" s="92"/>
      <c r="S55" s="92"/>
    </row>
    <row r="56" spans="16:19" ht="15.75" customHeight="1" x14ac:dyDescent="0.2">
      <c r="P56" s="92"/>
      <c r="R56" s="92"/>
      <c r="S56" s="92"/>
    </row>
    <row r="57" spans="16:19" ht="15.75" customHeight="1" x14ac:dyDescent="0.2">
      <c r="P57" s="92"/>
      <c r="R57" s="92"/>
      <c r="S57" s="92"/>
    </row>
    <row r="58" spans="16:19" ht="15.75" customHeight="1" x14ac:dyDescent="0.2">
      <c r="P58" s="92"/>
      <c r="R58" s="92"/>
      <c r="S58" s="92"/>
    </row>
    <row r="59" spans="16:19" ht="15.75" customHeight="1" x14ac:dyDescent="0.2">
      <c r="P59" s="92"/>
      <c r="R59" s="92"/>
      <c r="S59" s="92"/>
    </row>
    <row r="60" spans="16:19" ht="15.75" customHeight="1" x14ac:dyDescent="0.2">
      <c r="P60" s="92"/>
      <c r="R60" s="92"/>
      <c r="S60" s="92"/>
    </row>
    <row r="61" spans="16:19" ht="15.75" customHeight="1" x14ac:dyDescent="0.2">
      <c r="P61" s="92"/>
      <c r="R61" s="92"/>
      <c r="S61" s="92"/>
    </row>
    <row r="62" spans="16:19" ht="15.75" customHeight="1" x14ac:dyDescent="0.2">
      <c r="P62" s="92"/>
      <c r="R62" s="92"/>
      <c r="S62" s="92"/>
    </row>
    <row r="63" spans="16:19" ht="15.75" customHeight="1" x14ac:dyDescent="0.2">
      <c r="P63" s="92"/>
      <c r="R63" s="92"/>
      <c r="S63" s="92"/>
    </row>
    <row r="64" spans="16:19" ht="15.75" customHeight="1" x14ac:dyDescent="0.2">
      <c r="P64" s="92"/>
      <c r="R64" s="92"/>
      <c r="S64" s="92"/>
    </row>
    <row r="65" spans="16:19" ht="15.75" customHeight="1" x14ac:dyDescent="0.2">
      <c r="P65" s="92"/>
      <c r="R65" s="92"/>
      <c r="S65" s="92"/>
    </row>
    <row r="66" spans="16:19" ht="15.75" customHeight="1" x14ac:dyDescent="0.2">
      <c r="P66" s="92"/>
      <c r="R66" s="92"/>
      <c r="S66" s="92"/>
    </row>
    <row r="67" spans="16:19" ht="15.75" customHeight="1" x14ac:dyDescent="0.2">
      <c r="P67" s="92"/>
      <c r="R67" s="92"/>
      <c r="S67" s="92"/>
    </row>
    <row r="68" spans="16:19" ht="15.75" customHeight="1" x14ac:dyDescent="0.2">
      <c r="P68" s="92"/>
      <c r="R68" s="92"/>
      <c r="S68" s="92"/>
    </row>
    <row r="69" spans="16:19" ht="15.75" customHeight="1" x14ac:dyDescent="0.2">
      <c r="P69" s="92"/>
      <c r="R69" s="92"/>
      <c r="S69" s="92"/>
    </row>
    <row r="70" spans="16:19" ht="15.75" customHeight="1" x14ac:dyDescent="0.2">
      <c r="P70" s="92"/>
      <c r="R70" s="92"/>
      <c r="S70" s="92"/>
    </row>
    <row r="71" spans="16:19" ht="15.75" customHeight="1" x14ac:dyDescent="0.2">
      <c r="P71" s="92"/>
      <c r="R71" s="92"/>
      <c r="S71" s="92"/>
    </row>
    <row r="72" spans="16:19" ht="15.75" customHeight="1" x14ac:dyDescent="0.2">
      <c r="P72" s="92"/>
      <c r="R72" s="92"/>
      <c r="S72" s="92"/>
    </row>
    <row r="73" spans="16:19" ht="15.75" customHeight="1" x14ac:dyDescent="0.2">
      <c r="P73" s="92"/>
      <c r="R73" s="92"/>
      <c r="S73" s="92"/>
    </row>
    <row r="74" spans="16:19" ht="15.75" customHeight="1" x14ac:dyDescent="0.2">
      <c r="P74" s="92"/>
      <c r="R74" s="92"/>
      <c r="S74" s="92"/>
    </row>
    <row r="75" spans="16:19" ht="15.75" customHeight="1" x14ac:dyDescent="0.2">
      <c r="P75" s="92"/>
      <c r="R75" s="92"/>
      <c r="S75" s="92"/>
    </row>
    <row r="76" spans="16:19" ht="15.75" customHeight="1" x14ac:dyDescent="0.2">
      <c r="P76" s="92"/>
      <c r="R76" s="92"/>
      <c r="S76" s="92"/>
    </row>
    <row r="77" spans="16:19" ht="15.75" customHeight="1" x14ac:dyDescent="0.2">
      <c r="P77" s="92"/>
      <c r="R77" s="92"/>
      <c r="S77" s="92"/>
    </row>
    <row r="78" spans="16:19" ht="15.75" customHeight="1" x14ac:dyDescent="0.2">
      <c r="P78" s="92"/>
      <c r="R78" s="92"/>
      <c r="S78" s="92"/>
    </row>
    <row r="79" spans="16:19" ht="15.75" customHeight="1" x14ac:dyDescent="0.2">
      <c r="P79" s="92"/>
      <c r="R79" s="92"/>
      <c r="S79" s="92"/>
    </row>
    <row r="80" spans="16:19" ht="15.75" customHeight="1" x14ac:dyDescent="0.2">
      <c r="P80" s="92"/>
      <c r="R80" s="92"/>
      <c r="S80" s="92"/>
    </row>
    <row r="81" spans="16:19" ht="15.75" customHeight="1" x14ac:dyDescent="0.2">
      <c r="P81" s="92"/>
      <c r="R81" s="92"/>
      <c r="S81" s="92"/>
    </row>
    <row r="82" spans="16:19" ht="15.75" customHeight="1" x14ac:dyDescent="0.2">
      <c r="P82" s="92"/>
      <c r="R82" s="92"/>
      <c r="S82" s="92"/>
    </row>
    <row r="83" spans="16:19" ht="15.75" customHeight="1" x14ac:dyDescent="0.2">
      <c r="P83" s="92"/>
      <c r="R83" s="92"/>
      <c r="S83" s="92"/>
    </row>
    <row r="84" spans="16:19" ht="15.75" customHeight="1" x14ac:dyDescent="0.2">
      <c r="P84" s="92"/>
      <c r="R84" s="92"/>
      <c r="S84" s="92"/>
    </row>
    <row r="85" spans="16:19" ht="15.75" customHeight="1" x14ac:dyDescent="0.2">
      <c r="P85" s="92"/>
      <c r="R85" s="92"/>
      <c r="S85" s="92"/>
    </row>
    <row r="86" spans="16:19" ht="15.75" customHeight="1" x14ac:dyDescent="0.2">
      <c r="P86" s="92"/>
      <c r="R86" s="92"/>
      <c r="S86" s="92"/>
    </row>
    <row r="87" spans="16:19" ht="15.75" customHeight="1" x14ac:dyDescent="0.2">
      <c r="P87" s="92"/>
      <c r="R87" s="92"/>
      <c r="S87" s="92"/>
    </row>
    <row r="88" spans="16:19" ht="15.75" customHeight="1" x14ac:dyDescent="0.2">
      <c r="P88" s="92"/>
      <c r="R88" s="92"/>
      <c r="S88" s="92"/>
    </row>
    <row r="89" spans="16:19" ht="15.75" customHeight="1" x14ac:dyDescent="0.2">
      <c r="P89" s="92"/>
      <c r="R89" s="92"/>
      <c r="S89" s="92"/>
    </row>
    <row r="90" spans="16:19" ht="15.75" customHeight="1" x14ac:dyDescent="0.2">
      <c r="P90" s="92"/>
      <c r="R90" s="92"/>
      <c r="S90" s="92"/>
    </row>
    <row r="91" spans="16:19" ht="15.75" customHeight="1" x14ac:dyDescent="0.2">
      <c r="P91" s="92"/>
      <c r="R91" s="92"/>
      <c r="S91" s="92"/>
    </row>
    <row r="92" spans="16:19" ht="15.75" customHeight="1" x14ac:dyDescent="0.2">
      <c r="P92" s="92"/>
      <c r="R92" s="92"/>
      <c r="S92" s="92"/>
    </row>
    <row r="93" spans="16:19" ht="15.75" customHeight="1" x14ac:dyDescent="0.2">
      <c r="P93" s="92"/>
      <c r="R93" s="92"/>
      <c r="S93" s="92"/>
    </row>
    <row r="94" spans="16:19" ht="15.75" customHeight="1" x14ac:dyDescent="0.2">
      <c r="P94" s="92"/>
      <c r="R94" s="92"/>
      <c r="S94" s="92"/>
    </row>
    <row r="95" spans="16:19" ht="15.75" customHeight="1" x14ac:dyDescent="0.2">
      <c r="P95" s="92"/>
      <c r="R95" s="92"/>
      <c r="S95" s="92"/>
    </row>
    <row r="96" spans="16:19" ht="15.75" customHeight="1" x14ac:dyDescent="0.2">
      <c r="P96" s="92"/>
      <c r="R96" s="92"/>
      <c r="S96" s="92"/>
    </row>
    <row r="97" spans="16:19" ht="15.75" customHeight="1" x14ac:dyDescent="0.2">
      <c r="P97" s="92"/>
      <c r="R97" s="92"/>
      <c r="S97" s="92"/>
    </row>
    <row r="98" spans="16:19" ht="15.75" customHeight="1" x14ac:dyDescent="0.2">
      <c r="P98" s="92"/>
      <c r="R98" s="92"/>
      <c r="S98" s="92"/>
    </row>
    <row r="99" spans="16:19" ht="15.75" customHeight="1" x14ac:dyDescent="0.2">
      <c r="P99" s="92"/>
      <c r="R99" s="92"/>
      <c r="S99" s="92"/>
    </row>
    <row r="100" spans="16:19" ht="15.75" customHeight="1" x14ac:dyDescent="0.2">
      <c r="P100" s="92"/>
      <c r="R100" s="92"/>
      <c r="S100" s="92"/>
    </row>
    <row r="101" spans="16:19" ht="15.75" customHeight="1" x14ac:dyDescent="0.2">
      <c r="P101" s="92"/>
      <c r="R101" s="92"/>
      <c r="S101" s="92"/>
    </row>
    <row r="102" spans="16:19" ht="15.75" customHeight="1" x14ac:dyDescent="0.2">
      <c r="P102" s="92"/>
      <c r="R102" s="92"/>
      <c r="S102" s="92"/>
    </row>
    <row r="103" spans="16:19" ht="15.75" customHeight="1" x14ac:dyDescent="0.2">
      <c r="P103" s="92"/>
      <c r="R103" s="92"/>
      <c r="S103" s="92"/>
    </row>
    <row r="104" spans="16:19" ht="15.75" customHeight="1" x14ac:dyDescent="0.2">
      <c r="P104" s="92"/>
      <c r="R104" s="92"/>
      <c r="S104" s="92"/>
    </row>
    <row r="105" spans="16:19" ht="15.75" customHeight="1" x14ac:dyDescent="0.2">
      <c r="P105" s="92"/>
      <c r="R105" s="92"/>
      <c r="S105" s="92"/>
    </row>
    <row r="106" spans="16:19" ht="15.75" customHeight="1" x14ac:dyDescent="0.2">
      <c r="P106" s="92"/>
      <c r="R106" s="92"/>
      <c r="S106" s="92"/>
    </row>
    <row r="107" spans="16:19" ht="15.75" customHeight="1" x14ac:dyDescent="0.2">
      <c r="P107" s="92"/>
      <c r="R107" s="92"/>
      <c r="S107" s="92"/>
    </row>
    <row r="108" spans="16:19" ht="15.75" customHeight="1" x14ac:dyDescent="0.2">
      <c r="P108" s="92"/>
      <c r="R108" s="92"/>
      <c r="S108" s="92"/>
    </row>
    <row r="109" spans="16:19" ht="15.75" customHeight="1" x14ac:dyDescent="0.2">
      <c r="P109" s="92"/>
      <c r="R109" s="92"/>
      <c r="S109" s="92"/>
    </row>
    <row r="110" spans="16:19" ht="15.75" customHeight="1" x14ac:dyDescent="0.2">
      <c r="P110" s="92"/>
      <c r="R110" s="92"/>
      <c r="S110" s="92"/>
    </row>
    <row r="111" spans="16:19" ht="15.75" customHeight="1" x14ac:dyDescent="0.2">
      <c r="P111" s="92"/>
      <c r="R111" s="92"/>
      <c r="S111" s="92"/>
    </row>
    <row r="112" spans="16:19" ht="15.75" customHeight="1" x14ac:dyDescent="0.2">
      <c r="P112" s="92"/>
      <c r="R112" s="92"/>
      <c r="S112" s="92"/>
    </row>
    <row r="113" spans="16:19" ht="15.75" customHeight="1" x14ac:dyDescent="0.2">
      <c r="P113" s="92"/>
      <c r="R113" s="92"/>
      <c r="S113" s="92"/>
    </row>
    <row r="114" spans="16:19" ht="15.75" customHeight="1" x14ac:dyDescent="0.2">
      <c r="P114" s="92"/>
      <c r="R114" s="92"/>
      <c r="S114" s="92"/>
    </row>
    <row r="115" spans="16:19" ht="15.75" customHeight="1" x14ac:dyDescent="0.2">
      <c r="P115" s="92"/>
      <c r="R115" s="92"/>
      <c r="S115" s="92"/>
    </row>
    <row r="116" spans="16:19" ht="15.75" customHeight="1" x14ac:dyDescent="0.2">
      <c r="P116" s="92"/>
      <c r="R116" s="92"/>
      <c r="S116" s="92"/>
    </row>
    <row r="117" spans="16:19" ht="15.75" customHeight="1" x14ac:dyDescent="0.2">
      <c r="P117" s="92"/>
      <c r="R117" s="92"/>
      <c r="S117" s="92"/>
    </row>
    <row r="118" spans="16:19" ht="15.75" customHeight="1" x14ac:dyDescent="0.2">
      <c r="P118" s="92"/>
      <c r="R118" s="92"/>
      <c r="S118" s="92"/>
    </row>
    <row r="119" spans="16:19" ht="15.75" customHeight="1" x14ac:dyDescent="0.2">
      <c r="P119" s="92"/>
      <c r="R119" s="92"/>
      <c r="S119" s="92"/>
    </row>
    <row r="120" spans="16:19" ht="15.75" customHeight="1" x14ac:dyDescent="0.2">
      <c r="P120" s="92"/>
      <c r="R120" s="92"/>
      <c r="S120" s="92"/>
    </row>
    <row r="121" spans="16:19" ht="15.75" customHeight="1" x14ac:dyDescent="0.2">
      <c r="P121" s="92"/>
      <c r="R121" s="92"/>
      <c r="S121" s="92"/>
    </row>
    <row r="122" spans="16:19" ht="15.75" customHeight="1" x14ac:dyDescent="0.2">
      <c r="P122" s="92"/>
      <c r="R122" s="92"/>
      <c r="S122" s="92"/>
    </row>
    <row r="123" spans="16:19" ht="15.75" customHeight="1" x14ac:dyDescent="0.2">
      <c r="P123" s="92"/>
      <c r="R123" s="92"/>
      <c r="S123" s="92"/>
    </row>
    <row r="124" spans="16:19" ht="15.75" customHeight="1" x14ac:dyDescent="0.2">
      <c r="P124" s="92"/>
      <c r="R124" s="92"/>
      <c r="S124" s="92"/>
    </row>
    <row r="125" spans="16:19" ht="15.75" customHeight="1" x14ac:dyDescent="0.2">
      <c r="P125" s="92"/>
      <c r="R125" s="92"/>
      <c r="S125" s="92"/>
    </row>
    <row r="126" spans="16:19" ht="15.75" customHeight="1" x14ac:dyDescent="0.2">
      <c r="P126" s="92"/>
      <c r="R126" s="92"/>
      <c r="S126" s="92"/>
    </row>
    <row r="127" spans="16:19" ht="15.75" customHeight="1" x14ac:dyDescent="0.2">
      <c r="P127" s="92"/>
      <c r="R127" s="92"/>
      <c r="S127" s="92"/>
    </row>
    <row r="128" spans="16:19" ht="15.75" customHeight="1" x14ac:dyDescent="0.2">
      <c r="P128" s="92"/>
      <c r="R128" s="92"/>
      <c r="S128" s="92"/>
    </row>
    <row r="129" spans="16:19" ht="15.75" customHeight="1" x14ac:dyDescent="0.2">
      <c r="P129" s="92"/>
      <c r="R129" s="92"/>
      <c r="S129" s="92"/>
    </row>
    <row r="130" spans="16:19" ht="15.75" customHeight="1" x14ac:dyDescent="0.2">
      <c r="P130" s="92"/>
      <c r="R130" s="92"/>
      <c r="S130" s="92"/>
    </row>
    <row r="131" spans="16:19" ht="15.75" customHeight="1" x14ac:dyDescent="0.2">
      <c r="P131" s="92"/>
      <c r="R131" s="92"/>
      <c r="S131" s="92"/>
    </row>
    <row r="132" spans="16:19" ht="15.75" customHeight="1" x14ac:dyDescent="0.2">
      <c r="P132" s="92"/>
      <c r="R132" s="92"/>
      <c r="S132" s="92"/>
    </row>
    <row r="133" spans="16:19" ht="15.75" customHeight="1" x14ac:dyDescent="0.2">
      <c r="P133" s="92"/>
      <c r="R133" s="92"/>
      <c r="S133" s="92"/>
    </row>
    <row r="134" spans="16:19" ht="15.75" customHeight="1" x14ac:dyDescent="0.2">
      <c r="P134" s="92"/>
      <c r="R134" s="92"/>
      <c r="S134" s="92"/>
    </row>
    <row r="135" spans="16:19" ht="15.75" customHeight="1" x14ac:dyDescent="0.2">
      <c r="P135" s="92"/>
      <c r="R135" s="92"/>
      <c r="S135" s="92"/>
    </row>
    <row r="136" spans="16:19" ht="15.75" customHeight="1" x14ac:dyDescent="0.2">
      <c r="P136" s="92"/>
      <c r="R136" s="92"/>
      <c r="S136" s="92"/>
    </row>
    <row r="137" spans="16:19" ht="15.75" customHeight="1" x14ac:dyDescent="0.2">
      <c r="P137" s="92"/>
      <c r="R137" s="92"/>
      <c r="S137" s="92"/>
    </row>
    <row r="138" spans="16:19" ht="15.75" customHeight="1" x14ac:dyDescent="0.2">
      <c r="P138" s="92"/>
      <c r="R138" s="92"/>
      <c r="S138" s="92"/>
    </row>
    <row r="139" spans="16:19" ht="15.75" customHeight="1" x14ac:dyDescent="0.2">
      <c r="P139" s="92"/>
      <c r="R139" s="92"/>
      <c r="S139" s="92"/>
    </row>
    <row r="140" spans="16:19" ht="15.75" customHeight="1" x14ac:dyDescent="0.2">
      <c r="P140" s="92"/>
      <c r="R140" s="92"/>
      <c r="S140" s="92"/>
    </row>
    <row r="141" spans="16:19" ht="15.75" customHeight="1" x14ac:dyDescent="0.2">
      <c r="P141" s="92"/>
      <c r="R141" s="92"/>
      <c r="S141" s="92"/>
    </row>
    <row r="142" spans="16:19" ht="15.75" customHeight="1" x14ac:dyDescent="0.2">
      <c r="P142" s="92"/>
      <c r="R142" s="92"/>
      <c r="S142" s="92"/>
    </row>
    <row r="143" spans="16:19" ht="15.75" customHeight="1" x14ac:dyDescent="0.2">
      <c r="P143" s="92"/>
      <c r="R143" s="92"/>
      <c r="S143" s="92"/>
    </row>
    <row r="144" spans="16:19" ht="15.75" customHeight="1" x14ac:dyDescent="0.2">
      <c r="P144" s="92"/>
      <c r="R144" s="92"/>
      <c r="S144" s="92"/>
    </row>
    <row r="145" spans="16:19" ht="15.75" customHeight="1" x14ac:dyDescent="0.2">
      <c r="P145" s="92"/>
      <c r="R145" s="92"/>
      <c r="S145" s="92"/>
    </row>
    <row r="146" spans="16:19" ht="15.75" customHeight="1" x14ac:dyDescent="0.2">
      <c r="P146" s="92"/>
      <c r="R146" s="92"/>
      <c r="S146" s="92"/>
    </row>
    <row r="147" spans="16:19" ht="15.75" customHeight="1" x14ac:dyDescent="0.2">
      <c r="P147" s="92"/>
      <c r="R147" s="92"/>
      <c r="S147" s="92"/>
    </row>
    <row r="148" spans="16:19" ht="15.75" customHeight="1" x14ac:dyDescent="0.2">
      <c r="P148" s="92"/>
      <c r="R148" s="92"/>
      <c r="S148" s="92"/>
    </row>
    <row r="149" spans="16:19" ht="15.75" customHeight="1" x14ac:dyDescent="0.2">
      <c r="P149" s="92"/>
      <c r="R149" s="92"/>
      <c r="S149" s="92"/>
    </row>
    <row r="150" spans="16:19" ht="15.75" customHeight="1" x14ac:dyDescent="0.2">
      <c r="P150" s="92"/>
      <c r="R150" s="92"/>
      <c r="S150" s="92"/>
    </row>
    <row r="151" spans="16:19" ht="15.75" customHeight="1" x14ac:dyDescent="0.2">
      <c r="P151" s="92"/>
      <c r="R151" s="92"/>
      <c r="S151" s="92"/>
    </row>
    <row r="152" spans="16:19" ht="15.75" customHeight="1" x14ac:dyDescent="0.2">
      <c r="P152" s="92"/>
      <c r="R152" s="92"/>
      <c r="S152" s="92"/>
    </row>
    <row r="153" spans="16:19" ht="15.75" customHeight="1" x14ac:dyDescent="0.2">
      <c r="P153" s="92"/>
      <c r="R153" s="92"/>
      <c r="S153" s="92"/>
    </row>
    <row r="154" spans="16:19" ht="15.75" customHeight="1" x14ac:dyDescent="0.2">
      <c r="P154" s="92"/>
      <c r="R154" s="92"/>
      <c r="S154" s="92"/>
    </row>
    <row r="155" spans="16:19" ht="15.75" customHeight="1" x14ac:dyDescent="0.2">
      <c r="P155" s="92"/>
      <c r="R155" s="92"/>
      <c r="S155" s="92"/>
    </row>
    <row r="156" spans="16:19" ht="15.75" customHeight="1" x14ac:dyDescent="0.2">
      <c r="P156" s="92"/>
      <c r="R156" s="92"/>
      <c r="S156" s="92"/>
    </row>
    <row r="157" spans="16:19" ht="15.75" customHeight="1" x14ac:dyDescent="0.2">
      <c r="P157" s="92"/>
      <c r="R157" s="92"/>
      <c r="S157" s="92"/>
    </row>
    <row r="158" spans="16:19" ht="15.75" customHeight="1" x14ac:dyDescent="0.2">
      <c r="P158" s="92"/>
      <c r="R158" s="92"/>
      <c r="S158" s="92"/>
    </row>
    <row r="159" spans="16:19" ht="15.75" customHeight="1" x14ac:dyDescent="0.2">
      <c r="P159" s="92"/>
      <c r="R159" s="92"/>
      <c r="S159" s="92"/>
    </row>
    <row r="160" spans="16:19" ht="15.75" customHeight="1" x14ac:dyDescent="0.2">
      <c r="P160" s="92"/>
      <c r="R160" s="92"/>
      <c r="S160" s="92"/>
    </row>
    <row r="161" spans="16:19" ht="15.75" customHeight="1" x14ac:dyDescent="0.2">
      <c r="P161" s="92"/>
      <c r="R161" s="92"/>
      <c r="S161" s="92"/>
    </row>
    <row r="162" spans="16:19" ht="15.75" customHeight="1" x14ac:dyDescent="0.2">
      <c r="P162" s="92"/>
      <c r="R162" s="92"/>
      <c r="S162" s="92"/>
    </row>
    <row r="163" spans="16:19" ht="15.75" customHeight="1" x14ac:dyDescent="0.2">
      <c r="P163" s="92"/>
      <c r="R163" s="92"/>
      <c r="S163" s="92"/>
    </row>
    <row r="164" spans="16:19" ht="15.75" customHeight="1" x14ac:dyDescent="0.2">
      <c r="P164" s="92"/>
      <c r="R164" s="92"/>
      <c r="S164" s="92"/>
    </row>
    <row r="165" spans="16:19" ht="15.75" customHeight="1" x14ac:dyDescent="0.2">
      <c r="P165" s="92"/>
      <c r="R165" s="92"/>
      <c r="S165" s="92"/>
    </row>
    <row r="166" spans="16:19" ht="15.75" customHeight="1" x14ac:dyDescent="0.2">
      <c r="P166" s="92"/>
      <c r="R166" s="92"/>
      <c r="S166" s="92"/>
    </row>
    <row r="167" spans="16:19" ht="15.75" customHeight="1" x14ac:dyDescent="0.2">
      <c r="P167" s="92"/>
      <c r="R167" s="92"/>
      <c r="S167" s="92"/>
    </row>
    <row r="168" spans="16:19" ht="15.75" customHeight="1" x14ac:dyDescent="0.2">
      <c r="P168" s="92"/>
      <c r="R168" s="92"/>
      <c r="S168" s="92"/>
    </row>
    <row r="169" spans="16:19" ht="15.75" customHeight="1" x14ac:dyDescent="0.2">
      <c r="P169" s="92"/>
      <c r="R169" s="92"/>
      <c r="S169" s="92"/>
    </row>
    <row r="170" spans="16:19" ht="15.75" customHeight="1" x14ac:dyDescent="0.2">
      <c r="P170" s="92"/>
      <c r="R170" s="92"/>
      <c r="S170" s="92"/>
    </row>
    <row r="171" spans="16:19" ht="15.75" customHeight="1" x14ac:dyDescent="0.2">
      <c r="P171" s="92"/>
      <c r="R171" s="92"/>
      <c r="S171" s="92"/>
    </row>
    <row r="172" spans="16:19" ht="15.75" customHeight="1" x14ac:dyDescent="0.2">
      <c r="P172" s="92"/>
      <c r="R172" s="92"/>
      <c r="S172" s="92"/>
    </row>
    <row r="173" spans="16:19" ht="15.75" customHeight="1" x14ac:dyDescent="0.2">
      <c r="P173" s="92"/>
      <c r="R173" s="92"/>
      <c r="S173" s="92"/>
    </row>
    <row r="174" spans="16:19" ht="15.75" customHeight="1" x14ac:dyDescent="0.2">
      <c r="P174" s="92"/>
      <c r="R174" s="92"/>
      <c r="S174" s="92"/>
    </row>
    <row r="175" spans="16:19" ht="15.75" customHeight="1" x14ac:dyDescent="0.2">
      <c r="P175" s="92"/>
      <c r="R175" s="92"/>
      <c r="S175" s="92"/>
    </row>
    <row r="176" spans="16:19" ht="15.75" customHeight="1" x14ac:dyDescent="0.2">
      <c r="P176" s="92"/>
      <c r="R176" s="92"/>
      <c r="S176" s="92"/>
    </row>
    <row r="177" spans="16:19" ht="15.75" customHeight="1" x14ac:dyDescent="0.2">
      <c r="P177" s="92"/>
      <c r="R177" s="92"/>
      <c r="S177" s="92"/>
    </row>
    <row r="178" spans="16:19" ht="15.75" customHeight="1" x14ac:dyDescent="0.2">
      <c r="P178" s="92"/>
      <c r="R178" s="92"/>
      <c r="S178" s="92"/>
    </row>
    <row r="179" spans="16:19" ht="15.75" customHeight="1" x14ac:dyDescent="0.2">
      <c r="P179" s="92"/>
      <c r="R179" s="92"/>
      <c r="S179" s="92"/>
    </row>
    <row r="180" spans="16:19" ht="15.75" customHeight="1" x14ac:dyDescent="0.2">
      <c r="P180" s="92"/>
      <c r="R180" s="92"/>
      <c r="S180" s="92"/>
    </row>
    <row r="181" spans="16:19" ht="15.75" customHeight="1" x14ac:dyDescent="0.2">
      <c r="P181" s="92"/>
      <c r="R181" s="92"/>
      <c r="S181" s="92"/>
    </row>
    <row r="182" spans="16:19" ht="15.75" customHeight="1" x14ac:dyDescent="0.2">
      <c r="P182" s="92"/>
      <c r="R182" s="92"/>
      <c r="S182" s="92"/>
    </row>
    <row r="183" spans="16:19" ht="15.75" customHeight="1" x14ac:dyDescent="0.2">
      <c r="P183" s="92"/>
      <c r="R183" s="92"/>
      <c r="S183" s="92"/>
    </row>
    <row r="184" spans="16:19" ht="15.75" customHeight="1" x14ac:dyDescent="0.2">
      <c r="P184" s="92"/>
      <c r="R184" s="92"/>
      <c r="S184" s="92"/>
    </row>
    <row r="185" spans="16:19" ht="15.75" customHeight="1" x14ac:dyDescent="0.2">
      <c r="P185" s="92"/>
      <c r="R185" s="92"/>
      <c r="S185" s="92"/>
    </row>
    <row r="186" spans="16:19" ht="15.75" customHeight="1" x14ac:dyDescent="0.2">
      <c r="P186" s="92"/>
      <c r="R186" s="92"/>
      <c r="S186" s="92"/>
    </row>
    <row r="187" spans="16:19" ht="15.75" customHeight="1" x14ac:dyDescent="0.2">
      <c r="P187" s="92"/>
      <c r="R187" s="92"/>
      <c r="S187" s="92"/>
    </row>
    <row r="188" spans="16:19" ht="15.75" customHeight="1" x14ac:dyDescent="0.2">
      <c r="P188" s="92"/>
      <c r="R188" s="92"/>
      <c r="S188" s="92"/>
    </row>
    <row r="189" spans="16:19" ht="15.75" customHeight="1" x14ac:dyDescent="0.2">
      <c r="P189" s="92"/>
      <c r="R189" s="92"/>
      <c r="S189" s="92"/>
    </row>
    <row r="190" spans="16:19" ht="15.75" customHeight="1" x14ac:dyDescent="0.2">
      <c r="P190" s="92"/>
      <c r="R190" s="92"/>
      <c r="S190" s="92"/>
    </row>
    <row r="191" spans="16:19" ht="15.75" customHeight="1" x14ac:dyDescent="0.2">
      <c r="P191" s="92"/>
      <c r="R191" s="92"/>
      <c r="S191" s="92"/>
    </row>
    <row r="192" spans="16:19" ht="15.75" customHeight="1" x14ac:dyDescent="0.2">
      <c r="P192" s="92"/>
      <c r="R192" s="92"/>
      <c r="S192" s="92"/>
    </row>
    <row r="193" spans="16:19" ht="15.75" customHeight="1" x14ac:dyDescent="0.2">
      <c r="P193" s="92"/>
      <c r="R193" s="92"/>
      <c r="S193" s="92"/>
    </row>
    <row r="194" spans="16:19" ht="15.75" customHeight="1" x14ac:dyDescent="0.2">
      <c r="P194" s="92"/>
      <c r="R194" s="92"/>
      <c r="S194" s="92"/>
    </row>
    <row r="195" spans="16:19" ht="15.75" customHeight="1" x14ac:dyDescent="0.2">
      <c r="P195" s="92"/>
      <c r="R195" s="92"/>
      <c r="S195" s="92"/>
    </row>
    <row r="196" spans="16:19" ht="15.75" customHeight="1" x14ac:dyDescent="0.2">
      <c r="P196" s="92"/>
      <c r="R196" s="92"/>
      <c r="S196" s="92"/>
    </row>
    <row r="197" spans="16:19" ht="15.75" customHeight="1" x14ac:dyDescent="0.2">
      <c r="P197" s="92"/>
      <c r="R197" s="92"/>
      <c r="S197" s="92"/>
    </row>
    <row r="198" spans="16:19" ht="15.75" customHeight="1" x14ac:dyDescent="0.2">
      <c r="P198" s="92"/>
      <c r="R198" s="92"/>
      <c r="S198" s="92"/>
    </row>
    <row r="199" spans="16:19" ht="15.75" customHeight="1" x14ac:dyDescent="0.2">
      <c r="P199" s="92"/>
      <c r="R199" s="92"/>
      <c r="S199" s="92"/>
    </row>
    <row r="200" spans="16:19" ht="15.75" customHeight="1" x14ac:dyDescent="0.2">
      <c r="P200" s="92"/>
      <c r="R200" s="92"/>
      <c r="S200" s="92"/>
    </row>
    <row r="201" spans="16:19" ht="15.75" customHeight="1" x14ac:dyDescent="0.2">
      <c r="P201" s="92"/>
      <c r="R201" s="92"/>
      <c r="S201" s="92"/>
    </row>
    <row r="202" spans="16:19" ht="15.75" customHeight="1" x14ac:dyDescent="0.2">
      <c r="P202" s="92"/>
      <c r="R202" s="92"/>
      <c r="S202" s="92"/>
    </row>
    <row r="203" spans="16:19" ht="15.75" customHeight="1" x14ac:dyDescent="0.2">
      <c r="P203" s="92"/>
      <c r="R203" s="92"/>
      <c r="S203" s="92"/>
    </row>
    <row r="204" spans="16:19" ht="15.75" customHeight="1" x14ac:dyDescent="0.2">
      <c r="P204" s="92"/>
      <c r="R204" s="92"/>
      <c r="S204" s="92"/>
    </row>
    <row r="205" spans="16:19" ht="15.75" customHeight="1" x14ac:dyDescent="0.2">
      <c r="P205" s="92"/>
      <c r="R205" s="92"/>
      <c r="S205" s="92"/>
    </row>
    <row r="206" spans="16:19" ht="15.75" customHeight="1" x14ac:dyDescent="0.2">
      <c r="P206" s="92"/>
      <c r="R206" s="92"/>
      <c r="S206" s="92"/>
    </row>
    <row r="207" spans="16:19" ht="15.75" customHeight="1" x14ac:dyDescent="0.2">
      <c r="P207" s="92"/>
      <c r="R207" s="92"/>
      <c r="S207" s="92"/>
    </row>
    <row r="208" spans="16:19" ht="15.75" customHeight="1" x14ac:dyDescent="0.2">
      <c r="P208" s="92"/>
      <c r="R208" s="92"/>
      <c r="S208" s="92"/>
    </row>
    <row r="209" spans="16:19" ht="15.75" customHeight="1" x14ac:dyDescent="0.2">
      <c r="P209" s="92"/>
      <c r="R209" s="92"/>
      <c r="S209" s="92"/>
    </row>
    <row r="210" spans="16:19" ht="15.75" customHeight="1" x14ac:dyDescent="0.2">
      <c r="P210" s="92"/>
      <c r="R210" s="92"/>
      <c r="S210" s="92"/>
    </row>
    <row r="211" spans="16:19" ht="15.75" customHeight="1" x14ac:dyDescent="0.2">
      <c r="P211" s="92"/>
      <c r="R211" s="92"/>
      <c r="S211" s="92"/>
    </row>
    <row r="212" spans="16:19" ht="15.75" customHeight="1" x14ac:dyDescent="0.2">
      <c r="P212" s="92"/>
      <c r="R212" s="92"/>
      <c r="S212" s="92"/>
    </row>
    <row r="213" spans="16:19" ht="15.75" customHeight="1" x14ac:dyDescent="0.2">
      <c r="P213" s="92"/>
      <c r="R213" s="92"/>
      <c r="S213" s="92"/>
    </row>
    <row r="214" spans="16:19" ht="15.75" customHeight="1" x14ac:dyDescent="0.2">
      <c r="P214" s="92"/>
      <c r="R214" s="92"/>
      <c r="S214" s="92"/>
    </row>
    <row r="215" spans="16:19" ht="15.75" customHeight="1" x14ac:dyDescent="0.2">
      <c r="P215" s="92"/>
      <c r="R215" s="92"/>
      <c r="S215" s="92"/>
    </row>
    <row r="216" spans="16:19" ht="15.75" customHeight="1" x14ac:dyDescent="0.2">
      <c r="P216" s="92"/>
      <c r="R216" s="92"/>
      <c r="S216" s="92"/>
    </row>
    <row r="217" spans="16:19" ht="15.75" customHeight="1" x14ac:dyDescent="0.2">
      <c r="P217" s="92"/>
      <c r="R217" s="92"/>
      <c r="S217" s="92"/>
    </row>
    <row r="218" spans="16:19" ht="15.75" customHeight="1" x14ac:dyDescent="0.2">
      <c r="P218" s="92"/>
      <c r="R218" s="92"/>
      <c r="S218" s="92"/>
    </row>
    <row r="219" spans="16:19" ht="15.75" customHeight="1" x14ac:dyDescent="0.2">
      <c r="P219" s="92"/>
      <c r="R219" s="92"/>
      <c r="S219" s="92"/>
    </row>
    <row r="220" spans="16:19" ht="15.75" customHeight="1" x14ac:dyDescent="0.2">
      <c r="P220" s="92"/>
      <c r="R220" s="92"/>
      <c r="S220" s="92"/>
    </row>
    <row r="221" spans="16:19" ht="15.75" customHeight="1" x14ac:dyDescent="0.2">
      <c r="P221" s="92"/>
      <c r="R221" s="92"/>
      <c r="S221" s="92"/>
    </row>
    <row r="222" spans="16:19" ht="15.75" customHeight="1" x14ac:dyDescent="0.2">
      <c r="P222" s="92"/>
      <c r="R222" s="92"/>
      <c r="S222" s="92"/>
    </row>
    <row r="223" spans="16:19" ht="15.75" customHeight="1" x14ac:dyDescent="0.2">
      <c r="P223" s="92"/>
      <c r="R223" s="92"/>
      <c r="S223" s="92"/>
    </row>
    <row r="224" spans="16:19" ht="15.75" customHeight="1" x14ac:dyDescent="0.2">
      <c r="P224" s="92"/>
      <c r="R224" s="92"/>
      <c r="S224" s="92"/>
    </row>
    <row r="225" spans="16:19" ht="15.75" customHeight="1" x14ac:dyDescent="0.2">
      <c r="P225" s="92"/>
      <c r="R225" s="92"/>
      <c r="S225" s="92"/>
    </row>
    <row r="226" spans="16:19" ht="15.75" customHeight="1" x14ac:dyDescent="0.2">
      <c r="P226" s="92"/>
      <c r="R226" s="92"/>
      <c r="S226" s="92"/>
    </row>
    <row r="227" spans="16:19" ht="15.75" customHeight="1" x14ac:dyDescent="0.2">
      <c r="P227" s="92"/>
      <c r="R227" s="92"/>
      <c r="S227" s="92"/>
    </row>
    <row r="228" spans="16:19" ht="15.75" customHeight="1" x14ac:dyDescent="0.2">
      <c r="P228" s="92"/>
      <c r="R228" s="92"/>
      <c r="S228" s="92"/>
    </row>
    <row r="229" spans="16:19" ht="15.75" customHeight="1" x14ac:dyDescent="0.2">
      <c r="P229" s="92"/>
      <c r="R229" s="92"/>
      <c r="S229" s="92"/>
    </row>
    <row r="230" spans="16:19" ht="15.75" customHeight="1" x14ac:dyDescent="0.2">
      <c r="P230" s="92"/>
      <c r="R230" s="92"/>
      <c r="S230" s="92"/>
    </row>
    <row r="231" spans="16:19" ht="15.75" customHeight="1" x14ac:dyDescent="0.2">
      <c r="P231" s="92"/>
      <c r="R231" s="92"/>
      <c r="S231" s="92"/>
    </row>
    <row r="232" spans="16:19" ht="15.75" customHeight="1" x14ac:dyDescent="0.2">
      <c r="P232" s="92"/>
      <c r="R232" s="92"/>
      <c r="S232" s="92"/>
    </row>
    <row r="233" spans="16:19" ht="15.75" customHeight="1" x14ac:dyDescent="0.2">
      <c r="P233" s="92"/>
      <c r="R233" s="92"/>
      <c r="S233" s="92"/>
    </row>
    <row r="234" spans="16:19" ht="15.75" customHeight="1" x14ac:dyDescent="0.2">
      <c r="P234" s="92"/>
      <c r="R234" s="92"/>
      <c r="S234" s="92"/>
    </row>
    <row r="235" spans="16:19" ht="15.75" customHeight="1" x14ac:dyDescent="0.2">
      <c r="P235" s="92"/>
      <c r="R235" s="92"/>
      <c r="S235" s="92"/>
    </row>
    <row r="236" spans="16:19" ht="15.75" customHeight="1" x14ac:dyDescent="0.2">
      <c r="P236" s="92"/>
      <c r="R236" s="92"/>
      <c r="S236" s="92"/>
    </row>
    <row r="237" spans="16:19" ht="15.75" customHeight="1" x14ac:dyDescent="0.2">
      <c r="P237" s="92"/>
      <c r="R237" s="92"/>
      <c r="S237" s="92"/>
    </row>
    <row r="238" spans="16:19" ht="15.75" customHeight="1" x14ac:dyDescent="0.2">
      <c r="P238" s="92"/>
      <c r="R238" s="92"/>
      <c r="S238" s="92"/>
    </row>
    <row r="239" spans="16:19" ht="15.75" customHeight="1" x14ac:dyDescent="0.2">
      <c r="P239" s="92"/>
      <c r="R239" s="92"/>
      <c r="S239" s="92"/>
    </row>
    <row r="240" spans="16:19" ht="15.75" customHeight="1" x14ac:dyDescent="0.2">
      <c r="P240" s="92"/>
      <c r="R240" s="92"/>
      <c r="S240" s="92"/>
    </row>
    <row r="241" spans="16:19" ht="15.75" customHeight="1" x14ac:dyDescent="0.2">
      <c r="P241" s="92"/>
      <c r="R241" s="92"/>
      <c r="S241" s="92"/>
    </row>
    <row r="242" spans="16:19" ht="15.75" customHeight="1" x14ac:dyDescent="0.2">
      <c r="P242" s="92"/>
      <c r="R242" s="92"/>
      <c r="S242" s="92"/>
    </row>
    <row r="243" spans="16:19" ht="15.75" customHeight="1" x14ac:dyDescent="0.2">
      <c r="P243" s="92"/>
      <c r="R243" s="92"/>
      <c r="S243" s="92"/>
    </row>
    <row r="244" spans="16:19" ht="15.75" customHeight="1" x14ac:dyDescent="0.2">
      <c r="P244" s="92"/>
      <c r="R244" s="92"/>
      <c r="S244" s="92"/>
    </row>
    <row r="245" spans="16:19" ht="15.75" customHeight="1" x14ac:dyDescent="0.2">
      <c r="P245" s="92"/>
      <c r="R245" s="92"/>
      <c r="S245" s="92"/>
    </row>
    <row r="246" spans="16:19" ht="15.75" customHeight="1" x14ac:dyDescent="0.2">
      <c r="P246" s="92"/>
      <c r="R246" s="92"/>
      <c r="S246" s="92"/>
    </row>
    <row r="247" spans="16:19" ht="15.75" customHeight="1" x14ac:dyDescent="0.2">
      <c r="P247" s="92"/>
      <c r="R247" s="92"/>
      <c r="S247" s="92"/>
    </row>
    <row r="248" spans="16:19" ht="15.75" customHeight="1" x14ac:dyDescent="0.2">
      <c r="P248" s="92"/>
      <c r="R248" s="92"/>
      <c r="S248" s="92"/>
    </row>
    <row r="249" spans="16:19" ht="15.75" customHeight="1" x14ac:dyDescent="0.2">
      <c r="P249" s="92"/>
      <c r="R249" s="92"/>
      <c r="S249" s="92"/>
    </row>
    <row r="250" spans="16:19" ht="15.75" customHeight="1" x14ac:dyDescent="0.2">
      <c r="P250" s="92"/>
      <c r="R250" s="92"/>
      <c r="S250" s="92"/>
    </row>
    <row r="251" spans="16:19" ht="15.75" customHeight="1" x14ac:dyDescent="0.2">
      <c r="P251" s="92"/>
      <c r="R251" s="92"/>
      <c r="S251" s="92"/>
    </row>
    <row r="252" spans="16:19" ht="15.75" customHeight="1" x14ac:dyDescent="0.2">
      <c r="P252" s="92"/>
      <c r="R252" s="92"/>
      <c r="S252" s="92"/>
    </row>
    <row r="253" spans="16:19" ht="15.75" customHeight="1" x14ac:dyDescent="0.2">
      <c r="P253" s="92"/>
      <c r="R253" s="92"/>
      <c r="S253" s="92"/>
    </row>
    <row r="254" spans="16:19" ht="15.75" customHeight="1" x14ac:dyDescent="0.2">
      <c r="P254" s="92"/>
      <c r="R254" s="92"/>
      <c r="S254" s="92"/>
    </row>
    <row r="255" spans="16:19" ht="15.75" customHeight="1" x14ac:dyDescent="0.2">
      <c r="P255" s="92"/>
      <c r="R255" s="92"/>
      <c r="S255" s="92"/>
    </row>
    <row r="256" spans="16:19" ht="15.75" customHeight="1" x14ac:dyDescent="0.2">
      <c r="P256" s="92"/>
      <c r="R256" s="92"/>
      <c r="S256" s="92"/>
    </row>
    <row r="257" spans="16:19" ht="15.75" customHeight="1" x14ac:dyDescent="0.2">
      <c r="P257" s="92"/>
      <c r="R257" s="92"/>
      <c r="S257" s="92"/>
    </row>
    <row r="258" spans="16:19" ht="15.75" customHeight="1" x14ac:dyDescent="0.2">
      <c r="P258" s="92"/>
      <c r="R258" s="92"/>
      <c r="S258" s="92"/>
    </row>
    <row r="259" spans="16:19" ht="15.75" customHeight="1" x14ac:dyDescent="0.2">
      <c r="P259" s="92"/>
      <c r="R259" s="92"/>
      <c r="S259" s="92"/>
    </row>
    <row r="260" spans="16:19" ht="15.75" customHeight="1" x14ac:dyDescent="0.2">
      <c r="P260" s="92"/>
      <c r="R260" s="92"/>
      <c r="S260" s="92"/>
    </row>
    <row r="261" spans="16:19" ht="15.75" customHeight="1" x14ac:dyDescent="0.2">
      <c r="P261" s="92"/>
      <c r="R261" s="92"/>
      <c r="S261" s="92"/>
    </row>
    <row r="262" spans="16:19" ht="15.75" customHeight="1" x14ac:dyDescent="0.2">
      <c r="P262" s="92"/>
      <c r="R262" s="92"/>
      <c r="S262" s="92"/>
    </row>
    <row r="263" spans="16:19" ht="15.75" customHeight="1" x14ac:dyDescent="0.2">
      <c r="P263" s="92"/>
      <c r="R263" s="92"/>
      <c r="S263" s="92"/>
    </row>
    <row r="264" spans="16:19" ht="15.75" customHeight="1" x14ac:dyDescent="0.2">
      <c r="P264" s="92"/>
      <c r="R264" s="92"/>
      <c r="S264" s="92"/>
    </row>
    <row r="265" spans="16:19" ht="15.75" customHeight="1" x14ac:dyDescent="0.2">
      <c r="P265" s="92"/>
      <c r="R265" s="92"/>
      <c r="S265" s="92"/>
    </row>
    <row r="266" spans="16:19" ht="15.75" customHeight="1" x14ac:dyDescent="0.2">
      <c r="P266" s="92"/>
      <c r="R266" s="92"/>
      <c r="S266" s="92"/>
    </row>
    <row r="267" spans="16:19" ht="15.75" customHeight="1" x14ac:dyDescent="0.2">
      <c r="P267" s="92"/>
      <c r="R267" s="92"/>
      <c r="S267" s="92"/>
    </row>
    <row r="268" spans="16:19" ht="15.75" customHeight="1" x14ac:dyDescent="0.2">
      <c r="P268" s="92"/>
      <c r="R268" s="92"/>
      <c r="S268" s="92"/>
    </row>
    <row r="269" spans="16:19" ht="15.75" customHeight="1" x14ac:dyDescent="0.2">
      <c r="P269" s="92"/>
      <c r="R269" s="92"/>
      <c r="S269" s="92"/>
    </row>
    <row r="270" spans="16:19" ht="15.75" customHeight="1" x14ac:dyDescent="0.2">
      <c r="P270" s="92"/>
      <c r="R270" s="92"/>
      <c r="S270" s="92"/>
    </row>
    <row r="271" spans="16:19" ht="15.75" customHeight="1" x14ac:dyDescent="0.2">
      <c r="P271" s="92"/>
      <c r="R271" s="92"/>
      <c r="S271" s="92"/>
    </row>
    <row r="272" spans="16:19" ht="15.75" customHeight="1" x14ac:dyDescent="0.2">
      <c r="P272" s="92"/>
      <c r="R272" s="92"/>
      <c r="S272" s="92"/>
    </row>
    <row r="273" spans="16:19" ht="15.75" customHeight="1" x14ac:dyDescent="0.2">
      <c r="P273" s="92"/>
      <c r="R273" s="92"/>
      <c r="S273" s="92"/>
    </row>
    <row r="274" spans="16:19" ht="15.75" customHeight="1" x14ac:dyDescent="0.2">
      <c r="P274" s="92"/>
      <c r="R274" s="92"/>
      <c r="S274" s="92"/>
    </row>
    <row r="275" spans="16:19" ht="15.75" customHeight="1" x14ac:dyDescent="0.2">
      <c r="P275" s="92"/>
      <c r="R275" s="92"/>
      <c r="S275" s="92"/>
    </row>
    <row r="276" spans="16:19" ht="15.75" customHeight="1" x14ac:dyDescent="0.2">
      <c r="P276" s="92"/>
      <c r="R276" s="92"/>
      <c r="S276" s="92"/>
    </row>
    <row r="277" spans="16:19" ht="15.75" customHeight="1" x14ac:dyDescent="0.2">
      <c r="P277" s="92"/>
      <c r="R277" s="92"/>
      <c r="S277" s="92"/>
    </row>
    <row r="278" spans="16:19" ht="15.75" customHeight="1" x14ac:dyDescent="0.2">
      <c r="P278" s="92"/>
      <c r="R278" s="92"/>
      <c r="S278" s="92"/>
    </row>
    <row r="279" spans="16:19" ht="15.75" customHeight="1" x14ac:dyDescent="0.2">
      <c r="P279" s="92"/>
      <c r="R279" s="92"/>
      <c r="S279" s="92"/>
    </row>
    <row r="280" spans="16:19" ht="15.75" customHeight="1" x14ac:dyDescent="0.2">
      <c r="P280" s="92"/>
      <c r="R280" s="92"/>
      <c r="S280" s="92"/>
    </row>
    <row r="281" spans="16:19" ht="15.75" customHeight="1" x14ac:dyDescent="0.2">
      <c r="P281" s="92"/>
      <c r="R281" s="92"/>
      <c r="S281" s="92"/>
    </row>
    <row r="282" spans="16:19" ht="15.75" customHeight="1" x14ac:dyDescent="0.2">
      <c r="P282" s="92"/>
      <c r="R282" s="92"/>
      <c r="S282" s="92"/>
    </row>
    <row r="283" spans="16:19" ht="15.75" customHeight="1" x14ac:dyDescent="0.2">
      <c r="P283" s="92"/>
      <c r="R283" s="92"/>
      <c r="S283" s="92"/>
    </row>
    <row r="284" spans="16:19" ht="15.75" customHeight="1" x14ac:dyDescent="0.2">
      <c r="P284" s="92"/>
      <c r="R284" s="92"/>
      <c r="S284" s="92"/>
    </row>
    <row r="285" spans="16:19" ht="15.75" customHeight="1" x14ac:dyDescent="0.2">
      <c r="P285" s="92"/>
      <c r="R285" s="92"/>
      <c r="S285" s="92"/>
    </row>
    <row r="286" spans="16:19" ht="15.75" customHeight="1" x14ac:dyDescent="0.2">
      <c r="P286" s="92"/>
      <c r="R286" s="92"/>
      <c r="S286" s="92"/>
    </row>
    <row r="287" spans="16:19" ht="15.75" customHeight="1" x14ac:dyDescent="0.2">
      <c r="P287" s="92"/>
      <c r="R287" s="92"/>
      <c r="S287" s="92"/>
    </row>
    <row r="288" spans="16:19" ht="15.75" customHeight="1" x14ac:dyDescent="0.2">
      <c r="P288" s="92"/>
      <c r="R288" s="92"/>
      <c r="S288" s="92"/>
    </row>
    <row r="289" spans="16:19" ht="15.75" customHeight="1" x14ac:dyDescent="0.2">
      <c r="P289" s="92"/>
      <c r="R289" s="92"/>
      <c r="S289" s="92"/>
    </row>
    <row r="290" spans="16:19" ht="15.75" customHeight="1" x14ac:dyDescent="0.2">
      <c r="P290" s="92"/>
      <c r="R290" s="92"/>
      <c r="S290" s="92"/>
    </row>
    <row r="291" spans="16:19" ht="15.75" customHeight="1" x14ac:dyDescent="0.2">
      <c r="P291" s="92"/>
      <c r="R291" s="92"/>
      <c r="S291" s="92"/>
    </row>
    <row r="292" spans="16:19" ht="15.75" customHeight="1" x14ac:dyDescent="0.2">
      <c r="P292" s="92"/>
      <c r="R292" s="92"/>
      <c r="S292" s="92"/>
    </row>
    <row r="293" spans="16:19" ht="15.75" customHeight="1" x14ac:dyDescent="0.2">
      <c r="P293" s="92"/>
      <c r="R293" s="92"/>
      <c r="S293" s="92"/>
    </row>
    <row r="294" spans="16:19" ht="15.75" customHeight="1" x14ac:dyDescent="0.2">
      <c r="P294" s="92"/>
      <c r="R294" s="92"/>
      <c r="S294" s="92"/>
    </row>
    <row r="295" spans="16:19" ht="15.75" customHeight="1" x14ac:dyDescent="0.2">
      <c r="P295" s="92"/>
      <c r="R295" s="92"/>
      <c r="S295" s="92"/>
    </row>
    <row r="296" spans="16:19" ht="15.75" customHeight="1" x14ac:dyDescent="0.2">
      <c r="P296" s="92"/>
      <c r="R296" s="92"/>
      <c r="S296" s="92"/>
    </row>
    <row r="297" spans="16:19" ht="15.75" customHeight="1" x14ac:dyDescent="0.2">
      <c r="P297" s="92"/>
      <c r="R297" s="92"/>
      <c r="S297" s="92"/>
    </row>
    <row r="298" spans="16:19" ht="15.75" customHeight="1" x14ac:dyDescent="0.2">
      <c r="P298" s="92"/>
      <c r="R298" s="92"/>
      <c r="S298" s="92"/>
    </row>
    <row r="299" spans="16:19" ht="15.75" customHeight="1" x14ac:dyDescent="0.2">
      <c r="P299" s="92"/>
      <c r="R299" s="92"/>
      <c r="S299" s="92"/>
    </row>
    <row r="300" spans="16:19" ht="15.75" customHeight="1" x14ac:dyDescent="0.2">
      <c r="P300" s="92"/>
      <c r="R300" s="92"/>
      <c r="S300" s="92"/>
    </row>
    <row r="301" spans="16:19" ht="15.75" customHeight="1" x14ac:dyDescent="0.2">
      <c r="P301" s="92"/>
      <c r="R301" s="92"/>
      <c r="S301" s="92"/>
    </row>
    <row r="302" spans="16:19" ht="15.75" customHeight="1" x14ac:dyDescent="0.2">
      <c r="P302" s="92"/>
      <c r="R302" s="92"/>
      <c r="S302" s="92"/>
    </row>
    <row r="303" spans="16:19" ht="15.75" customHeight="1" x14ac:dyDescent="0.2">
      <c r="P303" s="92"/>
      <c r="R303" s="92"/>
      <c r="S303" s="92"/>
    </row>
    <row r="304" spans="16:19" ht="15.75" customHeight="1" x14ac:dyDescent="0.2">
      <c r="P304" s="92"/>
      <c r="R304" s="92"/>
      <c r="S304" s="92"/>
    </row>
    <row r="305" spans="16:19" ht="15.75" customHeight="1" x14ac:dyDescent="0.2">
      <c r="P305" s="92"/>
      <c r="R305" s="92"/>
      <c r="S305" s="92"/>
    </row>
    <row r="306" spans="16:19" ht="15.75" customHeight="1" x14ac:dyDescent="0.2">
      <c r="P306" s="92"/>
      <c r="R306" s="92"/>
      <c r="S306" s="92"/>
    </row>
    <row r="307" spans="16:19" ht="15.75" customHeight="1" x14ac:dyDescent="0.2">
      <c r="P307" s="92"/>
      <c r="R307" s="92"/>
      <c r="S307" s="92"/>
    </row>
    <row r="308" spans="16:19" ht="15.75" customHeight="1" x14ac:dyDescent="0.2">
      <c r="P308" s="92"/>
      <c r="R308" s="92"/>
      <c r="S308" s="92"/>
    </row>
    <row r="309" spans="16:19" ht="15.75" customHeight="1" x14ac:dyDescent="0.2">
      <c r="P309" s="92"/>
      <c r="R309" s="92"/>
      <c r="S309" s="92"/>
    </row>
    <row r="310" spans="16:19" ht="15.75" customHeight="1" x14ac:dyDescent="0.2">
      <c r="P310" s="92"/>
      <c r="R310" s="92"/>
      <c r="S310" s="92"/>
    </row>
    <row r="311" spans="16:19" ht="15.75" customHeight="1" x14ac:dyDescent="0.2">
      <c r="P311" s="92"/>
      <c r="R311" s="92"/>
      <c r="S311" s="92"/>
    </row>
    <row r="312" spans="16:19" ht="15.75" customHeight="1" x14ac:dyDescent="0.2">
      <c r="P312" s="92"/>
      <c r="R312" s="92"/>
      <c r="S312" s="92"/>
    </row>
    <row r="313" spans="16:19" ht="15.75" customHeight="1" x14ac:dyDescent="0.2">
      <c r="P313" s="92"/>
      <c r="R313" s="92"/>
      <c r="S313" s="92"/>
    </row>
    <row r="314" spans="16:19" ht="15.75" customHeight="1" x14ac:dyDescent="0.2">
      <c r="P314" s="92"/>
      <c r="R314" s="92"/>
      <c r="S314" s="92"/>
    </row>
    <row r="315" spans="16:19" ht="15.75" customHeight="1" x14ac:dyDescent="0.2">
      <c r="P315" s="92"/>
      <c r="R315" s="92"/>
      <c r="S315" s="92"/>
    </row>
    <row r="316" spans="16:19" ht="15.75" customHeight="1" x14ac:dyDescent="0.2">
      <c r="P316" s="92"/>
      <c r="R316" s="92"/>
      <c r="S316" s="92"/>
    </row>
    <row r="317" spans="16:19" ht="15.75" customHeight="1" x14ac:dyDescent="0.2">
      <c r="P317" s="92"/>
      <c r="R317" s="92"/>
      <c r="S317" s="92"/>
    </row>
    <row r="318" spans="16:19" ht="15.75" customHeight="1" x14ac:dyDescent="0.2">
      <c r="P318" s="92"/>
      <c r="R318" s="92"/>
      <c r="S318" s="92"/>
    </row>
    <row r="319" spans="16:19" ht="15.75" customHeight="1" x14ac:dyDescent="0.2">
      <c r="P319" s="92"/>
      <c r="R319" s="92"/>
      <c r="S319" s="92"/>
    </row>
    <row r="320" spans="16:19" ht="15.75" customHeight="1" x14ac:dyDescent="0.2">
      <c r="P320" s="92"/>
      <c r="R320" s="92"/>
      <c r="S320" s="92"/>
    </row>
    <row r="321" spans="16:19" ht="15.75" customHeight="1" x14ac:dyDescent="0.2">
      <c r="P321" s="92"/>
      <c r="R321" s="92"/>
      <c r="S321" s="92"/>
    </row>
    <row r="322" spans="16:19" ht="15.75" customHeight="1" x14ac:dyDescent="0.2">
      <c r="P322" s="92"/>
      <c r="R322" s="92"/>
      <c r="S322" s="92"/>
    </row>
    <row r="323" spans="16:19" ht="15.75" customHeight="1" x14ac:dyDescent="0.2">
      <c r="P323" s="92"/>
      <c r="R323" s="92"/>
      <c r="S323" s="92"/>
    </row>
    <row r="324" spans="16:19" ht="15.75" customHeight="1" x14ac:dyDescent="0.2">
      <c r="P324" s="92"/>
      <c r="R324" s="92"/>
      <c r="S324" s="92"/>
    </row>
    <row r="325" spans="16:19" ht="15.75" customHeight="1" x14ac:dyDescent="0.2">
      <c r="P325" s="92"/>
      <c r="R325" s="92"/>
      <c r="S325" s="92"/>
    </row>
    <row r="326" spans="16:19" ht="15.75" customHeight="1" x14ac:dyDescent="0.2">
      <c r="P326" s="92"/>
      <c r="R326" s="92"/>
      <c r="S326" s="92"/>
    </row>
    <row r="327" spans="16:19" ht="15.75" customHeight="1" x14ac:dyDescent="0.2">
      <c r="P327" s="92"/>
      <c r="R327" s="92"/>
      <c r="S327" s="92"/>
    </row>
    <row r="328" spans="16:19" ht="15.75" customHeight="1" x14ac:dyDescent="0.2">
      <c r="P328" s="92"/>
      <c r="R328" s="92"/>
      <c r="S328" s="92"/>
    </row>
    <row r="329" spans="16:19" ht="15.75" customHeight="1" x14ac:dyDescent="0.2">
      <c r="P329" s="92"/>
      <c r="R329" s="92"/>
      <c r="S329" s="92"/>
    </row>
    <row r="330" spans="16:19" ht="15.75" customHeight="1" x14ac:dyDescent="0.2">
      <c r="P330" s="92"/>
      <c r="R330" s="92"/>
      <c r="S330" s="92"/>
    </row>
    <row r="331" spans="16:19" ht="15.75" customHeight="1" x14ac:dyDescent="0.2">
      <c r="P331" s="92"/>
      <c r="R331" s="92"/>
      <c r="S331" s="92"/>
    </row>
    <row r="332" spans="16:19" ht="15.75" customHeight="1" x14ac:dyDescent="0.2">
      <c r="P332" s="92"/>
      <c r="R332" s="92"/>
      <c r="S332" s="92"/>
    </row>
    <row r="333" spans="16:19" ht="15.75" customHeight="1" x14ac:dyDescent="0.2">
      <c r="P333" s="92"/>
      <c r="R333" s="92"/>
      <c r="S333" s="92"/>
    </row>
    <row r="334" spans="16:19" ht="15.75" customHeight="1" x14ac:dyDescent="0.2">
      <c r="P334" s="92"/>
      <c r="R334" s="92"/>
      <c r="S334" s="92"/>
    </row>
    <row r="335" spans="16:19" ht="15.75" customHeight="1" x14ac:dyDescent="0.2">
      <c r="P335" s="92"/>
      <c r="R335" s="92"/>
      <c r="S335" s="92"/>
    </row>
    <row r="336" spans="16:19" ht="15.75" customHeight="1" x14ac:dyDescent="0.2">
      <c r="P336" s="92"/>
      <c r="R336" s="92"/>
      <c r="S336" s="92"/>
    </row>
    <row r="337" spans="16:19" ht="15.75" customHeight="1" x14ac:dyDescent="0.2">
      <c r="P337" s="92"/>
      <c r="R337" s="92"/>
      <c r="S337" s="92"/>
    </row>
    <row r="338" spans="16:19" ht="15.75" customHeight="1" x14ac:dyDescent="0.2">
      <c r="P338" s="92"/>
      <c r="R338" s="92"/>
      <c r="S338" s="92"/>
    </row>
    <row r="339" spans="16:19" ht="15.75" customHeight="1" x14ac:dyDescent="0.2">
      <c r="P339" s="92"/>
      <c r="R339" s="92"/>
      <c r="S339" s="92"/>
    </row>
    <row r="340" spans="16:19" ht="15.75" customHeight="1" x14ac:dyDescent="0.2">
      <c r="P340" s="92"/>
      <c r="R340" s="92"/>
      <c r="S340" s="92"/>
    </row>
    <row r="341" spans="16:19" ht="15.75" customHeight="1" x14ac:dyDescent="0.2">
      <c r="P341" s="92"/>
      <c r="R341" s="92"/>
      <c r="S341" s="92"/>
    </row>
    <row r="342" spans="16:19" ht="15.75" customHeight="1" x14ac:dyDescent="0.2">
      <c r="P342" s="92"/>
      <c r="R342" s="92"/>
      <c r="S342" s="92"/>
    </row>
    <row r="343" spans="16:19" ht="15.75" customHeight="1" x14ac:dyDescent="0.2">
      <c r="P343" s="92"/>
      <c r="R343" s="92"/>
      <c r="S343" s="92"/>
    </row>
    <row r="344" spans="16:19" ht="15.75" customHeight="1" x14ac:dyDescent="0.2">
      <c r="P344" s="92"/>
      <c r="R344" s="92"/>
      <c r="S344" s="92"/>
    </row>
    <row r="345" spans="16:19" ht="15.75" customHeight="1" x14ac:dyDescent="0.2">
      <c r="P345" s="92"/>
      <c r="R345" s="92"/>
      <c r="S345" s="92"/>
    </row>
    <row r="346" spans="16:19" ht="15.75" customHeight="1" x14ac:dyDescent="0.2">
      <c r="P346" s="92"/>
      <c r="R346" s="92"/>
      <c r="S346" s="92"/>
    </row>
    <row r="347" spans="16:19" ht="15.75" customHeight="1" x14ac:dyDescent="0.2">
      <c r="P347" s="92"/>
      <c r="R347" s="92"/>
      <c r="S347" s="92"/>
    </row>
    <row r="348" spans="16:19" ht="15.75" customHeight="1" x14ac:dyDescent="0.2">
      <c r="P348" s="92"/>
      <c r="R348" s="92"/>
      <c r="S348" s="92"/>
    </row>
    <row r="349" spans="16:19" ht="15.75" customHeight="1" x14ac:dyDescent="0.2">
      <c r="P349" s="92"/>
      <c r="R349" s="92"/>
      <c r="S349" s="92"/>
    </row>
    <row r="350" spans="16:19" ht="15.75" customHeight="1" x14ac:dyDescent="0.2">
      <c r="P350" s="92"/>
      <c r="R350" s="92"/>
      <c r="S350" s="92"/>
    </row>
    <row r="351" spans="16:19" ht="15.75" customHeight="1" x14ac:dyDescent="0.2">
      <c r="P351" s="92"/>
      <c r="R351" s="92"/>
      <c r="S351" s="92"/>
    </row>
    <row r="352" spans="16:19" ht="15.75" customHeight="1" x14ac:dyDescent="0.2">
      <c r="P352" s="92"/>
      <c r="R352" s="92"/>
      <c r="S352" s="92"/>
    </row>
    <row r="353" spans="16:19" ht="15.75" customHeight="1" x14ac:dyDescent="0.2">
      <c r="P353" s="92"/>
      <c r="R353" s="92"/>
      <c r="S353" s="92"/>
    </row>
    <row r="354" spans="16:19" ht="15.75" customHeight="1" x14ac:dyDescent="0.2">
      <c r="P354" s="92"/>
      <c r="R354" s="92"/>
      <c r="S354" s="92"/>
    </row>
    <row r="355" spans="16:19" ht="15.75" customHeight="1" x14ac:dyDescent="0.2">
      <c r="P355" s="92"/>
      <c r="R355" s="92"/>
      <c r="S355" s="92"/>
    </row>
    <row r="356" spans="16:19" ht="15.75" customHeight="1" x14ac:dyDescent="0.2">
      <c r="P356" s="92"/>
      <c r="R356" s="92"/>
      <c r="S356" s="92"/>
    </row>
    <row r="357" spans="16:19" ht="15.75" customHeight="1" x14ac:dyDescent="0.2">
      <c r="P357" s="92"/>
      <c r="R357" s="92"/>
      <c r="S357" s="92"/>
    </row>
    <row r="358" spans="16:19" ht="15.75" customHeight="1" x14ac:dyDescent="0.2">
      <c r="P358" s="92"/>
      <c r="R358" s="92"/>
      <c r="S358" s="92"/>
    </row>
    <row r="359" spans="16:19" ht="15.75" customHeight="1" x14ac:dyDescent="0.2">
      <c r="P359" s="92"/>
      <c r="R359" s="92"/>
      <c r="S359" s="92"/>
    </row>
    <row r="360" spans="16:19" ht="15.75" customHeight="1" x14ac:dyDescent="0.2">
      <c r="P360" s="92"/>
      <c r="R360" s="92"/>
      <c r="S360" s="92"/>
    </row>
    <row r="361" spans="16:19" ht="15.75" customHeight="1" x14ac:dyDescent="0.2">
      <c r="P361" s="92"/>
      <c r="R361" s="92"/>
      <c r="S361" s="92"/>
    </row>
    <row r="362" spans="16:19" ht="15.75" customHeight="1" x14ac:dyDescent="0.2">
      <c r="P362" s="92"/>
      <c r="R362" s="92"/>
      <c r="S362" s="92"/>
    </row>
    <row r="363" spans="16:19" ht="15.75" customHeight="1" x14ac:dyDescent="0.2">
      <c r="P363" s="92"/>
      <c r="R363" s="92"/>
      <c r="S363" s="92"/>
    </row>
    <row r="364" spans="16:19" ht="15.75" customHeight="1" x14ac:dyDescent="0.2">
      <c r="P364" s="92"/>
      <c r="R364" s="92"/>
      <c r="S364" s="92"/>
    </row>
    <row r="365" spans="16:19" ht="15.75" customHeight="1" x14ac:dyDescent="0.2">
      <c r="P365" s="92"/>
      <c r="R365" s="92"/>
      <c r="S365" s="92"/>
    </row>
    <row r="366" spans="16:19" ht="15.75" customHeight="1" x14ac:dyDescent="0.2">
      <c r="P366" s="92"/>
      <c r="R366" s="92"/>
      <c r="S366" s="92"/>
    </row>
    <row r="367" spans="16:19" ht="15.75" customHeight="1" x14ac:dyDescent="0.2">
      <c r="P367" s="92"/>
      <c r="R367" s="92"/>
      <c r="S367" s="92"/>
    </row>
    <row r="368" spans="16:19" ht="15.75" customHeight="1" x14ac:dyDescent="0.2">
      <c r="P368" s="92"/>
      <c r="R368" s="92"/>
      <c r="S368" s="92"/>
    </row>
    <row r="369" spans="16:19" ht="15.75" customHeight="1" x14ac:dyDescent="0.2">
      <c r="P369" s="92"/>
      <c r="R369" s="92"/>
      <c r="S369" s="92"/>
    </row>
    <row r="370" spans="16:19" ht="15.75" customHeight="1" x14ac:dyDescent="0.2">
      <c r="P370" s="92"/>
      <c r="R370" s="92"/>
      <c r="S370" s="92"/>
    </row>
    <row r="371" spans="16:19" ht="15.75" customHeight="1" x14ac:dyDescent="0.2">
      <c r="P371" s="92"/>
      <c r="R371" s="92"/>
      <c r="S371" s="92"/>
    </row>
    <row r="372" spans="16:19" ht="15.75" customHeight="1" x14ac:dyDescent="0.2">
      <c r="P372" s="92"/>
      <c r="R372" s="92"/>
      <c r="S372" s="92"/>
    </row>
    <row r="373" spans="16:19" ht="15.75" customHeight="1" x14ac:dyDescent="0.2">
      <c r="P373" s="92"/>
      <c r="R373" s="92"/>
      <c r="S373" s="92"/>
    </row>
    <row r="374" spans="16:19" ht="15.75" customHeight="1" x14ac:dyDescent="0.2">
      <c r="P374" s="92"/>
      <c r="R374" s="92"/>
      <c r="S374" s="92"/>
    </row>
    <row r="375" spans="16:19" ht="15.75" customHeight="1" x14ac:dyDescent="0.2">
      <c r="P375" s="92"/>
      <c r="R375" s="92"/>
      <c r="S375" s="92"/>
    </row>
    <row r="376" spans="16:19" ht="15.75" customHeight="1" x14ac:dyDescent="0.2">
      <c r="P376" s="92"/>
      <c r="R376" s="92"/>
      <c r="S376" s="92"/>
    </row>
    <row r="377" spans="16:19" ht="15.75" customHeight="1" x14ac:dyDescent="0.2">
      <c r="P377" s="92"/>
      <c r="R377" s="92"/>
      <c r="S377" s="92"/>
    </row>
    <row r="378" spans="16:19" ht="15.75" customHeight="1" x14ac:dyDescent="0.2">
      <c r="P378" s="92"/>
      <c r="R378" s="92"/>
      <c r="S378" s="92"/>
    </row>
    <row r="379" spans="16:19" ht="15.75" customHeight="1" x14ac:dyDescent="0.2">
      <c r="P379" s="92"/>
      <c r="R379" s="92"/>
      <c r="S379" s="92"/>
    </row>
    <row r="380" spans="16:19" ht="15.75" customHeight="1" x14ac:dyDescent="0.2">
      <c r="P380" s="92"/>
      <c r="R380" s="92"/>
      <c r="S380" s="92"/>
    </row>
    <row r="381" spans="16:19" ht="15.75" customHeight="1" x14ac:dyDescent="0.2">
      <c r="P381" s="92"/>
      <c r="R381" s="92"/>
      <c r="S381" s="92"/>
    </row>
    <row r="382" spans="16:19" ht="15.75" customHeight="1" x14ac:dyDescent="0.2">
      <c r="P382" s="92"/>
      <c r="R382" s="92"/>
      <c r="S382" s="92"/>
    </row>
    <row r="383" spans="16:19" ht="15.75" customHeight="1" x14ac:dyDescent="0.2">
      <c r="P383" s="92"/>
      <c r="R383" s="92"/>
      <c r="S383" s="92"/>
    </row>
    <row r="384" spans="16:19" ht="15.75" customHeight="1" x14ac:dyDescent="0.2">
      <c r="P384" s="92"/>
      <c r="R384" s="92"/>
      <c r="S384" s="92"/>
    </row>
    <row r="385" spans="16:19" ht="15.75" customHeight="1" x14ac:dyDescent="0.2">
      <c r="P385" s="92"/>
      <c r="R385" s="92"/>
      <c r="S385" s="92"/>
    </row>
    <row r="386" spans="16:19" ht="15.75" customHeight="1" x14ac:dyDescent="0.2">
      <c r="P386" s="92"/>
      <c r="R386" s="92"/>
      <c r="S386" s="92"/>
    </row>
    <row r="387" spans="16:19" ht="15.75" customHeight="1" x14ac:dyDescent="0.2">
      <c r="P387" s="92"/>
      <c r="R387" s="92"/>
      <c r="S387" s="92"/>
    </row>
    <row r="388" spans="16:19" ht="15.75" customHeight="1" x14ac:dyDescent="0.2">
      <c r="P388" s="92"/>
      <c r="R388" s="92"/>
      <c r="S388" s="92"/>
    </row>
    <row r="389" spans="16:19" ht="15.75" customHeight="1" x14ac:dyDescent="0.2">
      <c r="P389" s="92"/>
      <c r="R389" s="92"/>
      <c r="S389" s="92"/>
    </row>
    <row r="390" spans="16:19" ht="15.75" customHeight="1" x14ac:dyDescent="0.2">
      <c r="P390" s="92"/>
      <c r="R390" s="92"/>
      <c r="S390" s="92"/>
    </row>
    <row r="391" spans="16:19" ht="15.75" customHeight="1" x14ac:dyDescent="0.2">
      <c r="P391" s="92"/>
      <c r="R391" s="92"/>
      <c r="S391" s="92"/>
    </row>
    <row r="392" spans="16:19" ht="15.75" customHeight="1" x14ac:dyDescent="0.2">
      <c r="P392" s="92"/>
      <c r="R392" s="92"/>
      <c r="S392" s="92"/>
    </row>
    <row r="393" spans="16:19" ht="15.75" customHeight="1" x14ac:dyDescent="0.2">
      <c r="P393" s="92"/>
      <c r="R393" s="92"/>
      <c r="S393" s="92"/>
    </row>
    <row r="394" spans="16:19" ht="15.75" customHeight="1" x14ac:dyDescent="0.2">
      <c r="P394" s="92"/>
      <c r="R394" s="92"/>
      <c r="S394" s="92"/>
    </row>
    <row r="395" spans="16:19" ht="15.75" customHeight="1" x14ac:dyDescent="0.2">
      <c r="P395" s="92"/>
      <c r="R395" s="92"/>
      <c r="S395" s="92"/>
    </row>
    <row r="396" spans="16:19" ht="15.75" customHeight="1" x14ac:dyDescent="0.2">
      <c r="P396" s="92"/>
      <c r="R396" s="92"/>
      <c r="S396" s="92"/>
    </row>
    <row r="397" spans="16:19" ht="15.75" customHeight="1" x14ac:dyDescent="0.2">
      <c r="P397" s="92"/>
      <c r="R397" s="92"/>
      <c r="S397" s="92"/>
    </row>
    <row r="398" spans="16:19" ht="15.75" customHeight="1" x14ac:dyDescent="0.2">
      <c r="P398" s="92"/>
      <c r="R398" s="92"/>
      <c r="S398" s="92"/>
    </row>
    <row r="399" spans="16:19" ht="15.75" customHeight="1" x14ac:dyDescent="0.2">
      <c r="P399" s="92"/>
      <c r="R399" s="92"/>
      <c r="S399" s="92"/>
    </row>
    <row r="400" spans="16:19" ht="15.75" customHeight="1" x14ac:dyDescent="0.2">
      <c r="P400" s="92"/>
      <c r="R400" s="92"/>
      <c r="S400" s="92"/>
    </row>
    <row r="401" spans="16:19" ht="15.75" customHeight="1" x14ac:dyDescent="0.2">
      <c r="P401" s="92"/>
      <c r="R401" s="92"/>
      <c r="S401" s="92"/>
    </row>
    <row r="402" spans="16:19" ht="15.75" customHeight="1" x14ac:dyDescent="0.2">
      <c r="P402" s="92"/>
      <c r="R402" s="92"/>
      <c r="S402" s="92"/>
    </row>
    <row r="403" spans="16:19" ht="15.75" customHeight="1" x14ac:dyDescent="0.2">
      <c r="P403" s="92"/>
      <c r="R403" s="92"/>
      <c r="S403" s="92"/>
    </row>
    <row r="404" spans="16:19" ht="15.75" customHeight="1" x14ac:dyDescent="0.2">
      <c r="P404" s="92"/>
      <c r="R404" s="92"/>
      <c r="S404" s="92"/>
    </row>
    <row r="405" spans="16:19" ht="15.75" customHeight="1" x14ac:dyDescent="0.2">
      <c r="P405" s="92"/>
      <c r="R405" s="92"/>
      <c r="S405" s="92"/>
    </row>
    <row r="406" spans="16:19" ht="15.75" customHeight="1" x14ac:dyDescent="0.2">
      <c r="P406" s="92"/>
      <c r="R406" s="92"/>
      <c r="S406" s="92"/>
    </row>
    <row r="407" spans="16:19" ht="15.75" customHeight="1" x14ac:dyDescent="0.2">
      <c r="P407" s="92"/>
      <c r="R407" s="92"/>
      <c r="S407" s="92"/>
    </row>
    <row r="408" spans="16:19" ht="15.75" customHeight="1" x14ac:dyDescent="0.2">
      <c r="P408" s="92"/>
      <c r="R408" s="92"/>
      <c r="S408" s="92"/>
    </row>
    <row r="409" spans="16:19" ht="15.75" customHeight="1" x14ac:dyDescent="0.2">
      <c r="P409" s="92"/>
      <c r="R409" s="92"/>
      <c r="S409" s="92"/>
    </row>
    <row r="410" spans="16:19" ht="15.75" customHeight="1" x14ac:dyDescent="0.2">
      <c r="P410" s="92"/>
      <c r="R410" s="92"/>
      <c r="S410" s="92"/>
    </row>
    <row r="411" spans="16:19" ht="15.75" customHeight="1" x14ac:dyDescent="0.2">
      <c r="P411" s="92"/>
      <c r="R411" s="92"/>
      <c r="S411" s="92"/>
    </row>
    <row r="412" spans="16:19" ht="15.75" customHeight="1" x14ac:dyDescent="0.2">
      <c r="P412" s="92"/>
      <c r="R412" s="92"/>
      <c r="S412" s="92"/>
    </row>
    <row r="413" spans="16:19" ht="15.75" customHeight="1" x14ac:dyDescent="0.2">
      <c r="P413" s="92"/>
      <c r="R413" s="92"/>
      <c r="S413" s="92"/>
    </row>
    <row r="414" spans="16:19" ht="15.75" customHeight="1" x14ac:dyDescent="0.2">
      <c r="P414" s="92"/>
      <c r="R414" s="92"/>
      <c r="S414" s="92"/>
    </row>
    <row r="415" spans="16:19" ht="15.75" customHeight="1" x14ac:dyDescent="0.2">
      <c r="P415" s="92"/>
      <c r="R415" s="92"/>
      <c r="S415" s="92"/>
    </row>
    <row r="416" spans="16:19" ht="15.75" customHeight="1" x14ac:dyDescent="0.2">
      <c r="P416" s="92"/>
      <c r="R416" s="92"/>
      <c r="S416" s="92"/>
    </row>
    <row r="417" spans="16:19" ht="15.75" customHeight="1" x14ac:dyDescent="0.2">
      <c r="P417" s="92"/>
      <c r="R417" s="92"/>
      <c r="S417" s="92"/>
    </row>
    <row r="418" spans="16:19" ht="15.75" customHeight="1" x14ac:dyDescent="0.2">
      <c r="P418" s="92"/>
      <c r="R418" s="92"/>
      <c r="S418" s="92"/>
    </row>
    <row r="419" spans="16:19" ht="15.75" customHeight="1" x14ac:dyDescent="0.2">
      <c r="P419" s="92"/>
      <c r="R419" s="92"/>
      <c r="S419" s="92"/>
    </row>
    <row r="420" spans="16:19" ht="15.75" customHeight="1" x14ac:dyDescent="0.2">
      <c r="P420" s="92"/>
      <c r="R420" s="92"/>
      <c r="S420" s="92"/>
    </row>
    <row r="421" spans="16:19" ht="15.75" customHeight="1" x14ac:dyDescent="0.2">
      <c r="P421" s="92"/>
      <c r="R421" s="92"/>
      <c r="S421" s="92"/>
    </row>
    <row r="422" spans="16:19" ht="15.75" customHeight="1" x14ac:dyDescent="0.2">
      <c r="P422" s="92"/>
      <c r="R422" s="92"/>
      <c r="S422" s="92"/>
    </row>
    <row r="423" spans="16:19" ht="15.75" customHeight="1" x14ac:dyDescent="0.2">
      <c r="P423" s="92"/>
      <c r="R423" s="92"/>
      <c r="S423" s="92"/>
    </row>
    <row r="424" spans="16:19" ht="15.75" customHeight="1" x14ac:dyDescent="0.2">
      <c r="P424" s="92"/>
      <c r="R424" s="92"/>
      <c r="S424" s="92"/>
    </row>
    <row r="425" spans="16:19" ht="15.75" customHeight="1" x14ac:dyDescent="0.2">
      <c r="P425" s="92"/>
      <c r="R425" s="92"/>
      <c r="S425" s="92"/>
    </row>
    <row r="426" spans="16:19" ht="15.75" customHeight="1" x14ac:dyDescent="0.2">
      <c r="P426" s="92"/>
      <c r="R426" s="92"/>
      <c r="S426" s="92"/>
    </row>
    <row r="427" spans="16:19" ht="15.75" customHeight="1" x14ac:dyDescent="0.2">
      <c r="P427" s="92"/>
      <c r="R427" s="92"/>
      <c r="S427" s="92"/>
    </row>
    <row r="428" spans="16:19" ht="15.75" customHeight="1" x14ac:dyDescent="0.2">
      <c r="P428" s="92"/>
      <c r="R428" s="92"/>
      <c r="S428" s="92"/>
    </row>
    <row r="429" spans="16:19" ht="15.75" customHeight="1" x14ac:dyDescent="0.2">
      <c r="P429" s="92"/>
      <c r="R429" s="92"/>
      <c r="S429" s="92"/>
    </row>
    <row r="430" spans="16:19" ht="15.75" customHeight="1" x14ac:dyDescent="0.2">
      <c r="P430" s="92"/>
      <c r="R430" s="92"/>
      <c r="S430" s="92"/>
    </row>
    <row r="431" spans="16:19" ht="15.75" customHeight="1" x14ac:dyDescent="0.2">
      <c r="P431" s="92"/>
      <c r="R431" s="92"/>
      <c r="S431" s="92"/>
    </row>
    <row r="432" spans="16:19" ht="15.75" customHeight="1" x14ac:dyDescent="0.2">
      <c r="P432" s="92"/>
      <c r="R432" s="92"/>
      <c r="S432" s="92"/>
    </row>
    <row r="433" spans="16:19" ht="15.75" customHeight="1" x14ac:dyDescent="0.2">
      <c r="P433" s="92"/>
      <c r="R433" s="92"/>
      <c r="S433" s="92"/>
    </row>
    <row r="434" spans="16:19" ht="15.75" customHeight="1" x14ac:dyDescent="0.2">
      <c r="P434" s="92"/>
      <c r="R434" s="92"/>
      <c r="S434" s="92"/>
    </row>
    <row r="435" spans="16:19" ht="15.75" customHeight="1" x14ac:dyDescent="0.2">
      <c r="P435" s="92"/>
      <c r="R435" s="92"/>
      <c r="S435" s="92"/>
    </row>
    <row r="436" spans="16:19" ht="15.75" customHeight="1" x14ac:dyDescent="0.2">
      <c r="P436" s="92"/>
      <c r="R436" s="92"/>
      <c r="S436" s="92"/>
    </row>
    <row r="437" spans="16:19" ht="15.75" customHeight="1" x14ac:dyDescent="0.2">
      <c r="P437" s="92"/>
      <c r="R437" s="92"/>
      <c r="S437" s="92"/>
    </row>
    <row r="438" spans="16:19" ht="15.75" customHeight="1" x14ac:dyDescent="0.2">
      <c r="P438" s="92"/>
      <c r="R438" s="92"/>
      <c r="S438" s="92"/>
    </row>
    <row r="439" spans="16:19" ht="15.75" customHeight="1" x14ac:dyDescent="0.2">
      <c r="P439" s="92"/>
      <c r="R439" s="92"/>
      <c r="S439" s="92"/>
    </row>
    <row r="440" spans="16:19" ht="15.75" customHeight="1" x14ac:dyDescent="0.2">
      <c r="P440" s="92"/>
      <c r="R440" s="92"/>
      <c r="S440" s="92"/>
    </row>
    <row r="441" spans="16:19" ht="15.75" customHeight="1" x14ac:dyDescent="0.2">
      <c r="P441" s="92"/>
      <c r="R441" s="92"/>
      <c r="S441" s="92"/>
    </row>
    <row r="442" spans="16:19" ht="15.75" customHeight="1" x14ac:dyDescent="0.2">
      <c r="P442" s="92"/>
      <c r="R442" s="92"/>
      <c r="S442" s="92"/>
    </row>
    <row r="443" spans="16:19" ht="15.75" customHeight="1" x14ac:dyDescent="0.2">
      <c r="P443" s="92"/>
      <c r="R443" s="92"/>
      <c r="S443" s="92"/>
    </row>
    <row r="444" spans="16:19" ht="15.75" customHeight="1" x14ac:dyDescent="0.2">
      <c r="P444" s="92"/>
      <c r="R444" s="92"/>
      <c r="S444" s="92"/>
    </row>
    <row r="445" spans="16:19" ht="15.75" customHeight="1" x14ac:dyDescent="0.2">
      <c r="P445" s="92"/>
      <c r="R445" s="92"/>
      <c r="S445" s="92"/>
    </row>
    <row r="446" spans="16:19" ht="15.75" customHeight="1" x14ac:dyDescent="0.2">
      <c r="P446" s="92"/>
      <c r="R446" s="92"/>
      <c r="S446" s="92"/>
    </row>
    <row r="447" spans="16:19" ht="15.75" customHeight="1" x14ac:dyDescent="0.2">
      <c r="P447" s="92"/>
      <c r="R447" s="92"/>
      <c r="S447" s="92"/>
    </row>
    <row r="448" spans="16:19" ht="15.75" customHeight="1" x14ac:dyDescent="0.2">
      <c r="P448" s="92"/>
      <c r="R448" s="92"/>
      <c r="S448" s="92"/>
    </row>
    <row r="449" spans="16:19" ht="15.75" customHeight="1" x14ac:dyDescent="0.2">
      <c r="P449" s="92"/>
      <c r="R449" s="92"/>
      <c r="S449" s="92"/>
    </row>
    <row r="450" spans="16:19" ht="15.75" customHeight="1" x14ac:dyDescent="0.2">
      <c r="P450" s="92"/>
      <c r="R450" s="92"/>
      <c r="S450" s="92"/>
    </row>
    <row r="451" spans="16:19" ht="15.75" customHeight="1" x14ac:dyDescent="0.2">
      <c r="P451" s="92"/>
      <c r="R451" s="92"/>
      <c r="S451" s="92"/>
    </row>
    <row r="452" spans="16:19" ht="15.75" customHeight="1" x14ac:dyDescent="0.2">
      <c r="P452" s="92"/>
      <c r="R452" s="92"/>
      <c r="S452" s="92"/>
    </row>
    <row r="453" spans="16:19" ht="15.75" customHeight="1" x14ac:dyDescent="0.2">
      <c r="P453" s="92"/>
      <c r="R453" s="92"/>
      <c r="S453" s="92"/>
    </row>
    <row r="454" spans="16:19" ht="15.75" customHeight="1" x14ac:dyDescent="0.2">
      <c r="P454" s="92"/>
      <c r="R454" s="92"/>
      <c r="S454" s="92"/>
    </row>
    <row r="455" spans="16:19" ht="15.75" customHeight="1" x14ac:dyDescent="0.2">
      <c r="P455" s="92"/>
      <c r="R455" s="92"/>
      <c r="S455" s="92"/>
    </row>
    <row r="456" spans="16:19" ht="15.75" customHeight="1" x14ac:dyDescent="0.2">
      <c r="P456" s="92"/>
      <c r="R456" s="92"/>
      <c r="S456" s="92"/>
    </row>
    <row r="457" spans="16:19" ht="15.75" customHeight="1" x14ac:dyDescent="0.2">
      <c r="P457" s="92"/>
      <c r="R457" s="92"/>
      <c r="S457" s="92"/>
    </row>
    <row r="458" spans="16:19" ht="15.75" customHeight="1" x14ac:dyDescent="0.2">
      <c r="P458" s="92"/>
      <c r="R458" s="92"/>
      <c r="S458" s="92"/>
    </row>
    <row r="459" spans="16:19" ht="15.75" customHeight="1" x14ac:dyDescent="0.2">
      <c r="P459" s="92"/>
      <c r="R459" s="92"/>
      <c r="S459" s="92"/>
    </row>
    <row r="460" spans="16:19" ht="15.75" customHeight="1" x14ac:dyDescent="0.2">
      <c r="P460" s="92"/>
      <c r="R460" s="92"/>
      <c r="S460" s="92"/>
    </row>
    <row r="461" spans="16:19" ht="15.75" customHeight="1" x14ac:dyDescent="0.2">
      <c r="P461" s="92"/>
      <c r="R461" s="92"/>
      <c r="S461" s="92"/>
    </row>
    <row r="462" spans="16:19" ht="15.75" customHeight="1" x14ac:dyDescent="0.2">
      <c r="P462" s="92"/>
      <c r="R462" s="92"/>
      <c r="S462" s="92"/>
    </row>
    <row r="463" spans="16:19" ht="15.75" customHeight="1" x14ac:dyDescent="0.2">
      <c r="P463" s="92"/>
      <c r="R463" s="92"/>
      <c r="S463" s="92"/>
    </row>
    <row r="464" spans="16:19" ht="15.75" customHeight="1" x14ac:dyDescent="0.2">
      <c r="P464" s="92"/>
      <c r="R464" s="92"/>
      <c r="S464" s="92"/>
    </row>
    <row r="465" spans="16:19" ht="15.75" customHeight="1" x14ac:dyDescent="0.2">
      <c r="P465" s="92"/>
      <c r="R465" s="92"/>
      <c r="S465" s="92"/>
    </row>
    <row r="466" spans="16:19" ht="15.75" customHeight="1" x14ac:dyDescent="0.2">
      <c r="P466" s="92"/>
      <c r="R466" s="92"/>
      <c r="S466" s="92"/>
    </row>
    <row r="467" spans="16:19" ht="15.75" customHeight="1" x14ac:dyDescent="0.2">
      <c r="P467" s="92"/>
      <c r="R467" s="92"/>
      <c r="S467" s="92"/>
    </row>
    <row r="468" spans="16:19" ht="15.75" customHeight="1" x14ac:dyDescent="0.2">
      <c r="P468" s="92"/>
      <c r="R468" s="92"/>
      <c r="S468" s="92"/>
    </row>
    <row r="469" spans="16:19" ht="15.75" customHeight="1" x14ac:dyDescent="0.2">
      <c r="P469" s="92"/>
      <c r="R469" s="92"/>
      <c r="S469" s="92"/>
    </row>
    <row r="470" spans="16:19" ht="15.75" customHeight="1" x14ac:dyDescent="0.2">
      <c r="P470" s="92"/>
      <c r="R470" s="92"/>
      <c r="S470" s="92"/>
    </row>
    <row r="471" spans="16:19" ht="15.75" customHeight="1" x14ac:dyDescent="0.2">
      <c r="P471" s="92"/>
      <c r="R471" s="92"/>
      <c r="S471" s="92"/>
    </row>
    <row r="472" spans="16:19" ht="15.75" customHeight="1" x14ac:dyDescent="0.2">
      <c r="P472" s="92"/>
      <c r="R472" s="92"/>
      <c r="S472" s="92"/>
    </row>
    <row r="473" spans="16:19" ht="15.75" customHeight="1" x14ac:dyDescent="0.2">
      <c r="P473" s="92"/>
      <c r="R473" s="92"/>
      <c r="S473" s="92"/>
    </row>
    <row r="474" spans="16:19" ht="15.75" customHeight="1" x14ac:dyDescent="0.2">
      <c r="P474" s="92"/>
      <c r="R474" s="92"/>
      <c r="S474" s="92"/>
    </row>
    <row r="475" spans="16:19" ht="15.75" customHeight="1" x14ac:dyDescent="0.2">
      <c r="P475" s="92"/>
      <c r="R475" s="92"/>
      <c r="S475" s="92"/>
    </row>
    <row r="476" spans="16:19" ht="15.75" customHeight="1" x14ac:dyDescent="0.2">
      <c r="P476" s="92"/>
      <c r="R476" s="92"/>
      <c r="S476" s="92"/>
    </row>
    <row r="477" spans="16:19" ht="15.75" customHeight="1" x14ac:dyDescent="0.2">
      <c r="P477" s="92"/>
      <c r="R477" s="92"/>
      <c r="S477" s="92"/>
    </row>
    <row r="478" spans="16:19" ht="15.75" customHeight="1" x14ac:dyDescent="0.2">
      <c r="P478" s="92"/>
      <c r="R478" s="92"/>
      <c r="S478" s="92"/>
    </row>
    <row r="479" spans="16:19" ht="15.75" customHeight="1" x14ac:dyDescent="0.2">
      <c r="P479" s="92"/>
      <c r="R479" s="92"/>
      <c r="S479" s="92"/>
    </row>
    <row r="480" spans="16:19" ht="15.75" customHeight="1" x14ac:dyDescent="0.2">
      <c r="P480" s="92"/>
      <c r="R480" s="92"/>
      <c r="S480" s="92"/>
    </row>
    <row r="481" spans="16:19" ht="15.75" customHeight="1" x14ac:dyDescent="0.2">
      <c r="P481" s="92"/>
      <c r="R481" s="92"/>
      <c r="S481" s="92"/>
    </row>
    <row r="482" spans="16:19" ht="15.75" customHeight="1" x14ac:dyDescent="0.2">
      <c r="P482" s="92"/>
      <c r="R482" s="92"/>
      <c r="S482" s="92"/>
    </row>
    <row r="483" spans="16:19" ht="15.75" customHeight="1" x14ac:dyDescent="0.2">
      <c r="P483" s="92"/>
      <c r="R483" s="92"/>
      <c r="S483" s="92"/>
    </row>
    <row r="484" spans="16:19" ht="15.75" customHeight="1" x14ac:dyDescent="0.2">
      <c r="P484" s="92"/>
      <c r="R484" s="92"/>
      <c r="S484" s="92"/>
    </row>
    <row r="485" spans="16:19" ht="15.75" customHeight="1" x14ac:dyDescent="0.2">
      <c r="P485" s="92"/>
      <c r="R485" s="92"/>
      <c r="S485" s="92"/>
    </row>
    <row r="486" spans="16:19" ht="15.75" customHeight="1" x14ac:dyDescent="0.2">
      <c r="P486" s="92"/>
      <c r="R486" s="92"/>
      <c r="S486" s="92"/>
    </row>
    <row r="487" spans="16:19" ht="15.75" customHeight="1" x14ac:dyDescent="0.2">
      <c r="P487" s="92"/>
      <c r="R487" s="92"/>
      <c r="S487" s="92"/>
    </row>
    <row r="488" spans="16:19" ht="15.75" customHeight="1" x14ac:dyDescent="0.2">
      <c r="P488" s="92"/>
      <c r="R488" s="92"/>
      <c r="S488" s="92"/>
    </row>
    <row r="489" spans="16:19" ht="15.75" customHeight="1" x14ac:dyDescent="0.2">
      <c r="P489" s="92"/>
      <c r="R489" s="92"/>
      <c r="S489" s="92"/>
    </row>
    <row r="490" spans="16:19" ht="15.75" customHeight="1" x14ac:dyDescent="0.2">
      <c r="P490" s="92"/>
      <c r="R490" s="92"/>
      <c r="S490" s="92"/>
    </row>
    <row r="491" spans="16:19" ht="15.75" customHeight="1" x14ac:dyDescent="0.2">
      <c r="P491" s="92"/>
      <c r="R491" s="92"/>
      <c r="S491" s="92"/>
    </row>
    <row r="492" spans="16:19" ht="15.75" customHeight="1" x14ac:dyDescent="0.2">
      <c r="P492" s="92"/>
      <c r="R492" s="92"/>
      <c r="S492" s="92"/>
    </row>
    <row r="493" spans="16:19" ht="15.75" customHeight="1" x14ac:dyDescent="0.2">
      <c r="P493" s="92"/>
      <c r="R493" s="92"/>
      <c r="S493" s="92"/>
    </row>
    <row r="494" spans="16:19" ht="15.75" customHeight="1" x14ac:dyDescent="0.2">
      <c r="P494" s="92"/>
      <c r="R494" s="92"/>
      <c r="S494" s="92"/>
    </row>
    <row r="495" spans="16:19" ht="15.75" customHeight="1" x14ac:dyDescent="0.2">
      <c r="P495" s="92"/>
      <c r="R495" s="92"/>
      <c r="S495" s="92"/>
    </row>
    <row r="496" spans="16:19" ht="15.75" customHeight="1" x14ac:dyDescent="0.2">
      <c r="P496" s="92"/>
      <c r="R496" s="92"/>
      <c r="S496" s="92"/>
    </row>
    <row r="497" spans="16:19" ht="15.75" customHeight="1" x14ac:dyDescent="0.2">
      <c r="P497" s="92"/>
      <c r="R497" s="92"/>
      <c r="S497" s="92"/>
    </row>
    <row r="498" spans="16:19" ht="15.75" customHeight="1" x14ac:dyDescent="0.2">
      <c r="P498" s="92"/>
      <c r="R498" s="92"/>
      <c r="S498" s="92"/>
    </row>
    <row r="499" spans="16:19" ht="15.75" customHeight="1" x14ac:dyDescent="0.2">
      <c r="P499" s="92"/>
      <c r="R499" s="92"/>
      <c r="S499" s="92"/>
    </row>
    <row r="500" spans="16:19" ht="15.75" customHeight="1" x14ac:dyDescent="0.2">
      <c r="P500" s="92"/>
      <c r="R500" s="92"/>
      <c r="S500" s="92"/>
    </row>
    <row r="501" spans="16:19" ht="15.75" customHeight="1" x14ac:dyDescent="0.2">
      <c r="P501" s="92"/>
      <c r="R501" s="92"/>
      <c r="S501" s="92"/>
    </row>
    <row r="502" spans="16:19" ht="15.75" customHeight="1" x14ac:dyDescent="0.2">
      <c r="P502" s="92"/>
      <c r="R502" s="92"/>
      <c r="S502" s="92"/>
    </row>
    <row r="503" spans="16:19" ht="15.75" customHeight="1" x14ac:dyDescent="0.2">
      <c r="P503" s="92"/>
      <c r="R503" s="92"/>
      <c r="S503" s="92"/>
    </row>
    <row r="504" spans="16:19" ht="15.75" customHeight="1" x14ac:dyDescent="0.2">
      <c r="P504" s="92"/>
      <c r="R504" s="92"/>
      <c r="S504" s="92"/>
    </row>
    <row r="505" spans="16:19" ht="15.75" customHeight="1" x14ac:dyDescent="0.2">
      <c r="P505" s="92"/>
      <c r="R505" s="92"/>
      <c r="S505" s="92"/>
    </row>
    <row r="506" spans="16:19" ht="15.75" customHeight="1" x14ac:dyDescent="0.2">
      <c r="P506" s="92"/>
      <c r="R506" s="92"/>
      <c r="S506" s="92"/>
    </row>
    <row r="507" spans="16:19" ht="15.75" customHeight="1" x14ac:dyDescent="0.2">
      <c r="P507" s="92"/>
      <c r="R507" s="92"/>
      <c r="S507" s="92"/>
    </row>
    <row r="508" spans="16:19" ht="15.75" customHeight="1" x14ac:dyDescent="0.2">
      <c r="P508" s="92"/>
      <c r="R508" s="92"/>
      <c r="S508" s="92"/>
    </row>
    <row r="509" spans="16:19" ht="15.75" customHeight="1" x14ac:dyDescent="0.2">
      <c r="P509" s="92"/>
      <c r="R509" s="92"/>
      <c r="S509" s="92"/>
    </row>
    <row r="510" spans="16:19" ht="15.75" customHeight="1" x14ac:dyDescent="0.2">
      <c r="P510" s="92"/>
      <c r="R510" s="92"/>
      <c r="S510" s="92"/>
    </row>
    <row r="511" spans="16:19" ht="15.75" customHeight="1" x14ac:dyDescent="0.2">
      <c r="P511" s="92"/>
      <c r="R511" s="92"/>
      <c r="S511" s="92"/>
    </row>
    <row r="512" spans="16:19" ht="15.75" customHeight="1" x14ac:dyDescent="0.2">
      <c r="P512" s="92"/>
      <c r="R512" s="92"/>
      <c r="S512" s="92"/>
    </row>
    <row r="513" spans="16:19" ht="15.75" customHeight="1" x14ac:dyDescent="0.2">
      <c r="P513" s="92"/>
      <c r="R513" s="92"/>
      <c r="S513" s="92"/>
    </row>
    <row r="514" spans="16:19" ht="15.75" customHeight="1" x14ac:dyDescent="0.2">
      <c r="P514" s="92"/>
      <c r="R514" s="92"/>
      <c r="S514" s="92"/>
    </row>
    <row r="515" spans="16:19" ht="15.75" customHeight="1" x14ac:dyDescent="0.2">
      <c r="P515" s="92"/>
      <c r="R515" s="92"/>
      <c r="S515" s="92"/>
    </row>
    <row r="516" spans="16:19" ht="15.75" customHeight="1" x14ac:dyDescent="0.2">
      <c r="P516" s="92"/>
      <c r="R516" s="92"/>
      <c r="S516" s="92"/>
    </row>
    <row r="517" spans="16:19" ht="15.75" customHeight="1" x14ac:dyDescent="0.2">
      <c r="P517" s="92"/>
      <c r="R517" s="92"/>
      <c r="S517" s="92"/>
    </row>
    <row r="518" spans="16:19" ht="15.75" customHeight="1" x14ac:dyDescent="0.2">
      <c r="P518" s="92"/>
      <c r="R518" s="92"/>
      <c r="S518" s="92"/>
    </row>
    <row r="519" spans="16:19" ht="15.75" customHeight="1" x14ac:dyDescent="0.2">
      <c r="P519" s="92"/>
      <c r="R519" s="92"/>
      <c r="S519" s="92"/>
    </row>
    <row r="520" spans="16:19" ht="15.75" customHeight="1" x14ac:dyDescent="0.2">
      <c r="P520" s="92"/>
      <c r="R520" s="92"/>
      <c r="S520" s="92"/>
    </row>
    <row r="521" spans="16:19" ht="15.75" customHeight="1" x14ac:dyDescent="0.2">
      <c r="P521" s="92"/>
      <c r="R521" s="92"/>
      <c r="S521" s="92"/>
    </row>
    <row r="522" spans="16:19" ht="15.75" customHeight="1" x14ac:dyDescent="0.2">
      <c r="P522" s="92"/>
      <c r="R522" s="92"/>
      <c r="S522" s="92"/>
    </row>
    <row r="523" spans="16:19" ht="15.75" customHeight="1" x14ac:dyDescent="0.2">
      <c r="P523" s="92"/>
      <c r="R523" s="92"/>
      <c r="S523" s="92"/>
    </row>
    <row r="524" spans="16:19" ht="15.75" customHeight="1" x14ac:dyDescent="0.2">
      <c r="P524" s="92"/>
      <c r="R524" s="92"/>
      <c r="S524" s="92"/>
    </row>
    <row r="525" spans="16:19" ht="15.75" customHeight="1" x14ac:dyDescent="0.2">
      <c r="P525" s="92"/>
      <c r="R525" s="92"/>
      <c r="S525" s="92"/>
    </row>
    <row r="526" spans="16:19" ht="15.75" customHeight="1" x14ac:dyDescent="0.2">
      <c r="P526" s="92"/>
      <c r="R526" s="92"/>
      <c r="S526" s="92"/>
    </row>
    <row r="527" spans="16:19" ht="15.75" customHeight="1" x14ac:dyDescent="0.2">
      <c r="P527" s="92"/>
      <c r="R527" s="92"/>
      <c r="S527" s="92"/>
    </row>
    <row r="528" spans="16:19" ht="15.75" customHeight="1" x14ac:dyDescent="0.2">
      <c r="P528" s="92"/>
      <c r="R528" s="92"/>
      <c r="S528" s="92"/>
    </row>
    <row r="529" spans="16:19" ht="15.75" customHeight="1" x14ac:dyDescent="0.2">
      <c r="P529" s="92"/>
      <c r="R529" s="92"/>
      <c r="S529" s="92"/>
    </row>
    <row r="530" spans="16:19" ht="15.75" customHeight="1" x14ac:dyDescent="0.2">
      <c r="P530" s="92"/>
      <c r="R530" s="92"/>
      <c r="S530" s="92"/>
    </row>
    <row r="531" spans="16:19" ht="15.75" customHeight="1" x14ac:dyDescent="0.2">
      <c r="P531" s="92"/>
      <c r="R531" s="92"/>
      <c r="S531" s="92"/>
    </row>
    <row r="532" spans="16:19" ht="15.75" customHeight="1" x14ac:dyDescent="0.2">
      <c r="P532" s="92"/>
      <c r="R532" s="92"/>
      <c r="S532" s="92"/>
    </row>
    <row r="533" spans="16:19" ht="15.75" customHeight="1" x14ac:dyDescent="0.2">
      <c r="P533" s="92"/>
      <c r="R533" s="92"/>
      <c r="S533" s="92"/>
    </row>
    <row r="534" spans="16:19" ht="15.75" customHeight="1" x14ac:dyDescent="0.2">
      <c r="P534" s="92"/>
      <c r="R534" s="92"/>
      <c r="S534" s="92"/>
    </row>
    <row r="535" spans="16:19" ht="15.75" customHeight="1" x14ac:dyDescent="0.2">
      <c r="P535" s="92"/>
      <c r="R535" s="92"/>
      <c r="S535" s="92"/>
    </row>
    <row r="536" spans="16:19" ht="15.75" customHeight="1" x14ac:dyDescent="0.2">
      <c r="P536" s="92"/>
      <c r="R536" s="92"/>
      <c r="S536" s="92"/>
    </row>
    <row r="537" spans="16:19" ht="15.75" customHeight="1" x14ac:dyDescent="0.2">
      <c r="P537" s="92"/>
      <c r="R537" s="92"/>
      <c r="S537" s="92"/>
    </row>
    <row r="538" spans="16:19" ht="15.75" customHeight="1" x14ac:dyDescent="0.2">
      <c r="P538" s="92"/>
      <c r="R538" s="92"/>
      <c r="S538" s="92"/>
    </row>
    <row r="539" spans="16:19" ht="15.75" customHeight="1" x14ac:dyDescent="0.2">
      <c r="P539" s="92"/>
      <c r="R539" s="92"/>
      <c r="S539" s="92"/>
    </row>
    <row r="540" spans="16:19" ht="15.75" customHeight="1" x14ac:dyDescent="0.2">
      <c r="P540" s="92"/>
      <c r="R540" s="92"/>
      <c r="S540" s="92"/>
    </row>
    <row r="541" spans="16:19" ht="15.75" customHeight="1" x14ac:dyDescent="0.2">
      <c r="P541" s="92"/>
      <c r="R541" s="92"/>
      <c r="S541" s="92"/>
    </row>
    <row r="542" spans="16:19" ht="15.75" customHeight="1" x14ac:dyDescent="0.2">
      <c r="P542" s="92"/>
      <c r="R542" s="92"/>
      <c r="S542" s="92"/>
    </row>
    <row r="543" spans="16:19" ht="15.75" customHeight="1" x14ac:dyDescent="0.2">
      <c r="P543" s="92"/>
      <c r="R543" s="92"/>
      <c r="S543" s="92"/>
    </row>
    <row r="544" spans="16:19" ht="15.75" customHeight="1" x14ac:dyDescent="0.2">
      <c r="P544" s="92"/>
      <c r="R544" s="92"/>
      <c r="S544" s="92"/>
    </row>
    <row r="545" spans="16:19" ht="15.75" customHeight="1" x14ac:dyDescent="0.2">
      <c r="P545" s="92"/>
      <c r="R545" s="92"/>
      <c r="S545" s="92"/>
    </row>
    <row r="546" spans="16:19" ht="15.75" customHeight="1" x14ac:dyDescent="0.2">
      <c r="P546" s="92"/>
      <c r="R546" s="92"/>
      <c r="S546" s="92"/>
    </row>
    <row r="547" spans="16:19" ht="15.75" customHeight="1" x14ac:dyDescent="0.2">
      <c r="P547" s="92"/>
      <c r="R547" s="92"/>
      <c r="S547" s="92"/>
    </row>
    <row r="548" spans="16:19" ht="15.75" customHeight="1" x14ac:dyDescent="0.2">
      <c r="P548" s="92"/>
      <c r="R548" s="92"/>
      <c r="S548" s="92"/>
    </row>
    <row r="549" spans="16:19" ht="15.75" customHeight="1" x14ac:dyDescent="0.2">
      <c r="P549" s="92"/>
      <c r="R549" s="92"/>
      <c r="S549" s="92"/>
    </row>
    <row r="550" spans="16:19" ht="15.75" customHeight="1" x14ac:dyDescent="0.2">
      <c r="P550" s="92"/>
      <c r="R550" s="92"/>
      <c r="S550" s="92"/>
    </row>
    <row r="551" spans="16:19" ht="15.75" customHeight="1" x14ac:dyDescent="0.2">
      <c r="P551" s="92"/>
      <c r="R551" s="92"/>
      <c r="S551" s="92"/>
    </row>
    <row r="552" spans="16:19" ht="15.75" customHeight="1" x14ac:dyDescent="0.2">
      <c r="P552" s="92"/>
      <c r="R552" s="92"/>
      <c r="S552" s="92"/>
    </row>
    <row r="553" spans="16:19" ht="15.75" customHeight="1" x14ac:dyDescent="0.2">
      <c r="P553" s="92"/>
      <c r="R553" s="92"/>
      <c r="S553" s="92"/>
    </row>
    <row r="554" spans="16:19" ht="15.75" customHeight="1" x14ac:dyDescent="0.2">
      <c r="P554" s="92"/>
      <c r="R554" s="92"/>
      <c r="S554" s="92"/>
    </row>
    <row r="555" spans="16:19" ht="15.75" customHeight="1" x14ac:dyDescent="0.2">
      <c r="P555" s="92"/>
      <c r="R555" s="92"/>
      <c r="S555" s="92"/>
    </row>
    <row r="556" spans="16:19" ht="15.75" customHeight="1" x14ac:dyDescent="0.2">
      <c r="P556" s="92"/>
      <c r="R556" s="92"/>
      <c r="S556" s="92"/>
    </row>
    <row r="557" spans="16:19" ht="15.75" customHeight="1" x14ac:dyDescent="0.2">
      <c r="P557" s="92"/>
      <c r="R557" s="92"/>
      <c r="S557" s="92"/>
    </row>
    <row r="558" spans="16:19" ht="15.75" customHeight="1" x14ac:dyDescent="0.2">
      <c r="P558" s="92"/>
      <c r="R558" s="92"/>
      <c r="S558" s="92"/>
    </row>
    <row r="559" spans="16:19" ht="15.75" customHeight="1" x14ac:dyDescent="0.2">
      <c r="P559" s="92"/>
      <c r="R559" s="92"/>
      <c r="S559" s="92"/>
    </row>
    <row r="560" spans="16:19" ht="15.75" customHeight="1" x14ac:dyDescent="0.2">
      <c r="P560" s="92"/>
      <c r="R560" s="92"/>
      <c r="S560" s="92"/>
    </row>
    <row r="561" spans="16:19" ht="15.75" customHeight="1" x14ac:dyDescent="0.2">
      <c r="P561" s="92"/>
      <c r="R561" s="92"/>
      <c r="S561" s="92"/>
    </row>
    <row r="562" spans="16:19" ht="15.75" customHeight="1" x14ac:dyDescent="0.2">
      <c r="P562" s="92"/>
      <c r="R562" s="92"/>
      <c r="S562" s="92"/>
    </row>
    <row r="563" spans="16:19" ht="15.75" customHeight="1" x14ac:dyDescent="0.2">
      <c r="P563" s="92"/>
      <c r="R563" s="92"/>
      <c r="S563" s="92"/>
    </row>
    <row r="564" spans="16:19" ht="15.75" customHeight="1" x14ac:dyDescent="0.2">
      <c r="P564" s="92"/>
      <c r="R564" s="92"/>
      <c r="S564" s="92"/>
    </row>
    <row r="565" spans="16:19" ht="15.75" customHeight="1" x14ac:dyDescent="0.2">
      <c r="P565" s="92"/>
      <c r="R565" s="92"/>
      <c r="S565" s="92"/>
    </row>
    <row r="566" spans="16:19" ht="15.75" customHeight="1" x14ac:dyDescent="0.2">
      <c r="P566" s="92"/>
      <c r="R566" s="92"/>
      <c r="S566" s="92"/>
    </row>
    <row r="567" spans="16:19" ht="15.75" customHeight="1" x14ac:dyDescent="0.2">
      <c r="P567" s="92"/>
      <c r="R567" s="92"/>
      <c r="S567" s="92"/>
    </row>
    <row r="568" spans="16:19" ht="15.75" customHeight="1" x14ac:dyDescent="0.2">
      <c r="P568" s="92"/>
      <c r="R568" s="92"/>
      <c r="S568" s="92"/>
    </row>
    <row r="569" spans="16:19" ht="15.75" customHeight="1" x14ac:dyDescent="0.2">
      <c r="P569" s="92"/>
      <c r="R569" s="92"/>
      <c r="S569" s="92"/>
    </row>
    <row r="570" spans="16:19" ht="15.75" customHeight="1" x14ac:dyDescent="0.2">
      <c r="P570" s="92"/>
      <c r="R570" s="92"/>
      <c r="S570" s="92"/>
    </row>
    <row r="571" spans="16:19" ht="15.75" customHeight="1" x14ac:dyDescent="0.2">
      <c r="P571" s="92"/>
      <c r="R571" s="92"/>
      <c r="S571" s="92"/>
    </row>
    <row r="572" spans="16:19" ht="15.75" customHeight="1" x14ac:dyDescent="0.2">
      <c r="P572" s="92"/>
      <c r="R572" s="92"/>
      <c r="S572" s="92"/>
    </row>
    <row r="573" spans="16:19" ht="15.75" customHeight="1" x14ac:dyDescent="0.2">
      <c r="P573" s="92"/>
      <c r="R573" s="92"/>
      <c r="S573" s="92"/>
    </row>
    <row r="574" spans="16:19" ht="15.75" customHeight="1" x14ac:dyDescent="0.2">
      <c r="P574" s="92"/>
      <c r="R574" s="92"/>
      <c r="S574" s="92"/>
    </row>
    <row r="575" spans="16:19" ht="15.75" customHeight="1" x14ac:dyDescent="0.2">
      <c r="P575" s="92"/>
      <c r="R575" s="92"/>
      <c r="S575" s="92"/>
    </row>
    <row r="576" spans="16:19" ht="15.75" customHeight="1" x14ac:dyDescent="0.2">
      <c r="P576" s="92"/>
      <c r="R576" s="92"/>
      <c r="S576" s="92"/>
    </row>
    <row r="577" spans="16:19" ht="15.75" customHeight="1" x14ac:dyDescent="0.2">
      <c r="P577" s="92"/>
      <c r="R577" s="92"/>
      <c r="S577" s="92"/>
    </row>
    <row r="578" spans="16:19" ht="15.75" customHeight="1" x14ac:dyDescent="0.2">
      <c r="P578" s="92"/>
      <c r="R578" s="92"/>
      <c r="S578" s="92"/>
    </row>
    <row r="579" spans="16:19" ht="15.75" customHeight="1" x14ac:dyDescent="0.2">
      <c r="P579" s="92"/>
      <c r="R579" s="92"/>
      <c r="S579" s="92"/>
    </row>
    <row r="580" spans="16:19" ht="15.75" customHeight="1" x14ac:dyDescent="0.2">
      <c r="P580" s="92"/>
      <c r="R580" s="92"/>
      <c r="S580" s="92"/>
    </row>
    <row r="581" spans="16:19" ht="15.75" customHeight="1" x14ac:dyDescent="0.2">
      <c r="P581" s="92"/>
      <c r="R581" s="92"/>
      <c r="S581" s="92"/>
    </row>
    <row r="582" spans="16:19" ht="15.75" customHeight="1" x14ac:dyDescent="0.2">
      <c r="P582" s="92"/>
      <c r="R582" s="92"/>
      <c r="S582" s="92"/>
    </row>
    <row r="583" spans="16:19" ht="15.75" customHeight="1" x14ac:dyDescent="0.2">
      <c r="P583" s="92"/>
      <c r="R583" s="92"/>
      <c r="S583" s="92"/>
    </row>
    <row r="584" spans="16:19" ht="15.75" customHeight="1" x14ac:dyDescent="0.2">
      <c r="P584" s="92"/>
      <c r="R584" s="92"/>
      <c r="S584" s="92"/>
    </row>
    <row r="585" spans="16:19" ht="15.75" customHeight="1" x14ac:dyDescent="0.2">
      <c r="P585" s="92"/>
      <c r="R585" s="92"/>
      <c r="S585" s="92"/>
    </row>
    <row r="586" spans="16:19" ht="15.75" customHeight="1" x14ac:dyDescent="0.2">
      <c r="P586" s="92"/>
      <c r="R586" s="92"/>
      <c r="S586" s="92"/>
    </row>
    <row r="587" spans="16:19" ht="15.75" customHeight="1" x14ac:dyDescent="0.2">
      <c r="P587" s="92"/>
      <c r="R587" s="92"/>
      <c r="S587" s="92"/>
    </row>
    <row r="588" spans="16:19" ht="15.75" customHeight="1" x14ac:dyDescent="0.2">
      <c r="P588" s="92"/>
      <c r="R588" s="92"/>
      <c r="S588" s="92"/>
    </row>
    <row r="589" spans="16:19" ht="15.75" customHeight="1" x14ac:dyDescent="0.2">
      <c r="P589" s="92"/>
      <c r="R589" s="92"/>
      <c r="S589" s="92"/>
    </row>
    <row r="590" spans="16:19" ht="15.75" customHeight="1" x14ac:dyDescent="0.2">
      <c r="P590" s="92"/>
      <c r="R590" s="92"/>
      <c r="S590" s="92"/>
    </row>
    <row r="591" spans="16:19" ht="15.75" customHeight="1" x14ac:dyDescent="0.2">
      <c r="P591" s="92"/>
      <c r="R591" s="92"/>
      <c r="S591" s="92"/>
    </row>
    <row r="592" spans="16:19" ht="15.75" customHeight="1" x14ac:dyDescent="0.2">
      <c r="P592" s="92"/>
      <c r="R592" s="92"/>
      <c r="S592" s="92"/>
    </row>
    <row r="593" spans="16:19" ht="15.75" customHeight="1" x14ac:dyDescent="0.2">
      <c r="P593" s="92"/>
      <c r="R593" s="92"/>
      <c r="S593" s="92"/>
    </row>
    <row r="594" spans="16:19" ht="15.75" customHeight="1" x14ac:dyDescent="0.2">
      <c r="P594" s="92"/>
      <c r="R594" s="92"/>
      <c r="S594" s="92"/>
    </row>
    <row r="595" spans="16:19" ht="15.75" customHeight="1" x14ac:dyDescent="0.2">
      <c r="P595" s="92"/>
      <c r="R595" s="92"/>
      <c r="S595" s="92"/>
    </row>
    <row r="596" spans="16:19" ht="15.75" customHeight="1" x14ac:dyDescent="0.2">
      <c r="P596" s="92"/>
      <c r="R596" s="92"/>
      <c r="S596" s="92"/>
    </row>
    <row r="597" spans="16:19" ht="15.75" customHeight="1" x14ac:dyDescent="0.2">
      <c r="P597" s="92"/>
      <c r="R597" s="92"/>
      <c r="S597" s="92"/>
    </row>
    <row r="598" spans="16:19" ht="15.75" customHeight="1" x14ac:dyDescent="0.2">
      <c r="P598" s="92"/>
      <c r="R598" s="92"/>
      <c r="S598" s="92"/>
    </row>
    <row r="599" spans="16:19" ht="15.75" customHeight="1" x14ac:dyDescent="0.2">
      <c r="P599" s="92"/>
      <c r="R599" s="92"/>
      <c r="S599" s="92"/>
    </row>
    <row r="600" spans="16:19" ht="15.75" customHeight="1" x14ac:dyDescent="0.2">
      <c r="P600" s="92"/>
      <c r="R600" s="92"/>
      <c r="S600" s="92"/>
    </row>
    <row r="601" spans="16:19" ht="15.75" customHeight="1" x14ac:dyDescent="0.2">
      <c r="P601" s="92"/>
      <c r="R601" s="92"/>
      <c r="S601" s="92"/>
    </row>
    <row r="602" spans="16:19" ht="15.75" customHeight="1" x14ac:dyDescent="0.2">
      <c r="P602" s="92"/>
      <c r="R602" s="92"/>
      <c r="S602" s="92"/>
    </row>
    <row r="603" spans="16:19" ht="15.75" customHeight="1" x14ac:dyDescent="0.2">
      <c r="P603" s="92"/>
      <c r="R603" s="92"/>
      <c r="S603" s="92"/>
    </row>
    <row r="604" spans="16:19" ht="15.75" customHeight="1" x14ac:dyDescent="0.2">
      <c r="P604" s="92"/>
      <c r="R604" s="92"/>
      <c r="S604" s="92"/>
    </row>
    <row r="605" spans="16:19" ht="15.75" customHeight="1" x14ac:dyDescent="0.2">
      <c r="P605" s="92"/>
      <c r="R605" s="92"/>
      <c r="S605" s="92"/>
    </row>
    <row r="606" spans="16:19" ht="15.75" customHeight="1" x14ac:dyDescent="0.2">
      <c r="P606" s="92"/>
      <c r="R606" s="92"/>
      <c r="S606" s="92"/>
    </row>
    <row r="607" spans="16:19" ht="15.75" customHeight="1" x14ac:dyDescent="0.2">
      <c r="P607" s="92"/>
      <c r="R607" s="92"/>
      <c r="S607" s="92"/>
    </row>
    <row r="608" spans="16:19" ht="15.75" customHeight="1" x14ac:dyDescent="0.2">
      <c r="P608" s="92"/>
      <c r="R608" s="92"/>
      <c r="S608" s="92"/>
    </row>
    <row r="609" spans="16:19" ht="15.75" customHeight="1" x14ac:dyDescent="0.2">
      <c r="P609" s="92"/>
      <c r="R609" s="92"/>
      <c r="S609" s="92"/>
    </row>
    <row r="610" spans="16:19" ht="15.75" customHeight="1" x14ac:dyDescent="0.2">
      <c r="P610" s="92"/>
      <c r="R610" s="92"/>
      <c r="S610" s="92"/>
    </row>
    <row r="611" spans="16:19" ht="15.75" customHeight="1" x14ac:dyDescent="0.2">
      <c r="P611" s="92"/>
      <c r="R611" s="92"/>
      <c r="S611" s="92"/>
    </row>
    <row r="612" spans="16:19" ht="15.75" customHeight="1" x14ac:dyDescent="0.2">
      <c r="P612" s="92"/>
      <c r="R612" s="92"/>
      <c r="S612" s="92"/>
    </row>
    <row r="613" spans="16:19" ht="15.75" customHeight="1" x14ac:dyDescent="0.2">
      <c r="P613" s="92"/>
      <c r="R613" s="92"/>
      <c r="S613" s="92"/>
    </row>
    <row r="614" spans="16:19" ht="15.75" customHeight="1" x14ac:dyDescent="0.2">
      <c r="P614" s="92"/>
      <c r="R614" s="92"/>
      <c r="S614" s="92"/>
    </row>
    <row r="615" spans="16:19" ht="15.75" customHeight="1" x14ac:dyDescent="0.2">
      <c r="P615" s="92"/>
      <c r="R615" s="92"/>
      <c r="S615" s="92"/>
    </row>
    <row r="616" spans="16:19" ht="15.75" customHeight="1" x14ac:dyDescent="0.2">
      <c r="P616" s="92"/>
      <c r="R616" s="92"/>
      <c r="S616" s="92"/>
    </row>
    <row r="617" spans="16:19" ht="15.75" customHeight="1" x14ac:dyDescent="0.2">
      <c r="P617" s="92"/>
      <c r="R617" s="92"/>
      <c r="S617" s="92"/>
    </row>
    <row r="618" spans="16:19" ht="15.75" customHeight="1" x14ac:dyDescent="0.2">
      <c r="P618" s="92"/>
      <c r="R618" s="92"/>
      <c r="S618" s="92"/>
    </row>
    <row r="619" spans="16:19" ht="15.75" customHeight="1" x14ac:dyDescent="0.2">
      <c r="P619" s="92"/>
      <c r="R619" s="92"/>
      <c r="S619" s="92"/>
    </row>
    <row r="620" spans="16:19" ht="15.75" customHeight="1" x14ac:dyDescent="0.2">
      <c r="P620" s="92"/>
      <c r="R620" s="92"/>
      <c r="S620" s="92"/>
    </row>
    <row r="621" spans="16:19" ht="15.75" customHeight="1" x14ac:dyDescent="0.2">
      <c r="P621" s="92"/>
      <c r="R621" s="92"/>
      <c r="S621" s="92"/>
    </row>
    <row r="622" spans="16:19" ht="15.75" customHeight="1" x14ac:dyDescent="0.2">
      <c r="P622" s="92"/>
      <c r="R622" s="92"/>
      <c r="S622" s="92"/>
    </row>
    <row r="623" spans="16:19" ht="15.75" customHeight="1" x14ac:dyDescent="0.2">
      <c r="P623" s="92"/>
      <c r="R623" s="92"/>
      <c r="S623" s="92"/>
    </row>
    <row r="624" spans="16:19" ht="15.75" customHeight="1" x14ac:dyDescent="0.2">
      <c r="P624" s="92"/>
      <c r="R624" s="92"/>
      <c r="S624" s="92"/>
    </row>
    <row r="625" spans="16:19" ht="15.75" customHeight="1" x14ac:dyDescent="0.2">
      <c r="P625" s="92"/>
      <c r="R625" s="92"/>
      <c r="S625" s="92"/>
    </row>
    <row r="626" spans="16:19" ht="15.75" customHeight="1" x14ac:dyDescent="0.2">
      <c r="P626" s="92"/>
      <c r="R626" s="92"/>
      <c r="S626" s="92"/>
    </row>
    <row r="627" spans="16:19" ht="15.75" customHeight="1" x14ac:dyDescent="0.2">
      <c r="P627" s="92"/>
      <c r="R627" s="92"/>
      <c r="S627" s="92"/>
    </row>
    <row r="628" spans="16:19" ht="15.75" customHeight="1" x14ac:dyDescent="0.2">
      <c r="P628" s="92"/>
      <c r="R628" s="92"/>
      <c r="S628" s="92"/>
    </row>
    <row r="629" spans="16:19" ht="15.75" customHeight="1" x14ac:dyDescent="0.2">
      <c r="P629" s="92"/>
      <c r="R629" s="92"/>
      <c r="S629" s="92"/>
    </row>
    <row r="630" spans="16:19" ht="15.75" customHeight="1" x14ac:dyDescent="0.2">
      <c r="P630" s="92"/>
      <c r="R630" s="92"/>
      <c r="S630" s="92"/>
    </row>
    <row r="631" spans="16:19" ht="15.75" customHeight="1" x14ac:dyDescent="0.2">
      <c r="P631" s="92"/>
      <c r="R631" s="92"/>
      <c r="S631" s="92"/>
    </row>
    <row r="632" spans="16:19" ht="15.75" customHeight="1" x14ac:dyDescent="0.2">
      <c r="P632" s="92"/>
      <c r="R632" s="92"/>
      <c r="S632" s="92"/>
    </row>
    <row r="633" spans="16:19" ht="15.75" customHeight="1" x14ac:dyDescent="0.2">
      <c r="P633" s="92"/>
      <c r="R633" s="92"/>
      <c r="S633" s="92"/>
    </row>
    <row r="634" spans="16:19" ht="15.75" customHeight="1" x14ac:dyDescent="0.2">
      <c r="P634" s="92"/>
      <c r="R634" s="92"/>
      <c r="S634" s="92"/>
    </row>
    <row r="635" spans="16:19" ht="15.75" customHeight="1" x14ac:dyDescent="0.2">
      <c r="P635" s="92"/>
      <c r="R635" s="92"/>
      <c r="S635" s="92"/>
    </row>
    <row r="636" spans="16:19" ht="15.75" customHeight="1" x14ac:dyDescent="0.2">
      <c r="P636" s="92"/>
      <c r="R636" s="92"/>
      <c r="S636" s="92"/>
    </row>
    <row r="637" spans="16:19" ht="15.75" customHeight="1" x14ac:dyDescent="0.2">
      <c r="P637" s="92"/>
      <c r="R637" s="92"/>
      <c r="S637" s="92"/>
    </row>
    <row r="638" spans="16:19" ht="15.75" customHeight="1" x14ac:dyDescent="0.2">
      <c r="P638" s="92"/>
      <c r="R638" s="92"/>
      <c r="S638" s="92"/>
    </row>
    <row r="639" spans="16:19" ht="15.75" customHeight="1" x14ac:dyDescent="0.2">
      <c r="P639" s="92"/>
      <c r="R639" s="92"/>
      <c r="S639" s="92"/>
    </row>
    <row r="640" spans="16:19" ht="15.75" customHeight="1" x14ac:dyDescent="0.2">
      <c r="P640" s="92"/>
      <c r="R640" s="92"/>
      <c r="S640" s="92"/>
    </row>
    <row r="641" spans="16:19" ht="15.75" customHeight="1" x14ac:dyDescent="0.2">
      <c r="P641" s="92"/>
      <c r="R641" s="92"/>
      <c r="S641" s="92"/>
    </row>
    <row r="642" spans="16:19" ht="15.75" customHeight="1" x14ac:dyDescent="0.2">
      <c r="P642" s="92"/>
      <c r="R642" s="92"/>
      <c r="S642" s="92"/>
    </row>
    <row r="643" spans="16:19" ht="15.75" customHeight="1" x14ac:dyDescent="0.2">
      <c r="P643" s="92"/>
      <c r="R643" s="92"/>
      <c r="S643" s="92"/>
    </row>
    <row r="644" spans="16:19" ht="15.75" customHeight="1" x14ac:dyDescent="0.2">
      <c r="P644" s="92"/>
      <c r="R644" s="92"/>
      <c r="S644" s="92"/>
    </row>
    <row r="645" spans="16:19" ht="15.75" customHeight="1" x14ac:dyDescent="0.2">
      <c r="P645" s="92"/>
      <c r="R645" s="92"/>
      <c r="S645" s="92"/>
    </row>
    <row r="646" spans="16:19" ht="15.75" customHeight="1" x14ac:dyDescent="0.2">
      <c r="P646" s="92"/>
      <c r="R646" s="92"/>
      <c r="S646" s="92"/>
    </row>
    <row r="647" spans="16:19" ht="15.75" customHeight="1" x14ac:dyDescent="0.2">
      <c r="P647" s="92"/>
      <c r="R647" s="92"/>
      <c r="S647" s="92"/>
    </row>
    <row r="648" spans="16:19" ht="15.75" customHeight="1" x14ac:dyDescent="0.2">
      <c r="P648" s="92"/>
      <c r="R648" s="92"/>
      <c r="S648" s="92"/>
    </row>
    <row r="649" spans="16:19" ht="15.75" customHeight="1" x14ac:dyDescent="0.2">
      <c r="P649" s="92"/>
      <c r="R649" s="92"/>
      <c r="S649" s="92"/>
    </row>
    <row r="650" spans="16:19" ht="15.75" customHeight="1" x14ac:dyDescent="0.2">
      <c r="P650" s="92"/>
      <c r="R650" s="92"/>
      <c r="S650" s="92"/>
    </row>
    <row r="651" spans="16:19" ht="15.75" customHeight="1" x14ac:dyDescent="0.2">
      <c r="P651" s="92"/>
      <c r="R651" s="92"/>
      <c r="S651" s="92"/>
    </row>
    <row r="652" spans="16:19" ht="15.75" customHeight="1" x14ac:dyDescent="0.2">
      <c r="P652" s="92"/>
      <c r="R652" s="92"/>
      <c r="S652" s="92"/>
    </row>
    <row r="653" spans="16:19" ht="15.75" customHeight="1" x14ac:dyDescent="0.2">
      <c r="P653" s="92"/>
      <c r="R653" s="92"/>
      <c r="S653" s="92"/>
    </row>
    <row r="654" spans="16:19" ht="15.75" customHeight="1" x14ac:dyDescent="0.2">
      <c r="P654" s="92"/>
      <c r="R654" s="92"/>
      <c r="S654" s="92"/>
    </row>
    <row r="655" spans="16:19" ht="15.75" customHeight="1" x14ac:dyDescent="0.2">
      <c r="P655" s="92"/>
      <c r="R655" s="92"/>
      <c r="S655" s="92"/>
    </row>
    <row r="656" spans="16:19" ht="15.75" customHeight="1" x14ac:dyDescent="0.2">
      <c r="P656" s="92"/>
      <c r="R656" s="92"/>
      <c r="S656" s="92"/>
    </row>
    <row r="657" spans="16:19" ht="15.75" customHeight="1" x14ac:dyDescent="0.2">
      <c r="P657" s="92"/>
      <c r="R657" s="92"/>
      <c r="S657" s="92"/>
    </row>
    <row r="658" spans="16:19" ht="15.75" customHeight="1" x14ac:dyDescent="0.2">
      <c r="P658" s="92"/>
      <c r="R658" s="92"/>
      <c r="S658" s="92"/>
    </row>
    <row r="659" spans="16:19" ht="15.75" customHeight="1" x14ac:dyDescent="0.2">
      <c r="P659" s="92"/>
      <c r="R659" s="92"/>
      <c r="S659" s="92"/>
    </row>
    <row r="660" spans="16:19" ht="15.75" customHeight="1" x14ac:dyDescent="0.2">
      <c r="P660" s="92"/>
      <c r="R660" s="92"/>
      <c r="S660" s="92"/>
    </row>
    <row r="661" spans="16:19" ht="15.75" customHeight="1" x14ac:dyDescent="0.2">
      <c r="P661" s="92"/>
      <c r="R661" s="92"/>
      <c r="S661" s="92"/>
    </row>
    <row r="662" spans="16:19" ht="15.75" customHeight="1" x14ac:dyDescent="0.2">
      <c r="P662" s="92"/>
      <c r="R662" s="92"/>
      <c r="S662" s="92"/>
    </row>
    <row r="663" spans="16:19" ht="15.75" customHeight="1" x14ac:dyDescent="0.2">
      <c r="P663" s="92"/>
      <c r="R663" s="92"/>
      <c r="S663" s="92"/>
    </row>
    <row r="664" spans="16:19" ht="15.75" customHeight="1" x14ac:dyDescent="0.2">
      <c r="P664" s="92"/>
      <c r="R664" s="92"/>
      <c r="S664" s="92"/>
    </row>
    <row r="665" spans="16:19" ht="15.75" customHeight="1" x14ac:dyDescent="0.2">
      <c r="P665" s="92"/>
      <c r="R665" s="92"/>
      <c r="S665" s="92"/>
    </row>
    <row r="666" spans="16:19" ht="15.75" customHeight="1" x14ac:dyDescent="0.2">
      <c r="P666" s="92"/>
      <c r="R666" s="92"/>
      <c r="S666" s="92"/>
    </row>
    <row r="667" spans="16:19" ht="15.75" customHeight="1" x14ac:dyDescent="0.2">
      <c r="P667" s="92"/>
      <c r="R667" s="92"/>
      <c r="S667" s="92"/>
    </row>
    <row r="668" spans="16:19" ht="15.75" customHeight="1" x14ac:dyDescent="0.2">
      <c r="P668" s="92"/>
      <c r="R668" s="92"/>
      <c r="S668" s="92"/>
    </row>
    <row r="669" spans="16:19" ht="15.75" customHeight="1" x14ac:dyDescent="0.2">
      <c r="P669" s="92"/>
      <c r="R669" s="92"/>
      <c r="S669" s="92"/>
    </row>
    <row r="670" spans="16:19" ht="15.75" customHeight="1" x14ac:dyDescent="0.2">
      <c r="P670" s="92"/>
      <c r="R670" s="92"/>
      <c r="S670" s="92"/>
    </row>
    <row r="671" spans="16:19" ht="15.75" customHeight="1" x14ac:dyDescent="0.2">
      <c r="P671" s="92"/>
      <c r="R671" s="92"/>
      <c r="S671" s="92"/>
    </row>
    <row r="672" spans="16:19" ht="15.75" customHeight="1" x14ac:dyDescent="0.2">
      <c r="P672" s="92"/>
      <c r="R672" s="92"/>
      <c r="S672" s="92"/>
    </row>
    <row r="673" spans="16:19" ht="15.75" customHeight="1" x14ac:dyDescent="0.2">
      <c r="P673" s="92"/>
      <c r="R673" s="92"/>
      <c r="S673" s="92"/>
    </row>
    <row r="674" spans="16:19" ht="15.75" customHeight="1" x14ac:dyDescent="0.2">
      <c r="P674" s="92"/>
      <c r="R674" s="92"/>
      <c r="S674" s="92"/>
    </row>
    <row r="675" spans="16:19" ht="15.75" customHeight="1" x14ac:dyDescent="0.2">
      <c r="P675" s="92"/>
      <c r="R675" s="92"/>
      <c r="S675" s="92"/>
    </row>
    <row r="676" spans="16:19" ht="15.75" customHeight="1" x14ac:dyDescent="0.2">
      <c r="P676" s="92"/>
      <c r="R676" s="92"/>
      <c r="S676" s="92"/>
    </row>
    <row r="677" spans="16:19" ht="15.75" customHeight="1" x14ac:dyDescent="0.2">
      <c r="P677" s="92"/>
      <c r="R677" s="92"/>
      <c r="S677" s="92"/>
    </row>
    <row r="678" spans="16:19" ht="15.75" customHeight="1" x14ac:dyDescent="0.2">
      <c r="P678" s="92"/>
      <c r="R678" s="92"/>
      <c r="S678" s="92"/>
    </row>
    <row r="679" spans="16:19" ht="15.75" customHeight="1" x14ac:dyDescent="0.2">
      <c r="P679" s="92"/>
      <c r="R679" s="92"/>
      <c r="S679" s="92"/>
    </row>
    <row r="680" spans="16:19" ht="15.75" customHeight="1" x14ac:dyDescent="0.2">
      <c r="P680" s="92"/>
      <c r="R680" s="92"/>
      <c r="S680" s="92"/>
    </row>
    <row r="681" spans="16:19" ht="15.75" customHeight="1" x14ac:dyDescent="0.2">
      <c r="P681" s="92"/>
      <c r="R681" s="92"/>
      <c r="S681" s="92"/>
    </row>
    <row r="682" spans="16:19" ht="15.75" customHeight="1" x14ac:dyDescent="0.2">
      <c r="P682" s="92"/>
      <c r="R682" s="92"/>
      <c r="S682" s="92"/>
    </row>
    <row r="683" spans="16:19" ht="15.75" customHeight="1" x14ac:dyDescent="0.2">
      <c r="P683" s="92"/>
      <c r="R683" s="92"/>
      <c r="S683" s="92"/>
    </row>
    <row r="684" spans="16:19" ht="15.75" customHeight="1" x14ac:dyDescent="0.2">
      <c r="P684" s="92"/>
      <c r="R684" s="92"/>
      <c r="S684" s="92"/>
    </row>
    <row r="685" spans="16:19" ht="15.75" customHeight="1" x14ac:dyDescent="0.2">
      <c r="P685" s="92"/>
      <c r="R685" s="92"/>
      <c r="S685" s="92"/>
    </row>
    <row r="686" spans="16:19" ht="15.75" customHeight="1" x14ac:dyDescent="0.2">
      <c r="P686" s="92"/>
      <c r="R686" s="92"/>
      <c r="S686" s="92"/>
    </row>
    <row r="687" spans="16:19" ht="15.75" customHeight="1" x14ac:dyDescent="0.2">
      <c r="P687" s="92"/>
      <c r="R687" s="92"/>
      <c r="S687" s="92"/>
    </row>
    <row r="688" spans="16:19" ht="15.75" customHeight="1" x14ac:dyDescent="0.2">
      <c r="P688" s="92"/>
      <c r="R688" s="92"/>
      <c r="S688" s="92"/>
    </row>
    <row r="689" spans="16:19" ht="15.75" customHeight="1" x14ac:dyDescent="0.2">
      <c r="P689" s="92"/>
      <c r="R689" s="92"/>
      <c r="S689" s="92"/>
    </row>
    <row r="690" spans="16:19" ht="15.75" customHeight="1" x14ac:dyDescent="0.2">
      <c r="P690" s="92"/>
      <c r="R690" s="92"/>
      <c r="S690" s="92"/>
    </row>
    <row r="691" spans="16:19" ht="15.75" customHeight="1" x14ac:dyDescent="0.2">
      <c r="P691" s="92"/>
      <c r="R691" s="92"/>
      <c r="S691" s="92"/>
    </row>
    <row r="692" spans="16:19" ht="15.75" customHeight="1" x14ac:dyDescent="0.2">
      <c r="P692" s="92"/>
      <c r="R692" s="92"/>
      <c r="S692" s="92"/>
    </row>
    <row r="693" spans="16:19" ht="15.75" customHeight="1" x14ac:dyDescent="0.2">
      <c r="P693" s="92"/>
      <c r="R693" s="92"/>
      <c r="S693" s="92"/>
    </row>
    <row r="694" spans="16:19" ht="15.75" customHeight="1" x14ac:dyDescent="0.2">
      <c r="P694" s="92"/>
      <c r="R694" s="92"/>
      <c r="S694" s="92"/>
    </row>
    <row r="695" spans="16:19" ht="15.75" customHeight="1" x14ac:dyDescent="0.2">
      <c r="P695" s="92"/>
      <c r="R695" s="92"/>
      <c r="S695" s="92"/>
    </row>
    <row r="696" spans="16:19" ht="15.75" customHeight="1" x14ac:dyDescent="0.2">
      <c r="P696" s="92"/>
      <c r="R696" s="92"/>
      <c r="S696" s="92"/>
    </row>
    <row r="697" spans="16:19" ht="15.75" customHeight="1" x14ac:dyDescent="0.2">
      <c r="P697" s="92"/>
      <c r="R697" s="92"/>
      <c r="S697" s="92"/>
    </row>
    <row r="698" spans="16:19" ht="15.75" customHeight="1" x14ac:dyDescent="0.2">
      <c r="P698" s="92"/>
      <c r="R698" s="92"/>
      <c r="S698" s="92"/>
    </row>
    <row r="699" spans="16:19" ht="15.75" customHeight="1" x14ac:dyDescent="0.2">
      <c r="P699" s="92"/>
      <c r="R699" s="92"/>
      <c r="S699" s="92"/>
    </row>
    <row r="700" spans="16:19" ht="15.75" customHeight="1" x14ac:dyDescent="0.2">
      <c r="P700" s="92"/>
      <c r="R700" s="92"/>
      <c r="S700" s="92"/>
    </row>
    <row r="701" spans="16:19" ht="15.75" customHeight="1" x14ac:dyDescent="0.2">
      <c r="P701" s="92"/>
      <c r="R701" s="92"/>
      <c r="S701" s="92"/>
    </row>
    <row r="702" spans="16:19" ht="15.75" customHeight="1" x14ac:dyDescent="0.2">
      <c r="P702" s="92"/>
      <c r="R702" s="92"/>
      <c r="S702" s="92"/>
    </row>
    <row r="703" spans="16:19" ht="15.75" customHeight="1" x14ac:dyDescent="0.2">
      <c r="P703" s="92"/>
      <c r="R703" s="92"/>
      <c r="S703" s="92"/>
    </row>
    <row r="704" spans="16:19" ht="15.75" customHeight="1" x14ac:dyDescent="0.2">
      <c r="P704" s="92"/>
      <c r="R704" s="92"/>
      <c r="S704" s="92"/>
    </row>
    <row r="705" spans="16:19" ht="15.75" customHeight="1" x14ac:dyDescent="0.2">
      <c r="P705" s="92"/>
      <c r="R705" s="92"/>
      <c r="S705" s="92"/>
    </row>
    <row r="706" spans="16:19" ht="15.75" customHeight="1" x14ac:dyDescent="0.2">
      <c r="P706" s="92"/>
      <c r="R706" s="92"/>
      <c r="S706" s="92"/>
    </row>
    <row r="707" spans="16:19" ht="15.75" customHeight="1" x14ac:dyDescent="0.2">
      <c r="P707" s="92"/>
      <c r="R707" s="92"/>
      <c r="S707" s="92"/>
    </row>
    <row r="708" spans="16:19" ht="15.75" customHeight="1" x14ac:dyDescent="0.2">
      <c r="P708" s="92"/>
      <c r="R708" s="92"/>
      <c r="S708" s="92"/>
    </row>
    <row r="709" spans="16:19" ht="15.75" customHeight="1" x14ac:dyDescent="0.2">
      <c r="P709" s="92"/>
      <c r="R709" s="92"/>
      <c r="S709" s="92"/>
    </row>
    <row r="710" spans="16:19" ht="15.75" customHeight="1" x14ac:dyDescent="0.2">
      <c r="P710" s="92"/>
      <c r="R710" s="92"/>
      <c r="S710" s="92"/>
    </row>
    <row r="711" spans="16:19" ht="15.75" customHeight="1" x14ac:dyDescent="0.2">
      <c r="P711" s="92"/>
      <c r="R711" s="92"/>
      <c r="S711" s="92"/>
    </row>
    <row r="712" spans="16:19" ht="15.75" customHeight="1" x14ac:dyDescent="0.2">
      <c r="P712" s="92"/>
      <c r="R712" s="92"/>
      <c r="S712" s="92"/>
    </row>
    <row r="713" spans="16:19" ht="15.75" customHeight="1" x14ac:dyDescent="0.2">
      <c r="P713" s="92"/>
      <c r="R713" s="92"/>
      <c r="S713" s="92"/>
    </row>
    <row r="714" spans="16:19" ht="15.75" customHeight="1" x14ac:dyDescent="0.2">
      <c r="P714" s="92"/>
      <c r="R714" s="92"/>
      <c r="S714" s="92"/>
    </row>
    <row r="715" spans="16:19" ht="15.75" customHeight="1" x14ac:dyDescent="0.2">
      <c r="P715" s="92"/>
      <c r="R715" s="92"/>
      <c r="S715" s="92"/>
    </row>
    <row r="716" spans="16:19" ht="15.75" customHeight="1" x14ac:dyDescent="0.2">
      <c r="P716" s="92"/>
      <c r="R716" s="92"/>
      <c r="S716" s="92"/>
    </row>
    <row r="717" spans="16:19" ht="15.75" customHeight="1" x14ac:dyDescent="0.2">
      <c r="P717" s="92"/>
      <c r="R717" s="92"/>
      <c r="S717" s="92"/>
    </row>
    <row r="718" spans="16:19" ht="15.75" customHeight="1" x14ac:dyDescent="0.2">
      <c r="P718" s="92"/>
      <c r="R718" s="92"/>
      <c r="S718" s="92"/>
    </row>
    <row r="719" spans="16:19" ht="15.75" customHeight="1" x14ac:dyDescent="0.2">
      <c r="P719" s="92"/>
      <c r="R719" s="92"/>
      <c r="S719" s="92"/>
    </row>
    <row r="720" spans="16:19" ht="15.75" customHeight="1" x14ac:dyDescent="0.2">
      <c r="P720" s="92"/>
      <c r="R720" s="92"/>
      <c r="S720" s="92"/>
    </row>
    <row r="721" spans="16:19" ht="15.75" customHeight="1" x14ac:dyDescent="0.2">
      <c r="P721" s="92"/>
      <c r="R721" s="92"/>
      <c r="S721" s="92"/>
    </row>
    <row r="722" spans="16:19" ht="15.75" customHeight="1" x14ac:dyDescent="0.2">
      <c r="P722" s="92"/>
      <c r="R722" s="92"/>
      <c r="S722" s="92"/>
    </row>
    <row r="723" spans="16:19" ht="15.75" customHeight="1" x14ac:dyDescent="0.2">
      <c r="P723" s="92"/>
      <c r="R723" s="92"/>
      <c r="S723" s="92"/>
    </row>
    <row r="724" spans="16:19" ht="15.75" customHeight="1" x14ac:dyDescent="0.2">
      <c r="P724" s="92"/>
      <c r="R724" s="92"/>
      <c r="S724" s="92"/>
    </row>
    <row r="725" spans="16:19" ht="15.75" customHeight="1" x14ac:dyDescent="0.2">
      <c r="P725" s="92"/>
      <c r="R725" s="92"/>
      <c r="S725" s="92"/>
    </row>
    <row r="726" spans="16:19" ht="15.75" customHeight="1" x14ac:dyDescent="0.2">
      <c r="P726" s="92"/>
      <c r="R726" s="92"/>
      <c r="S726" s="92"/>
    </row>
    <row r="727" spans="16:19" ht="15.75" customHeight="1" x14ac:dyDescent="0.2">
      <c r="P727" s="92"/>
      <c r="R727" s="92"/>
      <c r="S727" s="92"/>
    </row>
    <row r="728" spans="16:19" ht="15.75" customHeight="1" x14ac:dyDescent="0.2">
      <c r="P728" s="92"/>
      <c r="R728" s="92"/>
      <c r="S728" s="92"/>
    </row>
    <row r="729" spans="16:19" ht="15.75" customHeight="1" x14ac:dyDescent="0.2">
      <c r="P729" s="92"/>
      <c r="R729" s="92"/>
      <c r="S729" s="92"/>
    </row>
    <row r="730" spans="16:19" ht="15.75" customHeight="1" x14ac:dyDescent="0.2">
      <c r="P730" s="92"/>
      <c r="R730" s="92"/>
      <c r="S730" s="92"/>
    </row>
    <row r="731" spans="16:19" ht="15.75" customHeight="1" x14ac:dyDescent="0.2">
      <c r="P731" s="92"/>
      <c r="R731" s="92"/>
      <c r="S731" s="92"/>
    </row>
    <row r="732" spans="16:19" ht="15.75" customHeight="1" x14ac:dyDescent="0.2">
      <c r="P732" s="92"/>
      <c r="R732" s="92"/>
      <c r="S732" s="92"/>
    </row>
    <row r="733" spans="16:19" ht="15.75" customHeight="1" x14ac:dyDescent="0.2">
      <c r="P733" s="92"/>
      <c r="R733" s="92"/>
      <c r="S733" s="92"/>
    </row>
    <row r="734" spans="16:19" ht="15.75" customHeight="1" x14ac:dyDescent="0.2">
      <c r="P734" s="92"/>
      <c r="R734" s="92"/>
      <c r="S734" s="92"/>
    </row>
    <row r="735" spans="16:19" ht="15.75" customHeight="1" x14ac:dyDescent="0.2">
      <c r="P735" s="92"/>
      <c r="R735" s="92"/>
      <c r="S735" s="92"/>
    </row>
    <row r="736" spans="16:19" ht="15.75" customHeight="1" x14ac:dyDescent="0.2">
      <c r="P736" s="92"/>
      <c r="R736" s="92"/>
      <c r="S736" s="92"/>
    </row>
    <row r="737" spans="16:19" ht="15.75" customHeight="1" x14ac:dyDescent="0.2">
      <c r="P737" s="92"/>
      <c r="R737" s="92"/>
      <c r="S737" s="92"/>
    </row>
    <row r="738" spans="16:19" ht="15.75" customHeight="1" x14ac:dyDescent="0.2">
      <c r="P738" s="92"/>
      <c r="R738" s="92"/>
      <c r="S738" s="92"/>
    </row>
    <row r="739" spans="16:19" ht="15.75" customHeight="1" x14ac:dyDescent="0.2">
      <c r="P739" s="92"/>
      <c r="R739" s="92"/>
      <c r="S739" s="92"/>
    </row>
    <row r="740" spans="16:19" ht="15.75" customHeight="1" x14ac:dyDescent="0.2">
      <c r="P740" s="92"/>
      <c r="R740" s="92"/>
      <c r="S740" s="92"/>
    </row>
    <row r="741" spans="16:19" ht="15.75" customHeight="1" x14ac:dyDescent="0.2">
      <c r="P741" s="92"/>
      <c r="R741" s="92"/>
      <c r="S741" s="92"/>
    </row>
    <row r="742" spans="16:19" ht="15.75" customHeight="1" x14ac:dyDescent="0.2">
      <c r="P742" s="92"/>
      <c r="R742" s="92"/>
      <c r="S742" s="92"/>
    </row>
    <row r="743" spans="16:19" ht="15.75" customHeight="1" x14ac:dyDescent="0.2">
      <c r="P743" s="92"/>
      <c r="R743" s="92"/>
      <c r="S743" s="92"/>
    </row>
    <row r="744" spans="16:19" ht="15.75" customHeight="1" x14ac:dyDescent="0.2">
      <c r="P744" s="92"/>
      <c r="R744" s="92"/>
      <c r="S744" s="92"/>
    </row>
    <row r="745" spans="16:19" ht="15.75" customHeight="1" x14ac:dyDescent="0.2">
      <c r="P745" s="92"/>
      <c r="R745" s="92"/>
      <c r="S745" s="92"/>
    </row>
    <row r="746" spans="16:19" ht="15.75" customHeight="1" x14ac:dyDescent="0.2">
      <c r="P746" s="92"/>
      <c r="R746" s="92"/>
      <c r="S746" s="92"/>
    </row>
    <row r="747" spans="16:19" ht="15.75" customHeight="1" x14ac:dyDescent="0.2">
      <c r="P747" s="92"/>
      <c r="R747" s="92"/>
      <c r="S747" s="92"/>
    </row>
    <row r="748" spans="16:19" ht="15.75" customHeight="1" x14ac:dyDescent="0.2">
      <c r="P748" s="92"/>
      <c r="R748" s="92"/>
      <c r="S748" s="92"/>
    </row>
    <row r="749" spans="16:19" ht="15.75" customHeight="1" x14ac:dyDescent="0.2">
      <c r="P749" s="92"/>
      <c r="R749" s="92"/>
      <c r="S749" s="92"/>
    </row>
    <row r="750" spans="16:19" ht="15.75" customHeight="1" x14ac:dyDescent="0.2">
      <c r="P750" s="92"/>
      <c r="R750" s="92"/>
      <c r="S750" s="92"/>
    </row>
    <row r="751" spans="16:19" ht="15.75" customHeight="1" x14ac:dyDescent="0.2">
      <c r="P751" s="92"/>
      <c r="R751" s="92"/>
      <c r="S751" s="92"/>
    </row>
    <row r="752" spans="16:19" ht="15.75" customHeight="1" x14ac:dyDescent="0.2">
      <c r="P752" s="92"/>
      <c r="R752" s="92"/>
      <c r="S752" s="92"/>
    </row>
    <row r="753" spans="16:19" ht="15.75" customHeight="1" x14ac:dyDescent="0.2">
      <c r="P753" s="92"/>
      <c r="R753" s="92"/>
      <c r="S753" s="92"/>
    </row>
    <row r="754" spans="16:19" ht="15.75" customHeight="1" x14ac:dyDescent="0.2">
      <c r="P754" s="92"/>
      <c r="R754" s="92"/>
      <c r="S754" s="92"/>
    </row>
    <row r="755" spans="16:19" ht="15.75" customHeight="1" x14ac:dyDescent="0.2">
      <c r="P755" s="92"/>
      <c r="R755" s="92"/>
      <c r="S755" s="92"/>
    </row>
    <row r="756" spans="16:19" ht="15.75" customHeight="1" x14ac:dyDescent="0.2">
      <c r="P756" s="92"/>
      <c r="R756" s="92"/>
      <c r="S756" s="92"/>
    </row>
    <row r="757" spans="16:19" ht="15.75" customHeight="1" x14ac:dyDescent="0.2">
      <c r="P757" s="92"/>
      <c r="R757" s="92"/>
      <c r="S757" s="92"/>
    </row>
    <row r="758" spans="16:19" ht="15.75" customHeight="1" x14ac:dyDescent="0.2">
      <c r="P758" s="92"/>
      <c r="R758" s="92"/>
      <c r="S758" s="92"/>
    </row>
    <row r="759" spans="16:19" ht="15.75" customHeight="1" x14ac:dyDescent="0.2">
      <c r="P759" s="92"/>
      <c r="R759" s="92"/>
      <c r="S759" s="92"/>
    </row>
    <row r="760" spans="16:19" ht="15.75" customHeight="1" x14ac:dyDescent="0.2">
      <c r="P760" s="92"/>
      <c r="R760" s="92"/>
      <c r="S760" s="92"/>
    </row>
    <row r="761" spans="16:19" ht="15.75" customHeight="1" x14ac:dyDescent="0.2">
      <c r="P761" s="92"/>
      <c r="R761" s="92"/>
      <c r="S761" s="92"/>
    </row>
    <row r="762" spans="16:19" ht="15.75" customHeight="1" x14ac:dyDescent="0.2">
      <c r="P762" s="92"/>
      <c r="R762" s="92"/>
      <c r="S762" s="92"/>
    </row>
    <row r="763" spans="16:19" ht="15.75" customHeight="1" x14ac:dyDescent="0.2">
      <c r="P763" s="92"/>
      <c r="R763" s="92"/>
      <c r="S763" s="92"/>
    </row>
    <row r="764" spans="16:19" ht="15.75" customHeight="1" x14ac:dyDescent="0.2">
      <c r="P764" s="92"/>
      <c r="R764" s="92"/>
      <c r="S764" s="92"/>
    </row>
    <row r="765" spans="16:19" ht="15.75" customHeight="1" x14ac:dyDescent="0.2">
      <c r="P765" s="92"/>
      <c r="R765" s="92"/>
      <c r="S765" s="92"/>
    </row>
    <row r="766" spans="16:19" ht="15.75" customHeight="1" x14ac:dyDescent="0.2">
      <c r="P766" s="92"/>
      <c r="R766" s="92"/>
      <c r="S766" s="92"/>
    </row>
    <row r="767" spans="16:19" ht="15.75" customHeight="1" x14ac:dyDescent="0.2">
      <c r="P767" s="92"/>
      <c r="R767" s="92"/>
      <c r="S767" s="92"/>
    </row>
    <row r="768" spans="16:19" ht="15.75" customHeight="1" x14ac:dyDescent="0.2">
      <c r="P768" s="92"/>
      <c r="R768" s="92"/>
      <c r="S768" s="92"/>
    </row>
    <row r="769" spans="16:19" ht="15.75" customHeight="1" x14ac:dyDescent="0.2">
      <c r="P769" s="92"/>
      <c r="R769" s="92"/>
      <c r="S769" s="92"/>
    </row>
    <row r="770" spans="16:19" ht="15.75" customHeight="1" x14ac:dyDescent="0.2">
      <c r="P770" s="92"/>
      <c r="R770" s="92"/>
      <c r="S770" s="92"/>
    </row>
    <row r="771" spans="16:19" ht="15.75" customHeight="1" x14ac:dyDescent="0.2">
      <c r="P771" s="92"/>
      <c r="R771" s="92"/>
      <c r="S771" s="92"/>
    </row>
    <row r="772" spans="16:19" ht="15.75" customHeight="1" x14ac:dyDescent="0.2">
      <c r="P772" s="92"/>
      <c r="R772" s="92"/>
      <c r="S772" s="92"/>
    </row>
    <row r="773" spans="16:19" ht="15.75" customHeight="1" x14ac:dyDescent="0.2">
      <c r="P773" s="92"/>
      <c r="R773" s="92"/>
      <c r="S773" s="92"/>
    </row>
    <row r="774" spans="16:19" ht="15.75" customHeight="1" x14ac:dyDescent="0.2">
      <c r="P774" s="92"/>
      <c r="R774" s="92"/>
      <c r="S774" s="92"/>
    </row>
    <row r="775" spans="16:19" ht="15.75" customHeight="1" x14ac:dyDescent="0.2">
      <c r="P775" s="92"/>
      <c r="R775" s="92"/>
      <c r="S775" s="92"/>
    </row>
    <row r="776" spans="16:19" ht="15.75" customHeight="1" x14ac:dyDescent="0.2">
      <c r="P776" s="92"/>
      <c r="R776" s="92"/>
      <c r="S776" s="92"/>
    </row>
    <row r="777" spans="16:19" ht="15.75" customHeight="1" x14ac:dyDescent="0.2">
      <c r="P777" s="92"/>
      <c r="R777" s="92"/>
      <c r="S777" s="92"/>
    </row>
    <row r="778" spans="16:19" ht="15.75" customHeight="1" x14ac:dyDescent="0.2">
      <c r="P778" s="92"/>
      <c r="R778" s="92"/>
      <c r="S778" s="92"/>
    </row>
    <row r="779" spans="16:19" ht="15.75" customHeight="1" x14ac:dyDescent="0.2">
      <c r="P779" s="92"/>
      <c r="R779" s="92"/>
      <c r="S779" s="92"/>
    </row>
    <row r="780" spans="16:19" ht="15.75" customHeight="1" x14ac:dyDescent="0.2">
      <c r="P780" s="92"/>
      <c r="R780" s="92"/>
      <c r="S780" s="92"/>
    </row>
    <row r="781" spans="16:19" ht="15.75" customHeight="1" x14ac:dyDescent="0.2">
      <c r="P781" s="92"/>
      <c r="R781" s="92"/>
      <c r="S781" s="92"/>
    </row>
    <row r="782" spans="16:19" ht="15.75" customHeight="1" x14ac:dyDescent="0.2">
      <c r="P782" s="92"/>
      <c r="R782" s="92"/>
      <c r="S782" s="92"/>
    </row>
    <row r="783" spans="16:19" ht="15.75" customHeight="1" x14ac:dyDescent="0.2">
      <c r="P783" s="92"/>
      <c r="R783" s="92"/>
      <c r="S783" s="92"/>
    </row>
    <row r="784" spans="16:19" ht="15.75" customHeight="1" x14ac:dyDescent="0.2">
      <c r="P784" s="92"/>
      <c r="R784" s="92"/>
      <c r="S784" s="92"/>
    </row>
    <row r="785" spans="16:19" ht="15.75" customHeight="1" x14ac:dyDescent="0.2">
      <c r="P785" s="92"/>
      <c r="R785" s="92"/>
      <c r="S785" s="92"/>
    </row>
    <row r="786" spans="16:19" ht="15.75" customHeight="1" x14ac:dyDescent="0.2">
      <c r="P786" s="92"/>
      <c r="R786" s="92"/>
      <c r="S786" s="92"/>
    </row>
    <row r="787" spans="16:19" ht="15.75" customHeight="1" x14ac:dyDescent="0.2">
      <c r="P787" s="92"/>
      <c r="R787" s="92"/>
      <c r="S787" s="92"/>
    </row>
    <row r="788" spans="16:19" ht="15.75" customHeight="1" x14ac:dyDescent="0.2">
      <c r="P788" s="92"/>
      <c r="R788" s="92"/>
      <c r="S788" s="92"/>
    </row>
    <row r="789" spans="16:19" ht="15.75" customHeight="1" x14ac:dyDescent="0.2">
      <c r="P789" s="92"/>
      <c r="R789" s="92"/>
      <c r="S789" s="92"/>
    </row>
    <row r="790" spans="16:19" ht="15.75" customHeight="1" x14ac:dyDescent="0.2">
      <c r="P790" s="92"/>
      <c r="R790" s="92"/>
      <c r="S790" s="92"/>
    </row>
    <row r="791" spans="16:19" ht="15.75" customHeight="1" x14ac:dyDescent="0.2">
      <c r="P791" s="92"/>
      <c r="R791" s="92"/>
      <c r="S791" s="92"/>
    </row>
    <row r="792" spans="16:19" ht="15.75" customHeight="1" x14ac:dyDescent="0.2">
      <c r="P792" s="92"/>
      <c r="R792" s="92"/>
      <c r="S792" s="92"/>
    </row>
    <row r="793" spans="16:19" ht="15.75" customHeight="1" x14ac:dyDescent="0.2">
      <c r="P793" s="92"/>
      <c r="R793" s="92"/>
      <c r="S793" s="92"/>
    </row>
    <row r="794" spans="16:19" ht="15.75" customHeight="1" x14ac:dyDescent="0.2">
      <c r="P794" s="92"/>
      <c r="R794" s="92"/>
      <c r="S794" s="92"/>
    </row>
    <row r="795" spans="16:19" ht="15.75" customHeight="1" x14ac:dyDescent="0.2">
      <c r="P795" s="92"/>
      <c r="R795" s="92"/>
      <c r="S795" s="92"/>
    </row>
    <row r="796" spans="16:19" ht="15.75" customHeight="1" x14ac:dyDescent="0.2">
      <c r="P796" s="92"/>
      <c r="R796" s="92"/>
      <c r="S796" s="92"/>
    </row>
    <row r="797" spans="16:19" ht="15.75" customHeight="1" x14ac:dyDescent="0.2">
      <c r="P797" s="92"/>
      <c r="R797" s="92"/>
      <c r="S797" s="92"/>
    </row>
    <row r="798" spans="16:19" ht="15.75" customHeight="1" x14ac:dyDescent="0.2">
      <c r="P798" s="92"/>
      <c r="R798" s="92"/>
      <c r="S798" s="92"/>
    </row>
    <row r="799" spans="16:19" ht="15.75" customHeight="1" x14ac:dyDescent="0.2">
      <c r="P799" s="92"/>
      <c r="R799" s="92"/>
      <c r="S799" s="92"/>
    </row>
    <row r="800" spans="16:19" ht="15.75" customHeight="1" x14ac:dyDescent="0.2">
      <c r="P800" s="92"/>
      <c r="R800" s="92"/>
      <c r="S800" s="92"/>
    </row>
    <row r="801" spans="16:19" ht="15.75" customHeight="1" x14ac:dyDescent="0.2">
      <c r="P801" s="92"/>
      <c r="R801" s="92"/>
      <c r="S801" s="92"/>
    </row>
    <row r="802" spans="16:19" ht="15.75" customHeight="1" x14ac:dyDescent="0.2">
      <c r="P802" s="92"/>
      <c r="R802" s="92"/>
      <c r="S802" s="92"/>
    </row>
    <row r="803" spans="16:19" ht="15.75" customHeight="1" x14ac:dyDescent="0.2">
      <c r="P803" s="92"/>
      <c r="R803" s="92"/>
      <c r="S803" s="92"/>
    </row>
    <row r="804" spans="16:19" ht="15.75" customHeight="1" x14ac:dyDescent="0.2">
      <c r="P804" s="92"/>
      <c r="R804" s="92"/>
      <c r="S804" s="92"/>
    </row>
    <row r="805" spans="16:19" ht="15.75" customHeight="1" x14ac:dyDescent="0.2">
      <c r="P805" s="92"/>
      <c r="R805" s="92"/>
      <c r="S805" s="92"/>
    </row>
    <row r="806" spans="16:19" ht="15.75" customHeight="1" x14ac:dyDescent="0.2">
      <c r="P806" s="92"/>
      <c r="R806" s="92"/>
      <c r="S806" s="92"/>
    </row>
    <row r="807" spans="16:19" ht="15.75" customHeight="1" x14ac:dyDescent="0.2">
      <c r="P807" s="92"/>
      <c r="R807" s="92"/>
      <c r="S807" s="92"/>
    </row>
    <row r="808" spans="16:19" ht="15.75" customHeight="1" x14ac:dyDescent="0.2">
      <c r="P808" s="92"/>
      <c r="R808" s="92"/>
      <c r="S808" s="92"/>
    </row>
    <row r="809" spans="16:19" ht="15.75" customHeight="1" x14ac:dyDescent="0.2">
      <c r="P809" s="92"/>
      <c r="R809" s="92"/>
      <c r="S809" s="92"/>
    </row>
    <row r="810" spans="16:19" ht="15.75" customHeight="1" x14ac:dyDescent="0.2">
      <c r="P810" s="92"/>
      <c r="R810" s="92"/>
      <c r="S810" s="92"/>
    </row>
    <row r="811" spans="16:19" ht="15.75" customHeight="1" x14ac:dyDescent="0.2">
      <c r="P811" s="92"/>
      <c r="R811" s="92"/>
      <c r="S811" s="92"/>
    </row>
    <row r="812" spans="16:19" ht="15.75" customHeight="1" x14ac:dyDescent="0.2">
      <c r="P812" s="92"/>
      <c r="R812" s="92"/>
      <c r="S812" s="92"/>
    </row>
    <row r="813" spans="16:19" ht="15.75" customHeight="1" x14ac:dyDescent="0.2">
      <c r="P813" s="92"/>
      <c r="R813" s="92"/>
      <c r="S813" s="92"/>
    </row>
    <row r="814" spans="16:19" ht="15.75" customHeight="1" x14ac:dyDescent="0.2">
      <c r="P814" s="92"/>
      <c r="R814" s="92"/>
      <c r="S814" s="92"/>
    </row>
    <row r="815" spans="16:19" ht="15.75" customHeight="1" x14ac:dyDescent="0.2">
      <c r="P815" s="92"/>
      <c r="R815" s="92"/>
      <c r="S815" s="92"/>
    </row>
    <row r="816" spans="16:19" ht="15.75" customHeight="1" x14ac:dyDescent="0.2">
      <c r="P816" s="92"/>
      <c r="R816" s="92"/>
      <c r="S816" s="92"/>
    </row>
    <row r="817" spans="16:19" ht="15.75" customHeight="1" x14ac:dyDescent="0.2">
      <c r="P817" s="92"/>
      <c r="R817" s="92"/>
      <c r="S817" s="92"/>
    </row>
    <row r="818" spans="16:19" ht="15.75" customHeight="1" x14ac:dyDescent="0.2">
      <c r="P818" s="92"/>
      <c r="R818" s="92"/>
      <c r="S818" s="92"/>
    </row>
    <row r="819" spans="16:19" ht="15.75" customHeight="1" x14ac:dyDescent="0.2">
      <c r="P819" s="92"/>
      <c r="R819" s="92"/>
      <c r="S819" s="92"/>
    </row>
    <row r="820" spans="16:19" ht="15.75" customHeight="1" x14ac:dyDescent="0.2">
      <c r="P820" s="92"/>
      <c r="R820" s="92"/>
      <c r="S820" s="92"/>
    </row>
    <row r="821" spans="16:19" ht="15.75" customHeight="1" x14ac:dyDescent="0.2">
      <c r="P821" s="92"/>
      <c r="R821" s="92"/>
      <c r="S821" s="92"/>
    </row>
    <row r="822" spans="16:19" ht="15.75" customHeight="1" x14ac:dyDescent="0.2">
      <c r="P822" s="92"/>
      <c r="R822" s="92"/>
      <c r="S822" s="92"/>
    </row>
    <row r="823" spans="16:19" ht="15.75" customHeight="1" x14ac:dyDescent="0.2">
      <c r="P823" s="92"/>
      <c r="R823" s="92"/>
      <c r="S823" s="92"/>
    </row>
    <row r="824" spans="16:19" ht="15.75" customHeight="1" x14ac:dyDescent="0.2">
      <c r="P824" s="92"/>
      <c r="R824" s="92"/>
      <c r="S824" s="92"/>
    </row>
    <row r="825" spans="16:19" ht="15.75" customHeight="1" x14ac:dyDescent="0.2">
      <c r="P825" s="92"/>
      <c r="R825" s="92"/>
      <c r="S825" s="92"/>
    </row>
    <row r="826" spans="16:19" ht="15.75" customHeight="1" x14ac:dyDescent="0.2">
      <c r="P826" s="92"/>
      <c r="R826" s="92"/>
      <c r="S826" s="92"/>
    </row>
    <row r="827" spans="16:19" ht="15.75" customHeight="1" x14ac:dyDescent="0.2">
      <c r="P827" s="92"/>
      <c r="R827" s="92"/>
      <c r="S827" s="92"/>
    </row>
    <row r="828" spans="16:19" ht="15.75" customHeight="1" x14ac:dyDescent="0.2">
      <c r="P828" s="92"/>
      <c r="R828" s="92"/>
      <c r="S828" s="92"/>
    </row>
    <row r="829" spans="16:19" ht="15.75" customHeight="1" x14ac:dyDescent="0.2">
      <c r="P829" s="92"/>
      <c r="R829" s="92"/>
      <c r="S829" s="92"/>
    </row>
    <row r="830" spans="16:19" ht="15.75" customHeight="1" x14ac:dyDescent="0.2">
      <c r="P830" s="92"/>
      <c r="R830" s="92"/>
      <c r="S830" s="92"/>
    </row>
    <row r="831" spans="16:19" ht="15.75" customHeight="1" x14ac:dyDescent="0.2">
      <c r="P831" s="92"/>
      <c r="R831" s="92"/>
      <c r="S831" s="92"/>
    </row>
    <row r="832" spans="16:19" ht="15.75" customHeight="1" x14ac:dyDescent="0.2">
      <c r="P832" s="92"/>
      <c r="R832" s="92"/>
      <c r="S832" s="92"/>
    </row>
    <row r="833" spans="16:19" ht="15.75" customHeight="1" x14ac:dyDescent="0.2">
      <c r="P833" s="92"/>
      <c r="R833" s="92"/>
      <c r="S833" s="92"/>
    </row>
    <row r="834" spans="16:19" ht="15.75" customHeight="1" x14ac:dyDescent="0.2">
      <c r="P834" s="92"/>
      <c r="R834" s="92"/>
      <c r="S834" s="92"/>
    </row>
    <row r="835" spans="16:19" ht="15.75" customHeight="1" x14ac:dyDescent="0.2">
      <c r="P835" s="92"/>
      <c r="R835" s="92"/>
      <c r="S835" s="92"/>
    </row>
    <row r="836" spans="16:19" ht="15.75" customHeight="1" x14ac:dyDescent="0.2">
      <c r="P836" s="92"/>
      <c r="R836" s="92"/>
      <c r="S836" s="92"/>
    </row>
    <row r="837" spans="16:19" ht="15.75" customHeight="1" x14ac:dyDescent="0.2">
      <c r="P837" s="92"/>
      <c r="R837" s="92"/>
      <c r="S837" s="92"/>
    </row>
    <row r="838" spans="16:19" ht="15.75" customHeight="1" x14ac:dyDescent="0.2">
      <c r="P838" s="92"/>
      <c r="R838" s="92"/>
      <c r="S838" s="92"/>
    </row>
    <row r="839" spans="16:19" ht="15.75" customHeight="1" x14ac:dyDescent="0.2">
      <c r="P839" s="92"/>
      <c r="R839" s="92"/>
      <c r="S839" s="92"/>
    </row>
    <row r="840" spans="16:19" ht="15.75" customHeight="1" x14ac:dyDescent="0.2">
      <c r="P840" s="92"/>
      <c r="R840" s="92"/>
      <c r="S840" s="92"/>
    </row>
    <row r="841" spans="16:19" ht="15.75" customHeight="1" x14ac:dyDescent="0.2">
      <c r="P841" s="92"/>
      <c r="R841" s="92"/>
      <c r="S841" s="92"/>
    </row>
    <row r="842" spans="16:19" ht="15.75" customHeight="1" x14ac:dyDescent="0.2">
      <c r="P842" s="92"/>
      <c r="R842" s="92"/>
      <c r="S842" s="92"/>
    </row>
    <row r="843" spans="16:19" ht="15.75" customHeight="1" x14ac:dyDescent="0.2">
      <c r="P843" s="92"/>
      <c r="R843" s="92"/>
      <c r="S843" s="92"/>
    </row>
    <row r="844" spans="16:19" ht="15.75" customHeight="1" x14ac:dyDescent="0.2">
      <c r="P844" s="92"/>
      <c r="R844" s="92"/>
      <c r="S844" s="92"/>
    </row>
    <row r="845" spans="16:19" ht="15.75" customHeight="1" x14ac:dyDescent="0.2">
      <c r="P845" s="92"/>
      <c r="R845" s="92"/>
      <c r="S845" s="92"/>
    </row>
    <row r="846" spans="16:19" ht="15.75" customHeight="1" x14ac:dyDescent="0.2">
      <c r="P846" s="92"/>
      <c r="R846" s="92"/>
      <c r="S846" s="92"/>
    </row>
    <row r="847" spans="16:19" ht="15.75" customHeight="1" x14ac:dyDescent="0.2">
      <c r="P847" s="92"/>
      <c r="R847" s="92"/>
      <c r="S847" s="92"/>
    </row>
    <row r="848" spans="16:19" ht="15.75" customHeight="1" x14ac:dyDescent="0.2">
      <c r="P848" s="92"/>
      <c r="R848" s="92"/>
      <c r="S848" s="92"/>
    </row>
    <row r="849" spans="16:19" ht="15.75" customHeight="1" x14ac:dyDescent="0.2">
      <c r="P849" s="92"/>
      <c r="R849" s="92"/>
      <c r="S849" s="92"/>
    </row>
    <row r="850" spans="16:19" ht="15.75" customHeight="1" x14ac:dyDescent="0.2">
      <c r="P850" s="92"/>
      <c r="R850" s="92"/>
      <c r="S850" s="92"/>
    </row>
    <row r="851" spans="16:19" ht="15.75" customHeight="1" x14ac:dyDescent="0.2">
      <c r="P851" s="92"/>
      <c r="R851" s="92"/>
      <c r="S851" s="92"/>
    </row>
    <row r="852" spans="16:19" ht="15.75" customHeight="1" x14ac:dyDescent="0.2">
      <c r="P852" s="92"/>
      <c r="R852" s="92"/>
      <c r="S852" s="92"/>
    </row>
    <row r="853" spans="16:19" ht="15.75" customHeight="1" x14ac:dyDescent="0.2">
      <c r="P853" s="92"/>
      <c r="R853" s="92"/>
      <c r="S853" s="92"/>
    </row>
    <row r="854" spans="16:19" ht="15.75" customHeight="1" x14ac:dyDescent="0.2">
      <c r="P854" s="92"/>
      <c r="R854" s="92"/>
      <c r="S854" s="92"/>
    </row>
    <row r="855" spans="16:19" ht="15.75" customHeight="1" x14ac:dyDescent="0.2">
      <c r="P855" s="92"/>
      <c r="R855" s="92"/>
      <c r="S855" s="92"/>
    </row>
    <row r="856" spans="16:19" ht="15.75" customHeight="1" x14ac:dyDescent="0.2">
      <c r="P856" s="92"/>
      <c r="R856" s="92"/>
      <c r="S856" s="92"/>
    </row>
    <row r="857" spans="16:19" ht="15.75" customHeight="1" x14ac:dyDescent="0.2">
      <c r="P857" s="92"/>
      <c r="R857" s="92"/>
      <c r="S857" s="92"/>
    </row>
    <row r="858" spans="16:19" ht="15.75" customHeight="1" x14ac:dyDescent="0.2">
      <c r="P858" s="92"/>
      <c r="R858" s="92"/>
      <c r="S858" s="92"/>
    </row>
    <row r="859" spans="16:19" ht="15.75" customHeight="1" x14ac:dyDescent="0.2">
      <c r="P859" s="92"/>
      <c r="R859" s="92"/>
      <c r="S859" s="92"/>
    </row>
    <row r="860" spans="16:19" ht="15.75" customHeight="1" x14ac:dyDescent="0.2">
      <c r="P860" s="92"/>
      <c r="R860" s="92"/>
      <c r="S860" s="92"/>
    </row>
    <row r="861" spans="16:19" ht="15.75" customHeight="1" x14ac:dyDescent="0.2">
      <c r="P861" s="92"/>
      <c r="R861" s="92"/>
      <c r="S861" s="92"/>
    </row>
    <row r="862" spans="16:19" ht="15.75" customHeight="1" x14ac:dyDescent="0.2">
      <c r="P862" s="92"/>
      <c r="R862" s="92"/>
      <c r="S862" s="92"/>
    </row>
    <row r="863" spans="16:19" ht="15.75" customHeight="1" x14ac:dyDescent="0.2">
      <c r="P863" s="92"/>
      <c r="R863" s="92"/>
      <c r="S863" s="92"/>
    </row>
    <row r="864" spans="16:19" ht="15.75" customHeight="1" x14ac:dyDescent="0.2">
      <c r="P864" s="92"/>
      <c r="R864" s="92"/>
      <c r="S864" s="92"/>
    </row>
    <row r="865" spans="16:19" ht="15.75" customHeight="1" x14ac:dyDescent="0.2">
      <c r="P865" s="92"/>
      <c r="R865" s="92"/>
      <c r="S865" s="92"/>
    </row>
    <row r="866" spans="16:19" ht="15.75" customHeight="1" x14ac:dyDescent="0.2">
      <c r="P866" s="92"/>
      <c r="R866" s="92"/>
      <c r="S866" s="92"/>
    </row>
    <row r="867" spans="16:19" ht="15.75" customHeight="1" x14ac:dyDescent="0.2">
      <c r="P867" s="92"/>
      <c r="R867" s="92"/>
      <c r="S867" s="92"/>
    </row>
    <row r="868" spans="16:19" ht="15.75" customHeight="1" x14ac:dyDescent="0.2">
      <c r="P868" s="92"/>
      <c r="R868" s="92"/>
      <c r="S868" s="92"/>
    </row>
    <row r="869" spans="16:19" ht="15.75" customHeight="1" x14ac:dyDescent="0.2">
      <c r="P869" s="92"/>
      <c r="R869" s="92"/>
      <c r="S869" s="92"/>
    </row>
    <row r="870" spans="16:19" ht="15.75" customHeight="1" x14ac:dyDescent="0.2">
      <c r="P870" s="92"/>
      <c r="R870" s="92"/>
      <c r="S870" s="92"/>
    </row>
    <row r="871" spans="16:19" ht="15.75" customHeight="1" x14ac:dyDescent="0.2">
      <c r="P871" s="92"/>
      <c r="R871" s="92"/>
      <c r="S871" s="92"/>
    </row>
    <row r="872" spans="16:19" ht="15.75" customHeight="1" x14ac:dyDescent="0.2">
      <c r="P872" s="92"/>
      <c r="R872" s="92"/>
      <c r="S872" s="92"/>
    </row>
    <row r="873" spans="16:19" ht="15.75" customHeight="1" x14ac:dyDescent="0.2">
      <c r="P873" s="92"/>
      <c r="R873" s="92"/>
      <c r="S873" s="92"/>
    </row>
    <row r="874" spans="16:19" ht="15.75" customHeight="1" x14ac:dyDescent="0.2">
      <c r="P874" s="92"/>
      <c r="R874" s="92"/>
      <c r="S874" s="92"/>
    </row>
    <row r="875" spans="16:19" ht="15.75" customHeight="1" x14ac:dyDescent="0.2">
      <c r="P875" s="92"/>
      <c r="R875" s="92"/>
      <c r="S875" s="92"/>
    </row>
    <row r="876" spans="16:19" ht="15.75" customHeight="1" x14ac:dyDescent="0.2">
      <c r="P876" s="92"/>
      <c r="R876" s="92"/>
      <c r="S876" s="92"/>
    </row>
    <row r="877" spans="16:19" ht="15.75" customHeight="1" x14ac:dyDescent="0.2">
      <c r="P877" s="92"/>
      <c r="R877" s="92"/>
      <c r="S877" s="92"/>
    </row>
    <row r="878" spans="16:19" ht="15.75" customHeight="1" x14ac:dyDescent="0.2">
      <c r="P878" s="92"/>
      <c r="R878" s="92"/>
      <c r="S878" s="92"/>
    </row>
    <row r="879" spans="16:19" ht="15.75" customHeight="1" x14ac:dyDescent="0.2">
      <c r="P879" s="92"/>
      <c r="R879" s="92"/>
      <c r="S879" s="92"/>
    </row>
    <row r="880" spans="16:19" ht="15.75" customHeight="1" x14ac:dyDescent="0.2">
      <c r="P880" s="92"/>
      <c r="R880" s="92"/>
      <c r="S880" s="92"/>
    </row>
    <row r="881" spans="16:19" ht="15.75" customHeight="1" x14ac:dyDescent="0.2">
      <c r="P881" s="92"/>
      <c r="R881" s="92"/>
      <c r="S881" s="92"/>
    </row>
    <row r="882" spans="16:19" ht="15.75" customHeight="1" x14ac:dyDescent="0.2">
      <c r="P882" s="92"/>
      <c r="R882" s="92"/>
      <c r="S882" s="92"/>
    </row>
    <row r="883" spans="16:19" ht="15.75" customHeight="1" x14ac:dyDescent="0.2">
      <c r="P883" s="92"/>
      <c r="R883" s="92"/>
      <c r="S883" s="92"/>
    </row>
    <row r="884" spans="16:19" ht="15.75" customHeight="1" x14ac:dyDescent="0.2">
      <c r="P884" s="92"/>
      <c r="R884" s="92"/>
      <c r="S884" s="92"/>
    </row>
    <row r="885" spans="16:19" ht="15.75" customHeight="1" x14ac:dyDescent="0.2">
      <c r="P885" s="92"/>
      <c r="R885" s="92"/>
      <c r="S885" s="92"/>
    </row>
    <row r="886" spans="16:19" ht="15.75" customHeight="1" x14ac:dyDescent="0.2">
      <c r="P886" s="92"/>
      <c r="R886" s="92"/>
      <c r="S886" s="92"/>
    </row>
    <row r="887" spans="16:19" ht="15.75" customHeight="1" x14ac:dyDescent="0.2">
      <c r="P887" s="92"/>
      <c r="R887" s="92"/>
      <c r="S887" s="92"/>
    </row>
    <row r="888" spans="16:19" ht="15.75" customHeight="1" x14ac:dyDescent="0.2">
      <c r="P888" s="92"/>
      <c r="R888" s="92"/>
      <c r="S888" s="92"/>
    </row>
    <row r="889" spans="16:19" ht="15.75" customHeight="1" x14ac:dyDescent="0.2">
      <c r="P889" s="92"/>
      <c r="R889" s="92"/>
      <c r="S889" s="92"/>
    </row>
    <row r="890" spans="16:19" ht="15.75" customHeight="1" x14ac:dyDescent="0.2">
      <c r="P890" s="92"/>
      <c r="R890" s="92"/>
      <c r="S890" s="92"/>
    </row>
    <row r="891" spans="16:19" ht="15.75" customHeight="1" x14ac:dyDescent="0.2">
      <c r="P891" s="92"/>
      <c r="R891" s="92"/>
      <c r="S891" s="92"/>
    </row>
    <row r="892" spans="16:19" ht="15.75" customHeight="1" x14ac:dyDescent="0.2">
      <c r="P892" s="92"/>
      <c r="R892" s="92"/>
      <c r="S892" s="92"/>
    </row>
    <row r="893" spans="16:19" ht="15.75" customHeight="1" x14ac:dyDescent="0.2">
      <c r="P893" s="92"/>
      <c r="R893" s="92"/>
      <c r="S893" s="92"/>
    </row>
    <row r="894" spans="16:19" ht="15.75" customHeight="1" x14ac:dyDescent="0.2">
      <c r="P894" s="92"/>
      <c r="R894" s="92"/>
      <c r="S894" s="92"/>
    </row>
    <row r="895" spans="16:19" ht="15.75" customHeight="1" x14ac:dyDescent="0.2">
      <c r="P895" s="92"/>
      <c r="R895" s="92"/>
      <c r="S895" s="92"/>
    </row>
    <row r="896" spans="16:19" ht="15.75" customHeight="1" x14ac:dyDescent="0.2">
      <c r="P896" s="92"/>
      <c r="R896" s="92"/>
      <c r="S896" s="92"/>
    </row>
    <row r="897" spans="16:19" ht="15.75" customHeight="1" x14ac:dyDescent="0.2">
      <c r="P897" s="92"/>
      <c r="R897" s="92"/>
      <c r="S897" s="92"/>
    </row>
    <row r="898" spans="16:19" ht="15.75" customHeight="1" x14ac:dyDescent="0.2">
      <c r="P898" s="92"/>
      <c r="R898" s="92"/>
      <c r="S898" s="92"/>
    </row>
    <row r="899" spans="16:19" ht="15.75" customHeight="1" x14ac:dyDescent="0.2">
      <c r="P899" s="92"/>
      <c r="R899" s="92"/>
      <c r="S899" s="92"/>
    </row>
    <row r="900" spans="16:19" ht="15.75" customHeight="1" x14ac:dyDescent="0.2">
      <c r="P900" s="92"/>
      <c r="R900" s="92"/>
      <c r="S900" s="92"/>
    </row>
    <row r="901" spans="16:19" ht="15.75" customHeight="1" x14ac:dyDescent="0.2">
      <c r="P901" s="92"/>
      <c r="R901" s="92"/>
      <c r="S901" s="92"/>
    </row>
    <row r="902" spans="16:19" ht="15.75" customHeight="1" x14ac:dyDescent="0.2">
      <c r="P902" s="92"/>
      <c r="R902" s="92"/>
      <c r="S902" s="92"/>
    </row>
    <row r="903" spans="16:19" ht="15.75" customHeight="1" x14ac:dyDescent="0.2">
      <c r="P903" s="92"/>
      <c r="R903" s="92"/>
      <c r="S903" s="92"/>
    </row>
    <row r="904" spans="16:19" ht="15.75" customHeight="1" x14ac:dyDescent="0.2">
      <c r="P904" s="92"/>
      <c r="R904" s="92"/>
      <c r="S904" s="92"/>
    </row>
    <row r="905" spans="16:19" ht="15.75" customHeight="1" x14ac:dyDescent="0.2">
      <c r="P905" s="92"/>
      <c r="R905" s="92"/>
      <c r="S905" s="92"/>
    </row>
    <row r="906" spans="16:19" ht="15.75" customHeight="1" x14ac:dyDescent="0.2">
      <c r="P906" s="92"/>
      <c r="R906" s="92"/>
      <c r="S906" s="92"/>
    </row>
    <row r="907" spans="16:19" ht="15.75" customHeight="1" x14ac:dyDescent="0.2">
      <c r="P907" s="92"/>
      <c r="R907" s="92"/>
      <c r="S907" s="92"/>
    </row>
    <row r="908" spans="16:19" ht="15.75" customHeight="1" x14ac:dyDescent="0.2">
      <c r="P908" s="92"/>
      <c r="R908" s="92"/>
      <c r="S908" s="92"/>
    </row>
    <row r="909" spans="16:19" ht="15.75" customHeight="1" x14ac:dyDescent="0.2">
      <c r="P909" s="92"/>
      <c r="R909" s="92"/>
      <c r="S909" s="92"/>
    </row>
    <row r="910" spans="16:19" ht="15.75" customHeight="1" x14ac:dyDescent="0.2">
      <c r="P910" s="92"/>
      <c r="R910" s="92"/>
      <c r="S910" s="92"/>
    </row>
    <row r="911" spans="16:19" ht="15.75" customHeight="1" x14ac:dyDescent="0.2">
      <c r="P911" s="92"/>
      <c r="R911" s="92"/>
      <c r="S911" s="92"/>
    </row>
    <row r="912" spans="16:19" ht="15.75" customHeight="1" x14ac:dyDescent="0.2">
      <c r="P912" s="92"/>
      <c r="R912" s="92"/>
      <c r="S912" s="92"/>
    </row>
    <row r="913" spans="16:19" ht="15.75" customHeight="1" x14ac:dyDescent="0.2">
      <c r="P913" s="92"/>
      <c r="R913" s="92"/>
      <c r="S913" s="92"/>
    </row>
    <row r="914" spans="16:19" ht="15.75" customHeight="1" x14ac:dyDescent="0.2">
      <c r="P914" s="92"/>
      <c r="R914" s="92"/>
      <c r="S914" s="92"/>
    </row>
    <row r="915" spans="16:19" ht="15.75" customHeight="1" x14ac:dyDescent="0.2">
      <c r="P915" s="92"/>
      <c r="R915" s="92"/>
      <c r="S915" s="92"/>
    </row>
    <row r="916" spans="16:19" ht="15.75" customHeight="1" x14ac:dyDescent="0.2">
      <c r="P916" s="92"/>
      <c r="R916" s="92"/>
      <c r="S916" s="92"/>
    </row>
    <row r="917" spans="16:19" ht="15.75" customHeight="1" x14ac:dyDescent="0.2">
      <c r="P917" s="92"/>
      <c r="R917" s="92"/>
      <c r="S917" s="92"/>
    </row>
    <row r="918" spans="16:19" ht="15.75" customHeight="1" x14ac:dyDescent="0.2">
      <c r="P918" s="92"/>
      <c r="R918" s="92"/>
      <c r="S918" s="92"/>
    </row>
    <row r="919" spans="16:19" ht="15.75" customHeight="1" x14ac:dyDescent="0.2">
      <c r="P919" s="92"/>
      <c r="R919" s="92"/>
      <c r="S919" s="92"/>
    </row>
    <row r="920" spans="16:19" ht="15.75" customHeight="1" x14ac:dyDescent="0.2">
      <c r="P920" s="92"/>
      <c r="R920" s="92"/>
      <c r="S920" s="92"/>
    </row>
    <row r="921" spans="16:19" ht="15.75" customHeight="1" x14ac:dyDescent="0.2">
      <c r="P921" s="92"/>
      <c r="R921" s="92"/>
      <c r="S921" s="92"/>
    </row>
    <row r="922" spans="16:19" ht="15.75" customHeight="1" x14ac:dyDescent="0.2">
      <c r="P922" s="92"/>
      <c r="R922" s="92"/>
      <c r="S922" s="92"/>
    </row>
    <row r="923" spans="16:19" ht="15.75" customHeight="1" x14ac:dyDescent="0.2">
      <c r="P923" s="92"/>
      <c r="R923" s="92"/>
      <c r="S923" s="92"/>
    </row>
    <row r="924" spans="16:19" ht="15.75" customHeight="1" x14ac:dyDescent="0.2">
      <c r="P924" s="92"/>
      <c r="R924" s="92"/>
      <c r="S924" s="92"/>
    </row>
    <row r="925" spans="16:19" ht="15.75" customHeight="1" x14ac:dyDescent="0.2">
      <c r="P925" s="92"/>
      <c r="R925" s="92"/>
      <c r="S925" s="92"/>
    </row>
    <row r="926" spans="16:19" ht="15.75" customHeight="1" x14ac:dyDescent="0.2">
      <c r="P926" s="92"/>
      <c r="R926" s="92"/>
      <c r="S926" s="92"/>
    </row>
    <row r="927" spans="16:19" ht="15.75" customHeight="1" x14ac:dyDescent="0.2">
      <c r="P927" s="92"/>
      <c r="R927" s="92"/>
      <c r="S927" s="92"/>
    </row>
    <row r="928" spans="16:19" ht="15.75" customHeight="1" x14ac:dyDescent="0.2">
      <c r="P928" s="92"/>
      <c r="R928" s="92"/>
      <c r="S928" s="92"/>
    </row>
    <row r="929" spans="16:19" ht="15.75" customHeight="1" x14ac:dyDescent="0.2">
      <c r="P929" s="92"/>
      <c r="R929" s="92"/>
      <c r="S929" s="92"/>
    </row>
    <row r="930" spans="16:19" ht="15.75" customHeight="1" x14ac:dyDescent="0.2">
      <c r="P930" s="92"/>
      <c r="R930" s="92"/>
      <c r="S930" s="92"/>
    </row>
    <row r="931" spans="16:19" ht="15.75" customHeight="1" x14ac:dyDescent="0.2">
      <c r="P931" s="92"/>
      <c r="R931" s="92"/>
      <c r="S931" s="92"/>
    </row>
    <row r="932" spans="16:19" ht="15.75" customHeight="1" x14ac:dyDescent="0.2">
      <c r="P932" s="92"/>
      <c r="R932" s="92"/>
      <c r="S932" s="92"/>
    </row>
    <row r="933" spans="16:19" ht="15.75" customHeight="1" x14ac:dyDescent="0.2">
      <c r="P933" s="92"/>
      <c r="R933" s="92"/>
      <c r="S933" s="92"/>
    </row>
    <row r="934" spans="16:19" ht="15.75" customHeight="1" x14ac:dyDescent="0.2">
      <c r="P934" s="92"/>
      <c r="R934" s="92"/>
      <c r="S934" s="92"/>
    </row>
    <row r="935" spans="16:19" ht="15.75" customHeight="1" x14ac:dyDescent="0.2">
      <c r="P935" s="92"/>
      <c r="R935" s="92"/>
      <c r="S935" s="92"/>
    </row>
    <row r="936" spans="16:19" ht="15.75" customHeight="1" x14ac:dyDescent="0.2">
      <c r="P936" s="92"/>
      <c r="R936" s="92"/>
      <c r="S936" s="92"/>
    </row>
    <row r="937" spans="16:19" ht="15.75" customHeight="1" x14ac:dyDescent="0.2">
      <c r="P937" s="92"/>
      <c r="R937" s="92"/>
      <c r="S937" s="92"/>
    </row>
    <row r="938" spans="16:19" ht="15.75" customHeight="1" x14ac:dyDescent="0.2">
      <c r="P938" s="92"/>
      <c r="R938" s="92"/>
      <c r="S938" s="92"/>
    </row>
    <row r="939" spans="16:19" ht="15.75" customHeight="1" x14ac:dyDescent="0.2">
      <c r="P939" s="92"/>
      <c r="R939" s="92"/>
      <c r="S939" s="92"/>
    </row>
    <row r="940" spans="16:19" ht="15.75" customHeight="1" x14ac:dyDescent="0.2">
      <c r="P940" s="92"/>
      <c r="R940" s="92"/>
      <c r="S940" s="92"/>
    </row>
    <row r="941" spans="16:19" ht="15.75" customHeight="1" x14ac:dyDescent="0.2">
      <c r="P941" s="92"/>
      <c r="R941" s="92"/>
      <c r="S941" s="92"/>
    </row>
    <row r="942" spans="16:19" ht="15.75" customHeight="1" x14ac:dyDescent="0.2">
      <c r="P942" s="92"/>
      <c r="R942" s="92"/>
      <c r="S942" s="92"/>
    </row>
    <row r="943" spans="16:19" ht="15.75" customHeight="1" x14ac:dyDescent="0.2">
      <c r="P943" s="92"/>
      <c r="R943" s="92"/>
      <c r="S943" s="92"/>
    </row>
    <row r="944" spans="16:19" ht="15.75" customHeight="1" x14ac:dyDescent="0.2">
      <c r="P944" s="92"/>
      <c r="R944" s="92"/>
      <c r="S944" s="92"/>
    </row>
    <row r="945" spans="16:19" ht="15.75" customHeight="1" x14ac:dyDescent="0.2">
      <c r="P945" s="92"/>
      <c r="R945" s="92"/>
      <c r="S945" s="92"/>
    </row>
    <row r="946" spans="16:19" ht="15.75" customHeight="1" x14ac:dyDescent="0.2">
      <c r="P946" s="92"/>
      <c r="R946" s="92"/>
      <c r="S946" s="92"/>
    </row>
    <row r="947" spans="16:19" ht="15.75" customHeight="1" x14ac:dyDescent="0.2">
      <c r="P947" s="92"/>
      <c r="R947" s="92"/>
      <c r="S947" s="92"/>
    </row>
    <row r="948" spans="16:19" ht="15.75" customHeight="1" x14ac:dyDescent="0.2">
      <c r="P948" s="92"/>
      <c r="R948" s="92"/>
      <c r="S948" s="92"/>
    </row>
    <row r="949" spans="16:19" ht="15.75" customHeight="1" x14ac:dyDescent="0.2">
      <c r="P949" s="92"/>
      <c r="R949" s="92"/>
      <c r="S949" s="92"/>
    </row>
    <row r="950" spans="16:19" ht="15.75" customHeight="1" x14ac:dyDescent="0.2">
      <c r="P950" s="92"/>
      <c r="R950" s="92"/>
      <c r="S950" s="92"/>
    </row>
    <row r="951" spans="16:19" ht="15.75" customHeight="1" x14ac:dyDescent="0.2">
      <c r="P951" s="92"/>
      <c r="R951" s="92"/>
      <c r="S951" s="92"/>
    </row>
    <row r="952" spans="16:19" ht="15.75" customHeight="1" x14ac:dyDescent="0.2">
      <c r="P952" s="92"/>
      <c r="R952" s="92"/>
      <c r="S952" s="92"/>
    </row>
    <row r="953" spans="16:19" ht="15.75" customHeight="1" x14ac:dyDescent="0.2">
      <c r="P953" s="92"/>
      <c r="R953" s="92"/>
      <c r="S953" s="92"/>
    </row>
    <row r="954" spans="16:19" ht="15.75" customHeight="1" x14ac:dyDescent="0.2">
      <c r="P954" s="92"/>
      <c r="R954" s="92"/>
      <c r="S954" s="92"/>
    </row>
    <row r="955" spans="16:19" ht="15.75" customHeight="1" x14ac:dyDescent="0.2">
      <c r="P955" s="92"/>
      <c r="R955" s="92"/>
      <c r="S955" s="92"/>
    </row>
    <row r="956" spans="16:19" ht="15.75" customHeight="1" x14ac:dyDescent="0.2">
      <c r="P956" s="92"/>
      <c r="R956" s="92"/>
      <c r="S956" s="92"/>
    </row>
    <row r="957" spans="16:19" ht="15.75" customHeight="1" x14ac:dyDescent="0.2">
      <c r="P957" s="92"/>
      <c r="R957" s="92"/>
      <c r="S957" s="92"/>
    </row>
    <row r="958" spans="16:19" ht="15.75" customHeight="1" x14ac:dyDescent="0.2">
      <c r="P958" s="92"/>
      <c r="R958" s="92"/>
      <c r="S958" s="92"/>
    </row>
    <row r="959" spans="16:19" ht="15.75" customHeight="1" x14ac:dyDescent="0.2">
      <c r="P959" s="92"/>
      <c r="R959" s="92"/>
      <c r="S959" s="92"/>
    </row>
    <row r="960" spans="16:19" ht="15.75" customHeight="1" x14ac:dyDescent="0.2">
      <c r="P960" s="92"/>
      <c r="R960" s="92"/>
      <c r="S960" s="92"/>
    </row>
    <row r="961" spans="16:19" ht="15.75" customHeight="1" x14ac:dyDescent="0.2">
      <c r="P961" s="92"/>
      <c r="R961" s="92"/>
      <c r="S961" s="92"/>
    </row>
    <row r="962" spans="16:19" ht="15.75" customHeight="1" x14ac:dyDescent="0.2">
      <c r="P962" s="92"/>
      <c r="R962" s="92"/>
      <c r="S962" s="92"/>
    </row>
    <row r="963" spans="16:19" ht="15.75" customHeight="1" x14ac:dyDescent="0.2">
      <c r="P963" s="92"/>
      <c r="R963" s="92"/>
      <c r="S963" s="92"/>
    </row>
    <row r="964" spans="16:19" ht="15.75" customHeight="1" x14ac:dyDescent="0.2">
      <c r="P964" s="92"/>
      <c r="R964" s="92"/>
      <c r="S964" s="92"/>
    </row>
    <row r="965" spans="16:19" ht="15.75" customHeight="1" x14ac:dyDescent="0.2">
      <c r="P965" s="92"/>
      <c r="R965" s="92"/>
      <c r="S965" s="92"/>
    </row>
    <row r="966" spans="16:19" ht="15.75" customHeight="1" x14ac:dyDescent="0.2">
      <c r="P966" s="92"/>
      <c r="R966" s="92"/>
      <c r="S966" s="92"/>
    </row>
    <row r="967" spans="16:19" ht="15.75" customHeight="1" x14ac:dyDescent="0.2">
      <c r="P967" s="92"/>
      <c r="R967" s="92"/>
      <c r="S967" s="92"/>
    </row>
    <row r="968" spans="16:19" ht="15.75" customHeight="1" x14ac:dyDescent="0.2">
      <c r="P968" s="92"/>
      <c r="R968" s="92"/>
      <c r="S968" s="92"/>
    </row>
    <row r="969" spans="16:19" ht="15.75" customHeight="1" x14ac:dyDescent="0.2">
      <c r="P969" s="92"/>
      <c r="R969" s="92"/>
      <c r="S969" s="92"/>
    </row>
    <row r="970" spans="16:19" ht="15.75" customHeight="1" x14ac:dyDescent="0.2">
      <c r="P970" s="92"/>
      <c r="R970" s="92"/>
      <c r="S970" s="92"/>
    </row>
    <row r="971" spans="16:19" ht="15.75" customHeight="1" x14ac:dyDescent="0.2">
      <c r="P971" s="92"/>
      <c r="R971" s="92"/>
      <c r="S971" s="92"/>
    </row>
    <row r="972" spans="16:19" ht="15.75" customHeight="1" x14ac:dyDescent="0.2">
      <c r="P972" s="92"/>
      <c r="R972" s="92"/>
      <c r="S972" s="92"/>
    </row>
    <row r="973" spans="16:19" ht="15.75" customHeight="1" x14ac:dyDescent="0.2">
      <c r="P973" s="92"/>
      <c r="R973" s="92"/>
      <c r="S973" s="92"/>
    </row>
    <row r="974" spans="16:19" ht="15.75" customHeight="1" x14ac:dyDescent="0.2">
      <c r="P974" s="92"/>
      <c r="R974" s="92"/>
      <c r="S974" s="92"/>
    </row>
    <row r="975" spans="16:19" ht="15.75" customHeight="1" x14ac:dyDescent="0.2">
      <c r="P975" s="92"/>
      <c r="R975" s="92"/>
      <c r="S975" s="92"/>
    </row>
    <row r="976" spans="16:19" ht="15.75" customHeight="1" x14ac:dyDescent="0.2">
      <c r="P976" s="92"/>
      <c r="R976" s="92"/>
      <c r="S976" s="92"/>
    </row>
    <row r="977" spans="16:19" ht="15.75" customHeight="1" x14ac:dyDescent="0.2">
      <c r="P977" s="92"/>
      <c r="R977" s="92"/>
      <c r="S977" s="92"/>
    </row>
    <row r="978" spans="16:19" ht="15.75" customHeight="1" x14ac:dyDescent="0.2">
      <c r="P978" s="92"/>
      <c r="R978" s="92"/>
      <c r="S978" s="92"/>
    </row>
    <row r="979" spans="16:19" ht="15.75" customHeight="1" x14ac:dyDescent="0.2">
      <c r="P979" s="92"/>
      <c r="R979" s="92"/>
      <c r="S979" s="92"/>
    </row>
    <row r="980" spans="16:19" ht="15.75" customHeight="1" x14ac:dyDescent="0.2">
      <c r="P980" s="92"/>
      <c r="R980" s="92"/>
      <c r="S980" s="92"/>
    </row>
    <row r="981" spans="16:19" ht="15.75" customHeight="1" x14ac:dyDescent="0.2">
      <c r="P981" s="92"/>
      <c r="R981" s="92"/>
      <c r="S981" s="92"/>
    </row>
    <row r="982" spans="16:19" ht="15.75" customHeight="1" x14ac:dyDescent="0.2">
      <c r="P982" s="92"/>
      <c r="R982" s="92"/>
      <c r="S982" s="92"/>
    </row>
    <row r="983" spans="16:19" ht="15.75" customHeight="1" x14ac:dyDescent="0.2">
      <c r="P983" s="92"/>
      <c r="R983" s="92"/>
      <c r="S983" s="92"/>
    </row>
    <row r="984" spans="16:19" ht="15.75" customHeight="1" x14ac:dyDescent="0.2">
      <c r="P984" s="92"/>
      <c r="R984" s="92"/>
      <c r="S984" s="92"/>
    </row>
    <row r="985" spans="16:19" ht="15.75" customHeight="1" x14ac:dyDescent="0.2">
      <c r="P985" s="92"/>
      <c r="R985" s="92"/>
      <c r="S985" s="92"/>
    </row>
    <row r="986" spans="16:19" ht="15.75" customHeight="1" x14ac:dyDescent="0.2">
      <c r="P986" s="92"/>
      <c r="R986" s="92"/>
      <c r="S986" s="92"/>
    </row>
    <row r="987" spans="16:19" ht="15.75" customHeight="1" x14ac:dyDescent="0.2">
      <c r="P987" s="92"/>
      <c r="R987" s="92"/>
      <c r="S987" s="92"/>
    </row>
    <row r="988" spans="16:19" ht="15.75" customHeight="1" x14ac:dyDescent="0.2">
      <c r="P988" s="92"/>
      <c r="R988" s="92"/>
      <c r="S988" s="92"/>
    </row>
    <row r="989" spans="16:19" ht="15.75" customHeight="1" x14ac:dyDescent="0.2">
      <c r="P989" s="92"/>
      <c r="R989" s="92"/>
      <c r="S989" s="92"/>
    </row>
    <row r="990" spans="16:19" ht="15.75" customHeight="1" x14ac:dyDescent="0.2">
      <c r="P990" s="92"/>
      <c r="R990" s="92"/>
      <c r="S990" s="92"/>
    </row>
    <row r="991" spans="16:19" ht="15.75" customHeight="1" x14ac:dyDescent="0.2">
      <c r="P991" s="92"/>
      <c r="R991" s="92"/>
      <c r="S991" s="92"/>
    </row>
    <row r="992" spans="16:19" ht="15.75" customHeight="1" x14ac:dyDescent="0.2">
      <c r="P992" s="92"/>
      <c r="R992" s="92"/>
      <c r="S992" s="92"/>
    </row>
    <row r="993" spans="16:19" ht="15.75" customHeight="1" x14ac:dyDescent="0.2">
      <c r="P993" s="92"/>
      <c r="R993" s="92"/>
      <c r="S993" s="92"/>
    </row>
    <row r="994" spans="16:19" ht="15.75" customHeight="1" x14ac:dyDescent="0.2">
      <c r="P994" s="92"/>
      <c r="R994" s="92"/>
      <c r="S994" s="92"/>
    </row>
    <row r="995" spans="16:19" ht="15.75" customHeight="1" x14ac:dyDescent="0.2">
      <c r="P995" s="92"/>
      <c r="R995" s="92"/>
      <c r="S995" s="92"/>
    </row>
    <row r="996" spans="16:19" ht="15.75" customHeight="1" x14ac:dyDescent="0.2">
      <c r="P996" s="92"/>
      <c r="R996" s="92"/>
      <c r="S996" s="92"/>
    </row>
    <row r="997" spans="16:19" ht="15.75" customHeight="1" x14ac:dyDescent="0.2">
      <c r="P997" s="92"/>
      <c r="R997" s="92"/>
      <c r="S997" s="92"/>
    </row>
    <row r="998" spans="16:19" ht="15.75" customHeight="1" x14ac:dyDescent="0.2">
      <c r="P998" s="92"/>
      <c r="R998" s="92"/>
      <c r="S998" s="92"/>
    </row>
    <row r="999" spans="16:19" ht="15.75" customHeight="1" x14ac:dyDescent="0.2">
      <c r="P999" s="92"/>
      <c r="R999" s="92"/>
      <c r="S999" s="92"/>
    </row>
    <row r="1000" spans="16:19" ht="15.75" customHeight="1" x14ac:dyDescent="0.2">
      <c r="P1000" s="92"/>
      <c r="R1000" s="92"/>
      <c r="S1000" s="92"/>
    </row>
    <row r="1001" spans="16:19" ht="15.75" customHeight="1" x14ac:dyDescent="0.2">
      <c r="P1001" s="92"/>
      <c r="R1001" s="92"/>
      <c r="S1001" s="92"/>
    </row>
    <row r="1002" spans="16:19" ht="15.75" customHeight="1" x14ac:dyDescent="0.2">
      <c r="P1002" s="92"/>
      <c r="R1002" s="92"/>
      <c r="S1002" s="92"/>
    </row>
    <row r="1003" spans="16:19" ht="12.75" x14ac:dyDescent="0.2">
      <c r="P1003" s="92"/>
      <c r="R1003" s="92"/>
      <c r="S1003" s="92"/>
    </row>
    <row r="1004" spans="16:19" ht="12.75" x14ac:dyDescent="0.2">
      <c r="P1004" s="92"/>
      <c r="R1004" s="92"/>
      <c r="S1004" s="92"/>
    </row>
  </sheetData>
  <autoFilter ref="B8:AF16"/>
  <mergeCells count="39">
    <mergeCell ref="O23:Q23"/>
    <mergeCell ref="H24:I24"/>
    <mergeCell ref="O24:Q24"/>
    <mergeCell ref="M23:N23"/>
    <mergeCell ref="M24:N24"/>
    <mergeCell ref="F24:G24"/>
    <mergeCell ref="F25:G25"/>
    <mergeCell ref="H25:I25"/>
    <mergeCell ref="F23:G23"/>
    <mergeCell ref="H23:I23"/>
    <mergeCell ref="AH9:AH19"/>
    <mergeCell ref="H21:K21"/>
    <mergeCell ref="M21:Q21"/>
    <mergeCell ref="F22:G22"/>
    <mergeCell ref="O22:Q22"/>
    <mergeCell ref="H22:I22"/>
    <mergeCell ref="M22:N22"/>
    <mergeCell ref="O6:S6"/>
    <mergeCell ref="Y6:AH6"/>
    <mergeCell ref="G4:N4"/>
    <mergeCell ref="O4:R4"/>
    <mergeCell ref="B5:D5"/>
    <mergeCell ref="E5:AH5"/>
    <mergeCell ref="B6:I6"/>
    <mergeCell ref="J6:N7"/>
    <mergeCell ref="O7:Q7"/>
    <mergeCell ref="AC7:AG7"/>
    <mergeCell ref="T6:X7"/>
    <mergeCell ref="Y7:AB7"/>
    <mergeCell ref="AH7:AH8"/>
    <mergeCell ref="S4:AB4"/>
    <mergeCell ref="AC4:AH4"/>
    <mergeCell ref="B4:F4"/>
    <mergeCell ref="B2:AH2"/>
    <mergeCell ref="B3:F3"/>
    <mergeCell ref="G3:N3"/>
    <mergeCell ref="O3:R3"/>
    <mergeCell ref="S3:AB3"/>
    <mergeCell ref="AC3:AH3"/>
  </mergeCells>
  <conditionalFormatting sqref="N9:O9 N10 Q9:Q18 P9:P19 R9:S19 N11:O13 N16:O18 O14:O15">
    <cfRule type="cellIs" dxfId="138" priority="37" operator="equal">
      <formula>5</formula>
    </cfRule>
  </conditionalFormatting>
  <conditionalFormatting sqref="N9:O9 N10 Q9:Q18 P9:P19 R9:S19 N11:O13 N16:O18 O14:O15">
    <cfRule type="cellIs" dxfId="137" priority="38" operator="equal">
      <formula>5</formula>
    </cfRule>
  </conditionalFormatting>
  <conditionalFormatting sqref="N9:O9 N10 Q9:Q18 P9:P19 R9:S19 N11:O13 N16:O18 O14:O15">
    <cfRule type="cellIs" dxfId="136" priority="39" operator="between">
      <formula>6</formula>
      <formula>30</formula>
    </cfRule>
  </conditionalFormatting>
  <conditionalFormatting sqref="N9:O9 N10 Q9:Q18 P9:P19 R9:S19 N11:O13 N16:O18 O14:O15">
    <cfRule type="cellIs" dxfId="135" priority="40" operator="between">
      <formula>31</formula>
      <formula>60</formula>
    </cfRule>
  </conditionalFormatting>
  <conditionalFormatting sqref="N9:O9 N10 Q9:Q18 P9:P19 R9:S19 N11:O13 N16:O18 O14:O15">
    <cfRule type="expression" dxfId="134" priority="41">
      <formula>ISERROR(N9)</formula>
    </cfRule>
  </conditionalFormatting>
  <conditionalFormatting sqref="J9:J13 J16:J18">
    <cfRule type="containsText" dxfId="133" priority="42" operator="containsText" text="N/A">
      <formula>NOT(ISERROR(SEARCH(("N/A"),(J9))))</formula>
    </cfRule>
  </conditionalFormatting>
  <conditionalFormatting sqref="L9:L13 L16:L18">
    <cfRule type="containsText" dxfId="132" priority="43" operator="containsText" text="N/A">
      <formula>NOT(ISERROR(SEARCH(("N/A"),(L9))))</formula>
    </cfRule>
  </conditionalFormatting>
  <conditionalFormatting sqref="Y9:AB18">
    <cfRule type="expression" dxfId="131" priority="44">
      <formula>ISERROR(Y9)</formula>
    </cfRule>
  </conditionalFormatting>
  <conditionalFormatting sqref="X9:X13 X16:X18">
    <cfRule type="cellIs" dxfId="130" priority="45" operator="equal">
      <formula>5</formula>
    </cfRule>
  </conditionalFormatting>
  <conditionalFormatting sqref="X9:X13 X16:X18">
    <cfRule type="cellIs" dxfId="129" priority="46" operator="equal">
      <formula>5</formula>
    </cfRule>
  </conditionalFormatting>
  <conditionalFormatting sqref="X9:X13 X16:X18">
    <cfRule type="cellIs" dxfId="128" priority="47" operator="between">
      <formula>6</formula>
      <formula>30</formula>
    </cfRule>
  </conditionalFormatting>
  <conditionalFormatting sqref="X9:X13 X16:X18">
    <cfRule type="cellIs" dxfId="127" priority="48" operator="between">
      <formula>31</formula>
      <formula>60</formula>
    </cfRule>
  </conditionalFormatting>
  <conditionalFormatting sqref="X9:X13 X16:X18">
    <cfRule type="expression" dxfId="126" priority="49">
      <formula>ISERROR(X9)</formula>
    </cfRule>
  </conditionalFormatting>
  <conditionalFormatting sqref="T9:T13 T16:T18">
    <cfRule type="containsText" dxfId="125" priority="50" operator="containsText" text="N/A">
      <formula>NOT(ISERROR(SEARCH(("N/A"),(T9))))</formula>
    </cfRule>
  </conditionalFormatting>
  <conditionalFormatting sqref="V9:V13 V16:V18">
    <cfRule type="containsText" dxfId="124" priority="51" operator="containsText" text="N/A">
      <formula>NOT(ISERROR(SEARCH(("N/A"),(V9))))</formula>
    </cfRule>
  </conditionalFormatting>
  <conditionalFormatting sqref="M23 O23:P23">
    <cfRule type="cellIs" dxfId="123" priority="52" operator="equal">
      <formula>5</formula>
    </cfRule>
  </conditionalFormatting>
  <conditionalFormatting sqref="M23 O23:P23">
    <cfRule type="cellIs" dxfId="122" priority="53" operator="equal">
      <formula>5</formula>
    </cfRule>
  </conditionalFormatting>
  <conditionalFormatting sqref="M23 O23:P23">
    <cfRule type="cellIs" dxfId="121" priority="54" operator="between">
      <formula>6</formula>
      <formula>30</formula>
    </cfRule>
  </conditionalFormatting>
  <conditionalFormatting sqref="M23 O23:P23">
    <cfRule type="cellIs" dxfId="120" priority="55" operator="between">
      <formula>31</formula>
      <formula>60</formula>
    </cfRule>
  </conditionalFormatting>
  <conditionalFormatting sqref="M23 O23:P23">
    <cfRule type="expression" dxfId="119" priority="56">
      <formula>ISERROR(M23)</formula>
    </cfRule>
  </conditionalFormatting>
  <conditionalFormatting sqref="K9:K13 K16:K18">
    <cfRule type="containsText" dxfId="118" priority="57" operator="containsText" text="N/A">
      <formula>NOT(ISERROR(SEARCH(("N/A"),(K9))))</formula>
    </cfRule>
  </conditionalFormatting>
  <conditionalFormatting sqref="M9:M13 M16:M18">
    <cfRule type="containsText" dxfId="117" priority="58" operator="containsText" text="N/A">
      <formula>NOT(ISERROR(SEARCH(("N/A"),(M9))))</formula>
    </cfRule>
  </conditionalFormatting>
  <conditionalFormatting sqref="U9:U13 U16:U18">
    <cfRule type="containsText" dxfId="116" priority="59" operator="containsText" text="N/A">
      <formula>NOT(ISERROR(SEARCH(("N/A"),(U9))))</formula>
    </cfRule>
  </conditionalFormatting>
  <conditionalFormatting sqref="W9:W13 W16:W18">
    <cfRule type="containsText" dxfId="115" priority="60" operator="containsText" text="N/A">
      <formula>NOT(ISERROR(SEARCH(("N/A"),(W9))))</formula>
    </cfRule>
  </conditionalFormatting>
  <conditionalFormatting sqref="N19:O19 Q19">
    <cfRule type="cellIs" dxfId="114" priority="61" operator="equal">
      <formula>5</formula>
    </cfRule>
  </conditionalFormatting>
  <conditionalFormatting sqref="N19:O19 Q19">
    <cfRule type="cellIs" dxfId="113" priority="62" operator="equal">
      <formula>5</formula>
    </cfRule>
  </conditionalFormatting>
  <conditionalFormatting sqref="N19:O19 Q19">
    <cfRule type="cellIs" dxfId="112" priority="63" operator="between">
      <formula>6</formula>
      <formula>30</formula>
    </cfRule>
  </conditionalFormatting>
  <conditionalFormatting sqref="N19:O19 Q19">
    <cfRule type="cellIs" dxfId="111" priority="64" operator="between">
      <formula>31</formula>
      <formula>60</formula>
    </cfRule>
  </conditionalFormatting>
  <conditionalFormatting sqref="N19:O19 Q19">
    <cfRule type="expression" dxfId="110" priority="65">
      <formula>ISERROR(N19)</formula>
    </cfRule>
  </conditionalFormatting>
  <conditionalFormatting sqref="J19">
    <cfRule type="containsText" dxfId="109" priority="66" operator="containsText" text="N/A">
      <formula>NOT(ISERROR(SEARCH(("N/A"),(J19))))</formula>
    </cfRule>
  </conditionalFormatting>
  <conditionalFormatting sqref="L19">
    <cfRule type="containsText" dxfId="108" priority="67" operator="containsText" text="N/A">
      <formula>NOT(ISERROR(SEARCH(("N/A"),(L19))))</formula>
    </cfRule>
  </conditionalFormatting>
  <conditionalFormatting sqref="L19">
    <cfRule type="containsText" dxfId="107" priority="68" operator="containsText" text="N/A">
      <formula>NOT(ISERROR(SEARCH(("N/A"),(L19))))</formula>
    </cfRule>
  </conditionalFormatting>
  <conditionalFormatting sqref="Y19:AB19">
    <cfRule type="expression" dxfId="106" priority="69">
      <formula>ISERROR(Y19)</formula>
    </cfRule>
  </conditionalFormatting>
  <conditionalFormatting sqref="T19">
    <cfRule type="containsText" dxfId="105" priority="70" operator="containsText" text="N/A">
      <formula>NOT(ISERROR(SEARCH(("N/A"),(T19))))</formula>
    </cfRule>
  </conditionalFormatting>
  <conditionalFormatting sqref="V19">
    <cfRule type="containsText" dxfId="104" priority="71" operator="containsText" text="N/A">
      <formula>NOT(ISERROR(SEARCH(("N/A"),(V19))))</formula>
    </cfRule>
  </conditionalFormatting>
  <conditionalFormatting sqref="X19">
    <cfRule type="expression" dxfId="103" priority="72">
      <formula>ISERROR(X19)</formula>
    </cfRule>
  </conditionalFormatting>
  <conditionalFormatting sqref="X19">
    <cfRule type="cellIs" dxfId="102" priority="73" operator="between">
      <formula>31</formula>
      <formula>60</formula>
    </cfRule>
  </conditionalFormatting>
  <conditionalFormatting sqref="X19">
    <cfRule type="cellIs" dxfId="101" priority="74" operator="between">
      <formula>6</formula>
      <formula>30</formula>
    </cfRule>
  </conditionalFormatting>
  <conditionalFormatting sqref="X19">
    <cfRule type="cellIs" dxfId="100" priority="75" operator="equal">
      <formula>5</formula>
    </cfRule>
  </conditionalFormatting>
  <conditionalFormatting sqref="K19">
    <cfRule type="containsText" dxfId="99" priority="76" operator="containsText" text="N/A">
      <formula>NOT(ISERROR(SEARCH(("N/A"),(K19))))</formula>
    </cfRule>
  </conditionalFormatting>
  <conditionalFormatting sqref="M19">
    <cfRule type="containsText" dxfId="98" priority="77" operator="containsText" text="N/A">
      <formula>NOT(ISERROR(SEARCH(("N/A"),(M19))))</formula>
    </cfRule>
  </conditionalFormatting>
  <conditionalFormatting sqref="U19">
    <cfRule type="containsText" dxfId="97" priority="78" operator="containsText" text="N/A">
      <formula>NOT(ISERROR(SEARCH(("N/A"),(U19))))</formula>
    </cfRule>
  </conditionalFormatting>
  <conditionalFormatting sqref="W19">
    <cfRule type="containsText" dxfId="96" priority="79" operator="containsText" text="N/A">
      <formula>NOT(ISERROR(SEARCH(("N/A"),(W19))))</formula>
    </cfRule>
  </conditionalFormatting>
  <conditionalFormatting sqref="P9:P19">
    <cfRule type="containsText" dxfId="95" priority="85" operator="containsText" text="FUERTE">
      <formula>NOT(ISERROR(SEARCH(("FUERTE"),(P9))))</formula>
    </cfRule>
  </conditionalFormatting>
  <conditionalFormatting sqref="P9:P19">
    <cfRule type="containsText" dxfId="94" priority="86" operator="containsText" text="MODERADO">
      <formula>NOT(ISERROR(SEARCH(("MODERADO"),(P9))))</formula>
    </cfRule>
  </conditionalFormatting>
  <conditionalFormatting sqref="P9:P19">
    <cfRule type="containsText" dxfId="93" priority="87" operator="containsText" text="DÉBIL">
      <formula>NOT(ISERROR(SEARCH(("DÉBIL"),(P9))))</formula>
    </cfRule>
  </conditionalFormatting>
  <conditionalFormatting sqref="N14">
    <cfRule type="cellIs" dxfId="92" priority="28" operator="equal">
      <formula>5</formula>
    </cfRule>
  </conditionalFormatting>
  <conditionalFormatting sqref="N14">
    <cfRule type="cellIs" dxfId="91" priority="29" operator="equal">
      <formula>5</formula>
    </cfRule>
  </conditionalFormatting>
  <conditionalFormatting sqref="N14">
    <cfRule type="cellIs" dxfId="90" priority="30" operator="between">
      <formula>6</formula>
      <formula>30</formula>
    </cfRule>
  </conditionalFormatting>
  <conditionalFormatting sqref="N14">
    <cfRule type="cellIs" dxfId="89" priority="31" operator="between">
      <formula>31</formula>
      <formula>60</formula>
    </cfRule>
  </conditionalFormatting>
  <conditionalFormatting sqref="N14">
    <cfRule type="expression" dxfId="88" priority="32">
      <formula>ISERROR(N14)</formula>
    </cfRule>
  </conditionalFormatting>
  <conditionalFormatting sqref="J14">
    <cfRule type="containsText" dxfId="87" priority="33" operator="containsText" text="N/A">
      <formula>NOT(ISERROR(SEARCH(("N/A"),(J14))))</formula>
    </cfRule>
  </conditionalFormatting>
  <conditionalFormatting sqref="L14">
    <cfRule type="containsText" dxfId="86" priority="34" operator="containsText" text="N/A">
      <formula>NOT(ISERROR(SEARCH(("N/A"),(L14))))</formula>
    </cfRule>
  </conditionalFormatting>
  <conditionalFormatting sqref="K14">
    <cfRule type="containsText" dxfId="85" priority="35" operator="containsText" text="N/A">
      <formula>NOT(ISERROR(SEARCH(("N/A"),(K14))))</formula>
    </cfRule>
  </conditionalFormatting>
  <conditionalFormatting sqref="M14">
    <cfRule type="containsText" dxfId="84" priority="36" operator="containsText" text="N/A">
      <formula>NOT(ISERROR(SEARCH(("N/A"),(M14))))</formula>
    </cfRule>
  </conditionalFormatting>
  <conditionalFormatting sqref="X14">
    <cfRule type="cellIs" dxfId="83" priority="19" operator="equal">
      <formula>5</formula>
    </cfRule>
  </conditionalFormatting>
  <conditionalFormatting sqref="X14">
    <cfRule type="cellIs" dxfId="82" priority="20" operator="equal">
      <formula>5</formula>
    </cfRule>
  </conditionalFormatting>
  <conditionalFormatting sqref="X14">
    <cfRule type="cellIs" dxfId="81" priority="21" operator="between">
      <formula>6</formula>
      <formula>30</formula>
    </cfRule>
  </conditionalFormatting>
  <conditionalFormatting sqref="X14">
    <cfRule type="cellIs" dxfId="80" priority="22" operator="between">
      <formula>31</formula>
      <formula>60</formula>
    </cfRule>
  </conditionalFormatting>
  <conditionalFormatting sqref="X14">
    <cfRule type="expression" dxfId="79" priority="23">
      <formula>ISERROR(X14)</formula>
    </cfRule>
  </conditionalFormatting>
  <conditionalFormatting sqref="T14">
    <cfRule type="containsText" dxfId="78" priority="24" operator="containsText" text="N/A">
      <formula>NOT(ISERROR(SEARCH(("N/A"),(T14))))</formula>
    </cfRule>
  </conditionalFormatting>
  <conditionalFormatting sqref="V14">
    <cfRule type="containsText" dxfId="77" priority="25" operator="containsText" text="N/A">
      <formula>NOT(ISERROR(SEARCH(("N/A"),(V14))))</formula>
    </cfRule>
  </conditionalFormatting>
  <conditionalFormatting sqref="U14">
    <cfRule type="containsText" dxfId="76" priority="26" operator="containsText" text="N/A">
      <formula>NOT(ISERROR(SEARCH(("N/A"),(U14))))</formula>
    </cfRule>
  </conditionalFormatting>
  <conditionalFormatting sqref="W14">
    <cfRule type="containsText" dxfId="75" priority="27" operator="containsText" text="N/A">
      <formula>NOT(ISERROR(SEARCH(("N/A"),(W14))))</formula>
    </cfRule>
  </conditionalFormatting>
  <conditionalFormatting sqref="N15">
    <cfRule type="cellIs" dxfId="74" priority="10" operator="equal">
      <formula>5</formula>
    </cfRule>
  </conditionalFormatting>
  <conditionalFormatting sqref="N15">
    <cfRule type="cellIs" dxfId="73" priority="11" operator="equal">
      <formula>5</formula>
    </cfRule>
  </conditionalFormatting>
  <conditionalFormatting sqref="N15">
    <cfRule type="cellIs" dxfId="72" priority="12" operator="between">
      <formula>6</formula>
      <formula>30</formula>
    </cfRule>
  </conditionalFormatting>
  <conditionalFormatting sqref="N15">
    <cfRule type="cellIs" dxfId="71" priority="13" operator="between">
      <formula>31</formula>
      <formula>60</formula>
    </cfRule>
  </conditionalFormatting>
  <conditionalFormatting sqref="N15">
    <cfRule type="expression" dxfId="70" priority="14">
      <formula>ISERROR(N15)</formula>
    </cfRule>
  </conditionalFormatting>
  <conditionalFormatting sqref="J15">
    <cfRule type="containsText" dxfId="69" priority="15" operator="containsText" text="N/A">
      <formula>NOT(ISERROR(SEARCH(("N/A"),(J15))))</formula>
    </cfRule>
  </conditionalFormatting>
  <conditionalFormatting sqref="L15">
    <cfRule type="containsText" dxfId="68" priority="16" operator="containsText" text="N/A">
      <formula>NOT(ISERROR(SEARCH(("N/A"),(L15))))</formula>
    </cfRule>
  </conditionalFormatting>
  <conditionalFormatting sqref="K15">
    <cfRule type="containsText" dxfId="67" priority="17" operator="containsText" text="N/A">
      <formula>NOT(ISERROR(SEARCH(("N/A"),(K15))))</formula>
    </cfRule>
  </conditionalFormatting>
  <conditionalFormatting sqref="M15">
    <cfRule type="containsText" dxfId="66" priority="18" operator="containsText" text="N/A">
      <formula>NOT(ISERROR(SEARCH(("N/A"),(M15))))</formula>
    </cfRule>
  </conditionalFormatting>
  <conditionalFormatting sqref="X15">
    <cfRule type="cellIs" dxfId="65" priority="1" operator="equal">
      <formula>5</formula>
    </cfRule>
  </conditionalFormatting>
  <conditionalFormatting sqref="X15">
    <cfRule type="cellIs" dxfId="64" priority="2" operator="equal">
      <formula>5</formula>
    </cfRule>
  </conditionalFormatting>
  <conditionalFormatting sqref="X15">
    <cfRule type="cellIs" dxfId="63" priority="3" operator="between">
      <formula>6</formula>
      <formula>30</formula>
    </cfRule>
  </conditionalFormatting>
  <conditionalFormatting sqref="X15">
    <cfRule type="cellIs" dxfId="62" priority="4" operator="between">
      <formula>31</formula>
      <formula>60</formula>
    </cfRule>
  </conditionalFormatting>
  <conditionalFormatting sqref="X15">
    <cfRule type="expression" dxfId="61" priority="5">
      <formula>ISERROR(X15)</formula>
    </cfRule>
  </conditionalFormatting>
  <conditionalFormatting sqref="T15">
    <cfRule type="containsText" dxfId="60" priority="6" operator="containsText" text="N/A">
      <formula>NOT(ISERROR(SEARCH(("N/A"),(T15))))</formula>
    </cfRule>
  </conditionalFormatting>
  <conditionalFormatting sqref="V15">
    <cfRule type="containsText" dxfId="59" priority="7" operator="containsText" text="N/A">
      <formula>NOT(ISERROR(SEARCH(("N/A"),(V15))))</formula>
    </cfRule>
  </conditionalFormatting>
  <conditionalFormatting sqref="U15">
    <cfRule type="containsText" dxfId="58" priority="8" operator="containsText" text="N/A">
      <formula>NOT(ISERROR(SEARCH(("N/A"),(U15))))</formula>
    </cfRule>
  </conditionalFormatting>
  <conditionalFormatting sqref="W15">
    <cfRule type="containsText" dxfId="57" priority="9" operator="containsText" text="N/A">
      <formula>NOT(ISERROR(SEARCH(("N/A"),(W15))))</formula>
    </cfRule>
  </conditionalFormatting>
  <dataValidations count="5">
    <dataValidation type="list" allowBlank="1" showErrorMessage="1" sqref="C9:C19">
      <formula1>"RIESGO ESTRATÉGICO,RIESGO SOCIAL,RIESGO AMBIENTAL,RIESGO TECNOLÓGICO,RIESGO OPERACIONAL"</formula1>
    </dataValidation>
    <dataValidation type="list" allowBlank="1" showErrorMessage="1" sqref="P9:P19">
      <formula1>"DÉBIL,MODERADO,FUERTE"</formula1>
    </dataValidation>
    <dataValidation type="list" allowBlank="1" showErrorMessage="1" sqref="J9:J19 T9:T19">
      <formula1>$AJ$8:$AJ$11</formula1>
    </dataValidation>
    <dataValidation type="list" allowBlank="1" showErrorMessage="1" sqref="R9:R19">
      <formula1>"SI,NO"</formula1>
    </dataValidation>
    <dataValidation type="list" allowBlank="1" showErrorMessage="1" sqref="L9:L19 V9:V19">
      <formula1>$AK$8:$AK$11</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1000"/>
  <sheetViews>
    <sheetView showGridLines="0" topLeftCell="X8" zoomScale="60" zoomScaleNormal="60" workbookViewId="0">
      <selection activeCell="AH9" sqref="AH9:AH15"/>
    </sheetView>
  </sheetViews>
  <sheetFormatPr baseColWidth="10" defaultColWidth="14.42578125" defaultRowHeight="15" customHeight="1" x14ac:dyDescent="0.2"/>
  <cols>
    <col min="1" max="1" width="2.140625" hidden="1" customWidth="1"/>
    <col min="2" max="2" width="17.42578125" customWidth="1"/>
    <col min="3" max="3" width="23.140625" customWidth="1"/>
    <col min="4" max="4" width="27.7109375" customWidth="1"/>
    <col min="5" max="5" width="62.28515625" customWidth="1"/>
    <col min="6" max="7" width="28.28515625" customWidth="1"/>
    <col min="8" max="8" width="32.5703125" customWidth="1"/>
    <col min="9" max="9" width="32.28515625" customWidth="1"/>
    <col min="10" max="13" width="15.7109375" customWidth="1"/>
    <col min="14" max="14" width="29" customWidth="1"/>
    <col min="15" max="15" width="61.28515625" customWidth="1"/>
    <col min="16" max="16" width="28.7109375" customWidth="1"/>
    <col min="17" max="17" width="61.28515625" customWidth="1"/>
    <col min="18" max="18" width="33" customWidth="1"/>
    <col min="19" max="19" width="66" customWidth="1"/>
    <col min="20" max="21" width="14.85546875" customWidth="1"/>
    <col min="22" max="22" width="18.28515625" customWidth="1"/>
    <col min="23"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49.5"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30.75"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30"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44706</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x14ac:dyDescent="0.2">
      <c r="A6" s="5"/>
      <c r="B6" s="391" t="s">
        <v>9</v>
      </c>
      <c r="C6" s="383"/>
      <c r="D6" s="383"/>
      <c r="E6" s="383"/>
      <c r="F6" s="383"/>
      <c r="G6" s="383"/>
      <c r="H6" s="383"/>
      <c r="I6" s="384"/>
      <c r="J6" s="392" t="s">
        <v>10</v>
      </c>
      <c r="K6" s="393"/>
      <c r="L6" s="393"/>
      <c r="M6" s="393"/>
      <c r="N6" s="40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x14ac:dyDescent="0.2">
      <c r="A7" s="5"/>
      <c r="B7" s="8" t="s">
        <v>14</v>
      </c>
      <c r="C7" s="8" t="s">
        <v>15</v>
      </c>
      <c r="D7" s="93" t="s">
        <v>16</v>
      </c>
      <c r="E7" s="9" t="s">
        <v>17</v>
      </c>
      <c r="F7" s="10" t="s">
        <v>18</v>
      </c>
      <c r="G7" s="10" t="s">
        <v>19</v>
      </c>
      <c r="H7" s="10" t="s">
        <v>20</v>
      </c>
      <c r="I7" s="11" t="s">
        <v>21</v>
      </c>
      <c r="J7" s="395"/>
      <c r="K7" s="396"/>
      <c r="L7" s="396"/>
      <c r="M7" s="396"/>
      <c r="N7" s="405"/>
      <c r="O7" s="432" t="s">
        <v>22</v>
      </c>
      <c r="P7" s="414"/>
      <c r="Q7" s="433"/>
      <c r="R7" s="12" t="s">
        <v>23</v>
      </c>
      <c r="S7" s="13" t="s">
        <v>434</v>
      </c>
      <c r="T7" s="395"/>
      <c r="U7" s="396"/>
      <c r="V7" s="396"/>
      <c r="W7" s="396"/>
      <c r="X7" s="405"/>
      <c r="Y7" s="406" t="s">
        <v>25</v>
      </c>
      <c r="Z7" s="380"/>
      <c r="AA7" s="380"/>
      <c r="AB7" s="381"/>
      <c r="AC7" s="406" t="s">
        <v>26</v>
      </c>
      <c r="AD7" s="380"/>
      <c r="AE7" s="380"/>
      <c r="AF7" s="380"/>
      <c r="AG7" s="434"/>
      <c r="AH7" s="407" t="s">
        <v>27</v>
      </c>
      <c r="AI7" s="5"/>
      <c r="AJ7" s="5" t="s">
        <v>28</v>
      </c>
      <c r="AK7" s="5" t="s">
        <v>29</v>
      </c>
      <c r="AL7" s="5"/>
      <c r="AM7" s="5"/>
    </row>
    <row r="8" spans="1:39" ht="202.5" customHeight="1" x14ac:dyDescent="0.2">
      <c r="A8" s="5"/>
      <c r="B8" s="14"/>
      <c r="C8" s="14"/>
      <c r="D8" s="94"/>
      <c r="E8" s="171" t="s">
        <v>30</v>
      </c>
      <c r="F8" s="171" t="s">
        <v>31</v>
      </c>
      <c r="G8" s="171" t="s">
        <v>32</v>
      </c>
      <c r="H8" s="171" t="s">
        <v>33</v>
      </c>
      <c r="I8" s="171" t="s">
        <v>34</v>
      </c>
      <c r="J8" s="17" t="s">
        <v>35</v>
      </c>
      <c r="K8" s="18" t="s">
        <v>36</v>
      </c>
      <c r="L8" s="19" t="s">
        <v>37</v>
      </c>
      <c r="M8" s="19" t="s">
        <v>38</v>
      </c>
      <c r="N8" s="20" t="s">
        <v>39</v>
      </c>
      <c r="O8" s="23" t="s">
        <v>40</v>
      </c>
      <c r="P8" s="173" t="s">
        <v>41</v>
      </c>
      <c r="Q8" s="173" t="s">
        <v>435</v>
      </c>
      <c r="R8" s="23"/>
      <c r="S8" s="24" t="s">
        <v>43</v>
      </c>
      <c r="T8" s="25" t="s">
        <v>35</v>
      </c>
      <c r="U8" s="18" t="s">
        <v>36</v>
      </c>
      <c r="V8" s="18" t="s">
        <v>37</v>
      </c>
      <c r="W8" s="18" t="s">
        <v>38</v>
      </c>
      <c r="X8" s="26" t="s">
        <v>44</v>
      </c>
      <c r="Y8" s="27" t="s">
        <v>45</v>
      </c>
      <c r="Z8" s="28" t="s">
        <v>46</v>
      </c>
      <c r="AA8" s="28" t="s">
        <v>47</v>
      </c>
      <c r="AB8" s="29" t="s">
        <v>48</v>
      </c>
      <c r="AC8" s="95" t="s">
        <v>49</v>
      </c>
      <c r="AD8" s="96" t="s">
        <v>50</v>
      </c>
      <c r="AE8" s="97" t="s">
        <v>51</v>
      </c>
      <c r="AF8" s="96" t="s">
        <v>52</v>
      </c>
      <c r="AG8" s="98" t="s">
        <v>53</v>
      </c>
      <c r="AH8" s="408"/>
      <c r="AI8" s="5"/>
      <c r="AJ8" s="34" t="s">
        <v>54</v>
      </c>
      <c r="AK8" s="34" t="s">
        <v>54</v>
      </c>
      <c r="AL8" s="5" t="s">
        <v>17</v>
      </c>
      <c r="AM8" s="5"/>
    </row>
    <row r="9" spans="1:39" ht="251.25" customHeight="1" x14ac:dyDescent="0.2">
      <c r="A9" s="5"/>
      <c r="B9" s="210" t="s">
        <v>436</v>
      </c>
      <c r="C9" s="198" t="s">
        <v>72</v>
      </c>
      <c r="D9" s="99" t="s">
        <v>80</v>
      </c>
      <c r="E9" s="38" t="s">
        <v>437</v>
      </c>
      <c r="F9" s="39" t="s">
        <v>438</v>
      </c>
      <c r="G9" s="39" t="s">
        <v>439</v>
      </c>
      <c r="H9" s="39" t="s">
        <v>770</v>
      </c>
      <c r="I9" s="39" t="s">
        <v>771</v>
      </c>
      <c r="J9" s="37">
        <v>2</v>
      </c>
      <c r="K9" s="37" t="str">
        <f t="shared" ref="K9:K15" si="0">IF(J9=3,"ALTO",IF(J9=2,"MEDIO",IF(J9="N/A","N/A","BAJO")))</f>
        <v>MEDIO</v>
      </c>
      <c r="L9" s="40">
        <v>10</v>
      </c>
      <c r="M9" s="54" t="str">
        <f t="shared" ref="M9:M15" si="1">IF(L9=20,"ALTO",IF(L9=10,"MEDIO",IF(L9="N/A","N/A","BAJO")))</f>
        <v>MEDIO</v>
      </c>
      <c r="N9" s="41">
        <f t="shared" ref="N9:N15" si="2">J9*L9</f>
        <v>20</v>
      </c>
      <c r="O9" s="44" t="s">
        <v>773</v>
      </c>
      <c r="P9" s="110" t="s">
        <v>63</v>
      </c>
      <c r="Q9" s="111" t="s">
        <v>440</v>
      </c>
      <c r="R9" s="112" t="s">
        <v>64</v>
      </c>
      <c r="S9" s="179" t="s">
        <v>772</v>
      </c>
      <c r="T9" s="37">
        <v>1</v>
      </c>
      <c r="U9" s="37" t="str">
        <f t="shared" ref="U9:U15" si="3">IF(T9=3,"ALTO",IF(T9=2,"MEDIO",IF(T9="N/A","N/A","BAJO")))</f>
        <v>BAJO</v>
      </c>
      <c r="V9" s="37">
        <v>10</v>
      </c>
      <c r="W9" s="40" t="str">
        <f t="shared" ref="W9:W15" si="4">IF(V9=20,"ALTO",IF(V9=10,"MEDIO",IF(V9="N/A","N/A","BAJO")))</f>
        <v>MEDIO</v>
      </c>
      <c r="X9" s="100">
        <f t="shared" ref="X9:X15" si="5">T9*V9</f>
        <v>10</v>
      </c>
      <c r="Y9" s="61" t="s">
        <v>66</v>
      </c>
      <c r="Z9" s="61"/>
      <c r="AA9" s="61"/>
      <c r="AB9" s="61"/>
      <c r="AC9" s="134" t="s">
        <v>774</v>
      </c>
      <c r="AD9" s="135" t="s">
        <v>132</v>
      </c>
      <c r="AE9" s="137" t="s">
        <v>778</v>
      </c>
      <c r="AF9" s="137" t="s">
        <v>775</v>
      </c>
      <c r="AG9" s="328" t="s">
        <v>637</v>
      </c>
      <c r="AH9" s="445">
        <v>44706</v>
      </c>
      <c r="AI9" s="5"/>
      <c r="AJ9" s="5">
        <v>1</v>
      </c>
      <c r="AK9" s="5">
        <v>5</v>
      </c>
      <c r="AL9" s="5" t="s">
        <v>70</v>
      </c>
      <c r="AM9" s="5" t="s">
        <v>197</v>
      </c>
    </row>
    <row r="10" spans="1:39" ht="209.25" customHeight="1" x14ac:dyDescent="0.2">
      <c r="A10" s="5"/>
      <c r="B10" s="211"/>
      <c r="C10" s="53" t="s">
        <v>72</v>
      </c>
      <c r="D10" s="54" t="s">
        <v>80</v>
      </c>
      <c r="E10" s="212" t="s">
        <v>441</v>
      </c>
      <c r="F10" s="122" t="s">
        <v>442</v>
      </c>
      <c r="G10" s="122" t="s">
        <v>443</v>
      </c>
      <c r="H10" s="56" t="s">
        <v>444</v>
      </c>
      <c r="I10" s="122" t="s">
        <v>445</v>
      </c>
      <c r="J10" s="37">
        <v>3</v>
      </c>
      <c r="K10" s="54" t="str">
        <f t="shared" si="0"/>
        <v>ALTO</v>
      </c>
      <c r="L10" s="54">
        <v>5</v>
      </c>
      <c r="M10" s="54" t="str">
        <f t="shared" si="1"/>
        <v>BAJO</v>
      </c>
      <c r="N10" s="57">
        <f t="shared" si="2"/>
        <v>15</v>
      </c>
      <c r="O10" s="59" t="s">
        <v>776</v>
      </c>
      <c r="P10" s="68" t="s">
        <v>63</v>
      </c>
      <c r="Q10" s="115" t="s">
        <v>446</v>
      </c>
      <c r="R10" s="112" t="s">
        <v>64</v>
      </c>
      <c r="S10" s="179" t="s">
        <v>772</v>
      </c>
      <c r="T10" s="37">
        <v>1</v>
      </c>
      <c r="U10" s="37" t="str">
        <f t="shared" si="3"/>
        <v>BAJO</v>
      </c>
      <c r="V10" s="54">
        <v>5</v>
      </c>
      <c r="W10" s="37" t="str">
        <f t="shared" si="4"/>
        <v>BAJO</v>
      </c>
      <c r="X10" s="57">
        <f t="shared" si="5"/>
        <v>5</v>
      </c>
      <c r="Y10" s="61" t="s">
        <v>66</v>
      </c>
      <c r="Z10" s="61"/>
      <c r="AA10" s="61"/>
      <c r="AB10" s="61"/>
      <c r="AC10" s="213" t="s">
        <v>777</v>
      </c>
      <c r="AD10" s="147" t="s">
        <v>132</v>
      </c>
      <c r="AE10" s="137" t="s">
        <v>778</v>
      </c>
      <c r="AF10" s="137" t="s">
        <v>775</v>
      </c>
      <c r="AG10" s="329" t="s">
        <v>637</v>
      </c>
      <c r="AH10" s="446"/>
      <c r="AI10" s="5"/>
      <c r="AJ10" s="5">
        <v>2</v>
      </c>
      <c r="AK10" s="5">
        <v>10</v>
      </c>
      <c r="AL10" s="5"/>
      <c r="AM10" s="5" t="s">
        <v>80</v>
      </c>
    </row>
    <row r="11" spans="1:39" ht="161.25" customHeight="1" x14ac:dyDescent="0.2">
      <c r="A11" s="5"/>
      <c r="B11" s="211"/>
      <c r="C11" s="53" t="s">
        <v>72</v>
      </c>
      <c r="D11" s="214" t="s">
        <v>80</v>
      </c>
      <c r="E11" s="117" t="s">
        <v>447</v>
      </c>
      <c r="F11" s="104" t="s">
        <v>780</v>
      </c>
      <c r="G11" s="104" t="s">
        <v>448</v>
      </c>
      <c r="H11" s="56" t="s">
        <v>779</v>
      </c>
      <c r="I11" s="104" t="s">
        <v>450</v>
      </c>
      <c r="J11" s="37">
        <v>2</v>
      </c>
      <c r="K11" s="54" t="str">
        <f t="shared" si="0"/>
        <v>MEDIO</v>
      </c>
      <c r="L11" s="54">
        <v>10</v>
      </c>
      <c r="M11" s="54" t="str">
        <f t="shared" si="1"/>
        <v>MEDIO</v>
      </c>
      <c r="N11" s="57">
        <f t="shared" si="2"/>
        <v>20</v>
      </c>
      <c r="O11" s="59" t="s">
        <v>781</v>
      </c>
      <c r="P11" s="68" t="s">
        <v>63</v>
      </c>
      <c r="Q11" s="115" t="s">
        <v>783</v>
      </c>
      <c r="R11" s="112" t="s">
        <v>108</v>
      </c>
      <c r="S11" s="60" t="s">
        <v>451</v>
      </c>
      <c r="T11" s="37">
        <v>2</v>
      </c>
      <c r="U11" s="37" t="str">
        <f t="shared" si="3"/>
        <v>MEDIO</v>
      </c>
      <c r="V11" s="54">
        <v>10</v>
      </c>
      <c r="W11" s="37" t="str">
        <f t="shared" si="4"/>
        <v>MEDIO</v>
      </c>
      <c r="X11" s="57">
        <f t="shared" si="5"/>
        <v>20</v>
      </c>
      <c r="Y11" s="61" t="s">
        <v>66</v>
      </c>
      <c r="Z11" s="61"/>
      <c r="AA11" s="61"/>
      <c r="AB11" s="61"/>
      <c r="AC11" s="62" t="s">
        <v>785</v>
      </c>
      <c r="AD11" s="147" t="s">
        <v>132</v>
      </c>
      <c r="AE11" s="215" t="s">
        <v>778</v>
      </c>
      <c r="AF11" s="137" t="s">
        <v>784</v>
      </c>
      <c r="AG11" s="181" t="s">
        <v>637</v>
      </c>
      <c r="AH11" s="446"/>
      <c r="AI11" s="5"/>
      <c r="AJ11" s="5">
        <v>3</v>
      </c>
      <c r="AK11" s="5">
        <v>20</v>
      </c>
      <c r="AL11" s="5"/>
      <c r="AM11" s="5" t="s">
        <v>90</v>
      </c>
    </row>
    <row r="12" spans="1:39" ht="161.25" customHeight="1" x14ac:dyDescent="0.2">
      <c r="A12" s="5"/>
      <c r="B12" s="211"/>
      <c r="C12" s="66" t="s">
        <v>57</v>
      </c>
      <c r="D12" s="54" t="s">
        <v>131</v>
      </c>
      <c r="E12" s="216" t="s">
        <v>452</v>
      </c>
      <c r="F12" s="104" t="s">
        <v>453</v>
      </c>
      <c r="G12" s="104" t="s">
        <v>454</v>
      </c>
      <c r="H12" s="56" t="s">
        <v>449</v>
      </c>
      <c r="I12" s="217" t="s">
        <v>786</v>
      </c>
      <c r="J12" s="54">
        <v>2</v>
      </c>
      <c r="K12" s="54" t="str">
        <f t="shared" si="0"/>
        <v>MEDIO</v>
      </c>
      <c r="L12" s="54">
        <v>20</v>
      </c>
      <c r="M12" s="54" t="str">
        <f t="shared" si="1"/>
        <v>ALTO</v>
      </c>
      <c r="N12" s="57">
        <f t="shared" si="2"/>
        <v>40</v>
      </c>
      <c r="O12" s="59" t="s">
        <v>782</v>
      </c>
      <c r="P12" s="68" t="s">
        <v>63</v>
      </c>
      <c r="Q12" s="115" t="s">
        <v>783</v>
      </c>
      <c r="R12" s="69" t="s">
        <v>108</v>
      </c>
      <c r="S12" s="60" t="s">
        <v>455</v>
      </c>
      <c r="T12" s="54">
        <v>1</v>
      </c>
      <c r="U12" s="37" t="str">
        <f t="shared" si="3"/>
        <v>BAJO</v>
      </c>
      <c r="V12" s="54">
        <v>20</v>
      </c>
      <c r="W12" s="37" t="str">
        <f t="shared" si="4"/>
        <v>ALTO</v>
      </c>
      <c r="X12" s="57">
        <f t="shared" si="5"/>
        <v>20</v>
      </c>
      <c r="Y12" s="70" t="s">
        <v>66</v>
      </c>
      <c r="Z12" s="70"/>
      <c r="AA12" s="70"/>
      <c r="AB12" s="70"/>
      <c r="AC12" s="62" t="s">
        <v>787</v>
      </c>
      <c r="AD12" s="147" t="s">
        <v>132</v>
      </c>
      <c r="AE12" s="215" t="s">
        <v>778</v>
      </c>
      <c r="AF12" s="137" t="s">
        <v>775</v>
      </c>
      <c r="AG12" s="181" t="s">
        <v>637</v>
      </c>
      <c r="AH12" s="446"/>
      <c r="AI12" s="5"/>
      <c r="AJ12" s="5"/>
      <c r="AK12" s="5"/>
      <c r="AL12" s="5"/>
      <c r="AM12" s="5" t="s">
        <v>100</v>
      </c>
    </row>
    <row r="13" spans="1:39" ht="409.5" customHeight="1" x14ac:dyDescent="0.2">
      <c r="A13" s="5"/>
      <c r="B13" s="211"/>
      <c r="C13" s="66" t="s">
        <v>72</v>
      </c>
      <c r="D13" s="182" t="s">
        <v>457</v>
      </c>
      <c r="E13" s="218" t="s">
        <v>788</v>
      </c>
      <c r="F13" s="217" t="s">
        <v>789</v>
      </c>
      <c r="G13" s="217" t="s">
        <v>458</v>
      </c>
      <c r="H13" s="122" t="s">
        <v>790</v>
      </c>
      <c r="I13" s="217" t="s">
        <v>459</v>
      </c>
      <c r="J13" s="174">
        <v>2</v>
      </c>
      <c r="K13" s="54" t="str">
        <f t="shared" si="0"/>
        <v>MEDIO</v>
      </c>
      <c r="L13" s="174">
        <v>10</v>
      </c>
      <c r="M13" s="54" t="str">
        <f t="shared" si="1"/>
        <v>MEDIO</v>
      </c>
      <c r="N13" s="57">
        <f t="shared" si="2"/>
        <v>20</v>
      </c>
      <c r="O13" s="105" t="s">
        <v>791</v>
      </c>
      <c r="P13" s="68" t="s">
        <v>63</v>
      </c>
      <c r="Q13" s="123" t="s">
        <v>792</v>
      </c>
      <c r="R13" s="69" t="s">
        <v>108</v>
      </c>
      <c r="S13" s="46" t="s">
        <v>609</v>
      </c>
      <c r="T13" s="174">
        <v>1</v>
      </c>
      <c r="U13" s="37" t="str">
        <f t="shared" si="3"/>
        <v>BAJO</v>
      </c>
      <c r="V13" s="174">
        <v>10</v>
      </c>
      <c r="W13" s="37" t="str">
        <f t="shared" si="4"/>
        <v>MEDIO</v>
      </c>
      <c r="X13" s="57">
        <f t="shared" si="5"/>
        <v>10</v>
      </c>
      <c r="Y13" s="192" t="s">
        <v>66</v>
      </c>
      <c r="Z13" s="192"/>
      <c r="AA13" s="192"/>
      <c r="AB13" s="192"/>
      <c r="AC13" s="219" t="s">
        <v>793</v>
      </c>
      <c r="AD13" s="147" t="s">
        <v>132</v>
      </c>
      <c r="AE13" s="215" t="s">
        <v>778</v>
      </c>
      <c r="AF13" s="137" t="s">
        <v>775</v>
      </c>
      <c r="AG13" s="181" t="s">
        <v>637</v>
      </c>
      <c r="AH13" s="446"/>
      <c r="AI13" s="5"/>
      <c r="AJ13" s="5"/>
      <c r="AK13" s="5"/>
      <c r="AL13" s="5"/>
      <c r="AM13" s="5" t="s">
        <v>122</v>
      </c>
    </row>
    <row r="14" spans="1:39" ht="176.25" customHeight="1" x14ac:dyDescent="0.2">
      <c r="A14" s="5"/>
      <c r="B14" s="211"/>
      <c r="C14" s="66" t="s">
        <v>72</v>
      </c>
      <c r="D14" s="54" t="s">
        <v>131</v>
      </c>
      <c r="E14" s="216" t="s">
        <v>794</v>
      </c>
      <c r="F14" s="56" t="s">
        <v>460</v>
      </c>
      <c r="G14" s="104" t="s">
        <v>461</v>
      </c>
      <c r="H14" s="56" t="s">
        <v>462</v>
      </c>
      <c r="I14" s="118" t="s">
        <v>463</v>
      </c>
      <c r="J14" s="54">
        <v>2</v>
      </c>
      <c r="K14" s="54" t="str">
        <f t="shared" si="0"/>
        <v>MEDIO</v>
      </c>
      <c r="L14" s="54">
        <v>10</v>
      </c>
      <c r="M14" s="54" t="str">
        <f t="shared" si="1"/>
        <v>MEDIO</v>
      </c>
      <c r="N14" s="57">
        <f t="shared" si="2"/>
        <v>20</v>
      </c>
      <c r="O14" s="59" t="s">
        <v>795</v>
      </c>
      <c r="P14" s="141" t="s">
        <v>63</v>
      </c>
      <c r="Q14" s="115" t="s">
        <v>464</v>
      </c>
      <c r="R14" s="69" t="s">
        <v>64</v>
      </c>
      <c r="S14" s="183" t="s">
        <v>772</v>
      </c>
      <c r="T14" s="54">
        <v>1</v>
      </c>
      <c r="U14" s="54" t="str">
        <f t="shared" si="3"/>
        <v>BAJO</v>
      </c>
      <c r="V14" s="54">
        <v>10</v>
      </c>
      <c r="W14" s="54" t="str">
        <f t="shared" si="4"/>
        <v>MEDIO</v>
      </c>
      <c r="X14" s="57">
        <f t="shared" si="5"/>
        <v>10</v>
      </c>
      <c r="Y14" s="70" t="s">
        <v>66</v>
      </c>
      <c r="Z14" s="70"/>
      <c r="AA14" s="70"/>
      <c r="AB14" s="70"/>
      <c r="AC14" s="220" t="s">
        <v>796</v>
      </c>
      <c r="AD14" s="63" t="s">
        <v>132</v>
      </c>
      <c r="AE14" s="221" t="s">
        <v>778</v>
      </c>
      <c r="AF14" s="64" t="s">
        <v>797</v>
      </c>
      <c r="AG14" s="71" t="s">
        <v>637</v>
      </c>
      <c r="AH14" s="446"/>
      <c r="AI14" s="5"/>
      <c r="AJ14" s="5">
        <v>4</v>
      </c>
      <c r="AK14" s="5"/>
      <c r="AL14" s="5"/>
      <c r="AM14" s="5"/>
    </row>
    <row r="15" spans="1:39" ht="176.25" customHeight="1" thickBot="1" x14ac:dyDescent="0.25">
      <c r="A15" s="5"/>
      <c r="B15" s="222"/>
      <c r="C15" s="128" t="s">
        <v>72</v>
      </c>
      <c r="D15" s="78" t="s">
        <v>131</v>
      </c>
      <c r="E15" s="223" t="s">
        <v>798</v>
      </c>
      <c r="F15" s="224" t="s">
        <v>799</v>
      </c>
      <c r="G15" s="225" t="s">
        <v>465</v>
      </c>
      <c r="H15" s="224" t="s">
        <v>466</v>
      </c>
      <c r="I15" s="132" t="s">
        <v>800</v>
      </c>
      <c r="J15" s="78">
        <v>2</v>
      </c>
      <c r="K15" s="74" t="str">
        <f t="shared" si="0"/>
        <v>MEDIO</v>
      </c>
      <c r="L15" s="78">
        <v>20</v>
      </c>
      <c r="M15" s="74" t="str">
        <f t="shared" si="1"/>
        <v>ALTO</v>
      </c>
      <c r="N15" s="75">
        <f t="shared" si="2"/>
        <v>40</v>
      </c>
      <c r="O15" s="129" t="s">
        <v>801</v>
      </c>
      <c r="P15" s="76" t="s">
        <v>63</v>
      </c>
      <c r="Q15" s="130" t="s">
        <v>467</v>
      </c>
      <c r="R15" s="77" t="s">
        <v>64</v>
      </c>
      <c r="S15" s="197" t="s">
        <v>54</v>
      </c>
      <c r="T15" s="78">
        <v>1</v>
      </c>
      <c r="U15" s="74" t="str">
        <f t="shared" si="3"/>
        <v>BAJO</v>
      </c>
      <c r="V15" s="78">
        <v>20</v>
      </c>
      <c r="W15" s="74" t="str">
        <f t="shared" si="4"/>
        <v>ALTO</v>
      </c>
      <c r="X15" s="75">
        <f t="shared" si="5"/>
        <v>20</v>
      </c>
      <c r="Y15" s="131"/>
      <c r="Z15" s="131" t="s">
        <v>66</v>
      </c>
      <c r="AA15" s="131"/>
      <c r="AB15" s="131"/>
      <c r="AC15" s="226" t="s">
        <v>468</v>
      </c>
      <c r="AD15" s="133" t="s">
        <v>110</v>
      </c>
      <c r="AE15" s="227" t="s">
        <v>456</v>
      </c>
      <c r="AF15" s="228" t="s">
        <v>54</v>
      </c>
      <c r="AG15" s="71" t="s">
        <v>637</v>
      </c>
      <c r="AH15" s="448"/>
      <c r="AI15" s="5"/>
      <c r="AJ15" s="5"/>
      <c r="AK15" s="5"/>
      <c r="AL15" s="5"/>
      <c r="AM15" s="5"/>
    </row>
    <row r="16" spans="1:39" ht="31.5" customHeight="1" thickBot="1" x14ac:dyDescent="0.25">
      <c r="A16" s="5"/>
      <c r="B16" s="1"/>
      <c r="C16" s="1"/>
      <c r="D16" s="1"/>
      <c r="E16" s="1"/>
      <c r="F16" s="1"/>
      <c r="G16" s="1"/>
      <c r="H16" s="1"/>
      <c r="I16" s="1"/>
      <c r="J16" s="1"/>
      <c r="K16" s="1"/>
      <c r="L16" s="1"/>
      <c r="M16" s="1"/>
      <c r="N16" s="80">
        <f>AVERAGE(N9:N15)</f>
        <v>25</v>
      </c>
      <c r="O16" s="1"/>
      <c r="P16" s="1"/>
      <c r="Q16" s="1"/>
      <c r="R16" s="1"/>
      <c r="S16" s="1"/>
      <c r="T16" s="1"/>
      <c r="U16" s="1"/>
      <c r="V16" s="1"/>
      <c r="W16" s="1"/>
      <c r="X16" s="80">
        <f>AVERAGE(X9:X15)</f>
        <v>13.571428571428571</v>
      </c>
      <c r="Y16" s="1"/>
      <c r="Z16" s="1"/>
      <c r="AA16" s="1"/>
      <c r="AB16" s="1"/>
      <c r="AC16" s="1"/>
      <c r="AD16" s="1"/>
      <c r="AE16" s="1"/>
      <c r="AF16" s="1"/>
      <c r="AG16" s="83"/>
      <c r="AH16" s="84"/>
      <c r="AI16" s="5"/>
      <c r="AJ16" s="5"/>
      <c r="AK16" s="5"/>
      <c r="AL16" s="5"/>
      <c r="AM16" s="5"/>
    </row>
    <row r="17" spans="1:39" ht="129" customHeight="1" x14ac:dyDescent="0.2">
      <c r="A17" s="5"/>
      <c r="B17" s="1"/>
      <c r="C17" s="1"/>
      <c r="D17" s="1"/>
      <c r="E17" s="1"/>
      <c r="F17" s="85"/>
      <c r="G17" s="85"/>
      <c r="H17" s="413" t="s">
        <v>133</v>
      </c>
      <c r="I17" s="414"/>
      <c r="J17" s="414"/>
      <c r="K17" s="415"/>
      <c r="L17" s="1"/>
      <c r="M17" s="425" t="s">
        <v>134</v>
      </c>
      <c r="N17" s="383"/>
      <c r="O17" s="383"/>
      <c r="P17" s="383"/>
      <c r="Q17" s="384"/>
      <c r="R17" s="86"/>
      <c r="S17" s="86"/>
      <c r="T17" s="5"/>
      <c r="U17" s="1"/>
      <c r="V17" s="1"/>
      <c r="W17" s="1"/>
      <c r="X17" s="1"/>
      <c r="Y17" s="1"/>
      <c r="Z17" s="1"/>
      <c r="AA17" s="1"/>
      <c r="AB17" s="1"/>
      <c r="AC17" s="1"/>
      <c r="AD17" s="1"/>
      <c r="AE17" s="1"/>
      <c r="AF17" s="1"/>
      <c r="AG17" s="1"/>
      <c r="AH17" s="1"/>
      <c r="AI17" s="5"/>
      <c r="AJ17" s="5"/>
      <c r="AK17" s="5"/>
      <c r="AL17" s="5"/>
      <c r="AM17" s="5"/>
    </row>
    <row r="18" spans="1:39" ht="46.5" customHeight="1" x14ac:dyDescent="0.2">
      <c r="A18" s="5"/>
      <c r="B18" s="1"/>
      <c r="C18" s="1"/>
      <c r="D18" s="1"/>
      <c r="E18" s="1"/>
      <c r="F18" s="416"/>
      <c r="G18" s="417"/>
      <c r="H18" s="418" t="s">
        <v>135</v>
      </c>
      <c r="I18" s="400"/>
      <c r="J18" s="87">
        <f>COUNTIF(X9:X15,"=5")</f>
        <v>1</v>
      </c>
      <c r="K18" s="88">
        <f>J18*100%/J21</f>
        <v>0.14285714285714285</v>
      </c>
      <c r="L18" s="1"/>
      <c r="M18" s="426" t="s">
        <v>136</v>
      </c>
      <c r="N18" s="427"/>
      <c r="O18" s="428" t="s">
        <v>137</v>
      </c>
      <c r="P18" s="414"/>
      <c r="Q18" s="415"/>
      <c r="R18" s="86"/>
      <c r="S18" s="86"/>
      <c r="T18" s="89"/>
      <c r="U18" s="1"/>
      <c r="V18" s="1"/>
      <c r="W18" s="1"/>
      <c r="X18" s="1"/>
      <c r="Y18" s="1"/>
      <c r="Z18" s="1"/>
      <c r="AA18" s="1"/>
      <c r="AB18" s="1"/>
      <c r="AC18" s="1"/>
      <c r="AD18" s="1"/>
      <c r="AE18" s="1"/>
      <c r="AF18" s="1"/>
      <c r="AG18" s="1"/>
      <c r="AH18" s="1"/>
      <c r="AI18" s="5"/>
      <c r="AJ18" s="5"/>
      <c r="AK18" s="5"/>
      <c r="AL18" s="5"/>
      <c r="AM18" s="5"/>
    </row>
    <row r="19" spans="1:39" ht="46.5" customHeight="1" x14ac:dyDescent="0.2">
      <c r="A19" s="5"/>
      <c r="B19" s="1"/>
      <c r="C19" s="1"/>
      <c r="D19" s="1"/>
      <c r="E19" s="1"/>
      <c r="F19" s="416"/>
      <c r="G19" s="417"/>
      <c r="H19" s="418" t="s">
        <v>138</v>
      </c>
      <c r="I19" s="400"/>
      <c r="J19" s="87">
        <f>COUNTIFS(X9:X15,"&gt;=6",X9:X15,"&lt;=30")</f>
        <v>6</v>
      </c>
      <c r="K19" s="88">
        <f>J19*100%/J21</f>
        <v>0.8571428571428571</v>
      </c>
      <c r="L19" s="1"/>
      <c r="M19" s="439" t="s">
        <v>139</v>
      </c>
      <c r="N19" s="400"/>
      <c r="O19" s="437" t="s">
        <v>140</v>
      </c>
      <c r="P19" s="399"/>
      <c r="Q19" s="431"/>
      <c r="R19" s="86"/>
      <c r="S19" s="86"/>
      <c r="T19" s="89"/>
      <c r="U19" s="1"/>
      <c r="V19" s="1"/>
      <c r="W19" s="1"/>
      <c r="X19" s="1"/>
      <c r="Y19" s="1"/>
      <c r="Z19" s="1"/>
      <c r="AA19" s="1"/>
      <c r="AB19" s="1"/>
      <c r="AC19" s="1"/>
      <c r="AD19" s="1"/>
      <c r="AE19" s="1"/>
      <c r="AF19" s="1"/>
      <c r="AG19" s="1"/>
      <c r="AH19" s="1"/>
      <c r="AI19" s="5"/>
      <c r="AJ19" s="5"/>
      <c r="AK19" s="5"/>
      <c r="AL19" s="5"/>
      <c r="AM19" s="5"/>
    </row>
    <row r="20" spans="1:39" ht="46.5" customHeight="1" x14ac:dyDescent="0.2">
      <c r="A20" s="5"/>
      <c r="B20" s="1"/>
      <c r="C20" s="1"/>
      <c r="D20" s="1"/>
      <c r="E20" s="1"/>
      <c r="F20" s="416"/>
      <c r="G20" s="417"/>
      <c r="H20" s="418" t="s">
        <v>141</v>
      </c>
      <c r="I20" s="400"/>
      <c r="J20" s="87">
        <f>COUNTIFS(X9:X15,"&gt;=40",X9:X15,"&lt;=60")</f>
        <v>0</v>
      </c>
      <c r="K20" s="88">
        <f>J20*100%/J21</f>
        <v>0</v>
      </c>
      <c r="L20" s="1"/>
      <c r="M20" s="419" t="s">
        <v>142</v>
      </c>
      <c r="N20" s="420"/>
      <c r="O20" s="421" t="s">
        <v>143</v>
      </c>
      <c r="P20" s="438"/>
      <c r="Q20" s="422"/>
      <c r="R20" s="86"/>
      <c r="S20" s="86"/>
      <c r="T20" s="89"/>
      <c r="U20" s="1"/>
      <c r="V20" s="1"/>
      <c r="W20" s="1"/>
      <c r="X20" s="1"/>
      <c r="Y20" s="1"/>
      <c r="Z20" s="1"/>
      <c r="AA20" s="1"/>
      <c r="AB20" s="1"/>
      <c r="AC20" s="1"/>
      <c r="AD20" s="1"/>
      <c r="AE20" s="1"/>
      <c r="AF20" s="1"/>
      <c r="AG20" s="1"/>
      <c r="AH20" s="1"/>
      <c r="AI20" s="5"/>
      <c r="AJ20" s="5"/>
      <c r="AK20" s="5"/>
      <c r="AL20" s="5"/>
      <c r="AM20" s="5"/>
    </row>
    <row r="21" spans="1:39" ht="46.5" customHeight="1" x14ac:dyDescent="0.2">
      <c r="A21" s="5"/>
      <c r="B21" s="1"/>
      <c r="C21" s="1"/>
      <c r="D21" s="1"/>
      <c r="E21" s="1"/>
      <c r="F21" s="423"/>
      <c r="G21" s="417"/>
      <c r="H21" s="424" t="s">
        <v>144</v>
      </c>
      <c r="I21" s="420"/>
      <c r="J21" s="90">
        <f>+J18+J20+J19</f>
        <v>7</v>
      </c>
      <c r="K21" s="91">
        <f>K18+K19+K20</f>
        <v>1</v>
      </c>
      <c r="L21" s="1"/>
      <c r="M21" s="1"/>
      <c r="N21" s="1"/>
      <c r="O21" s="1"/>
      <c r="P21" s="1"/>
      <c r="Q21" s="1"/>
      <c r="R21" s="1"/>
      <c r="S21" s="1"/>
      <c r="T21" s="1"/>
      <c r="U21" s="1"/>
      <c r="V21" s="1"/>
      <c r="W21" s="1"/>
      <c r="X21" s="1"/>
      <c r="Y21" s="1"/>
      <c r="Z21" s="1"/>
      <c r="AA21" s="1"/>
      <c r="AB21" s="1"/>
      <c r="AC21" s="1"/>
      <c r="AD21" s="1"/>
      <c r="AE21" s="1"/>
      <c r="AF21" s="1"/>
      <c r="AG21" s="1"/>
      <c r="AH21" s="1"/>
      <c r="AI21" s="5"/>
      <c r="AJ21" s="5"/>
      <c r="AK21" s="5"/>
      <c r="AL21" s="5"/>
      <c r="AM21" s="5"/>
    </row>
    <row r="22" spans="1:39" ht="75" customHeight="1" x14ac:dyDescent="0.2">
      <c r="A22" s="5"/>
      <c r="B22" s="1"/>
      <c r="C22" s="1"/>
      <c r="D22" s="1"/>
      <c r="E22" s="1"/>
      <c r="F22" s="1"/>
      <c r="G22" s="1"/>
      <c r="H22" s="449" t="s">
        <v>469</v>
      </c>
      <c r="I22" s="402"/>
      <c r="J22" s="229">
        <f>COUNTIF(T9:T15,"N/A")</f>
        <v>0</v>
      </c>
      <c r="K22" s="230">
        <f>IF(J22&gt;=1,"100%",0)</f>
        <v>0</v>
      </c>
      <c r="L22" s="1"/>
      <c r="M22" s="1"/>
      <c r="N22" s="1"/>
      <c r="O22" s="1"/>
      <c r="P22" s="1"/>
      <c r="Q22" s="1"/>
      <c r="R22" s="1"/>
      <c r="S22" s="1"/>
      <c r="T22" s="1"/>
      <c r="U22" s="1"/>
      <c r="V22" s="1"/>
      <c r="W22" s="1"/>
      <c r="X22" s="1"/>
      <c r="Y22" s="1"/>
      <c r="Z22" s="1"/>
      <c r="AA22" s="1"/>
      <c r="AB22" s="1"/>
      <c r="AC22" s="1"/>
      <c r="AD22" s="1"/>
      <c r="AE22" s="1"/>
      <c r="AF22" s="1"/>
      <c r="AG22" s="1"/>
      <c r="AH22" s="1"/>
      <c r="AI22" s="5"/>
      <c r="AJ22" s="5"/>
      <c r="AK22" s="5"/>
      <c r="AL22" s="5"/>
      <c r="AM22" s="5"/>
    </row>
    <row r="23" spans="1:39" ht="15.75" customHeight="1" x14ac:dyDescent="0.2">
      <c r="P23" s="92"/>
      <c r="R23" s="92"/>
      <c r="S23" s="92"/>
    </row>
    <row r="24" spans="1:39" ht="15.75" customHeight="1" x14ac:dyDescent="0.2">
      <c r="P24" s="92"/>
      <c r="R24" s="92"/>
      <c r="S24" s="92"/>
    </row>
    <row r="25" spans="1:39" ht="15.75" customHeight="1" x14ac:dyDescent="0.2">
      <c r="P25" s="92"/>
      <c r="R25" s="92"/>
      <c r="S25" s="92"/>
    </row>
    <row r="26" spans="1:39" ht="15.75" customHeight="1" x14ac:dyDescent="0.2">
      <c r="P26" s="92"/>
      <c r="R26" s="92"/>
      <c r="S26" s="92"/>
    </row>
    <row r="27" spans="1:39" ht="15.75" customHeight="1" x14ac:dyDescent="0.2">
      <c r="P27" s="92"/>
      <c r="R27" s="92"/>
      <c r="S27" s="92"/>
    </row>
    <row r="28" spans="1:39" ht="15.75" customHeight="1" x14ac:dyDescent="0.2">
      <c r="P28" s="92"/>
      <c r="R28" s="92"/>
      <c r="S28" s="92"/>
    </row>
    <row r="29" spans="1:39" ht="15.75" customHeight="1" x14ac:dyDescent="0.2">
      <c r="P29" s="92"/>
      <c r="R29" s="92"/>
      <c r="S29" s="92"/>
    </row>
    <row r="30" spans="1:39" ht="15.75" customHeight="1" x14ac:dyDescent="0.2">
      <c r="P30" s="92"/>
      <c r="R30" s="92"/>
      <c r="S30" s="92"/>
    </row>
    <row r="31" spans="1:39" ht="15.75" customHeight="1" x14ac:dyDescent="0.2">
      <c r="P31" s="92"/>
      <c r="R31" s="92"/>
      <c r="S31" s="92"/>
    </row>
    <row r="32" spans="1:39" ht="15.75" customHeight="1" x14ac:dyDescent="0.2">
      <c r="P32" s="92"/>
      <c r="R32" s="92"/>
      <c r="S32" s="92"/>
    </row>
    <row r="33" spans="16:19" ht="15.75" customHeight="1" x14ac:dyDescent="0.2">
      <c r="P33" s="92"/>
      <c r="R33" s="92"/>
      <c r="S33" s="92"/>
    </row>
    <row r="34" spans="16:19" ht="15.75" customHeight="1" x14ac:dyDescent="0.2">
      <c r="P34" s="92"/>
      <c r="R34" s="92"/>
      <c r="S34" s="92"/>
    </row>
    <row r="35" spans="16:19" ht="15.75" customHeight="1" x14ac:dyDescent="0.2">
      <c r="P35" s="92"/>
      <c r="R35" s="92"/>
      <c r="S35" s="92"/>
    </row>
    <row r="36" spans="16:19" ht="15.75" customHeight="1" x14ac:dyDescent="0.2">
      <c r="P36" s="92"/>
      <c r="R36" s="92"/>
      <c r="S36" s="92"/>
    </row>
    <row r="37" spans="16:19" ht="15.75" customHeight="1" x14ac:dyDescent="0.2">
      <c r="P37" s="92"/>
      <c r="R37" s="92"/>
      <c r="S37" s="92"/>
    </row>
    <row r="38" spans="16:19" ht="15.75" customHeight="1" x14ac:dyDescent="0.2">
      <c r="P38" s="92"/>
      <c r="R38" s="92"/>
      <c r="S38" s="92"/>
    </row>
    <row r="39" spans="16:19" ht="15.75" customHeight="1" x14ac:dyDescent="0.2">
      <c r="P39" s="92"/>
      <c r="R39" s="92"/>
      <c r="S39" s="92"/>
    </row>
    <row r="40" spans="16:19" ht="15.75" customHeight="1" x14ac:dyDescent="0.2">
      <c r="P40" s="92"/>
      <c r="R40" s="92"/>
      <c r="S40" s="92"/>
    </row>
    <row r="41" spans="16:19" ht="15.75" customHeight="1" x14ac:dyDescent="0.2">
      <c r="P41" s="92"/>
      <c r="R41" s="92"/>
      <c r="S41" s="92"/>
    </row>
    <row r="42" spans="16:19" ht="15.75" customHeight="1" x14ac:dyDescent="0.2">
      <c r="P42" s="92"/>
      <c r="R42" s="92"/>
      <c r="S42" s="92"/>
    </row>
    <row r="43" spans="16:19" ht="15.75" customHeight="1" x14ac:dyDescent="0.2">
      <c r="P43" s="92"/>
      <c r="R43" s="92"/>
      <c r="S43" s="92"/>
    </row>
    <row r="44" spans="16:19" ht="15.75" customHeight="1" x14ac:dyDescent="0.2">
      <c r="P44" s="92"/>
      <c r="R44" s="92"/>
      <c r="S44" s="92"/>
    </row>
    <row r="45" spans="16:19" ht="15.75" customHeight="1" x14ac:dyDescent="0.2">
      <c r="P45" s="92"/>
      <c r="R45" s="92"/>
      <c r="S45" s="92"/>
    </row>
    <row r="46" spans="16:19" ht="15.75" customHeight="1" x14ac:dyDescent="0.2">
      <c r="P46" s="92"/>
      <c r="R46" s="92"/>
      <c r="S46" s="92"/>
    </row>
    <row r="47" spans="16:19" ht="15.75" customHeight="1" x14ac:dyDescent="0.2">
      <c r="P47" s="92"/>
      <c r="R47" s="92"/>
      <c r="S47" s="92"/>
    </row>
    <row r="48" spans="16:19" ht="15.75" customHeight="1" x14ac:dyDescent="0.2">
      <c r="P48" s="92"/>
      <c r="R48" s="92"/>
      <c r="S48" s="92"/>
    </row>
    <row r="49" spans="16:19" ht="15.75" customHeight="1" x14ac:dyDescent="0.2">
      <c r="P49" s="92"/>
      <c r="R49" s="92"/>
      <c r="S49" s="92"/>
    </row>
    <row r="50" spans="16:19" ht="15.75" customHeight="1" x14ac:dyDescent="0.2">
      <c r="P50" s="92"/>
      <c r="R50" s="92"/>
      <c r="S50" s="92"/>
    </row>
    <row r="51" spans="16:19" ht="15.75" customHeight="1" x14ac:dyDescent="0.2">
      <c r="P51" s="92"/>
      <c r="R51" s="92"/>
      <c r="S51" s="92"/>
    </row>
    <row r="52" spans="16:19" ht="15.75" customHeight="1" x14ac:dyDescent="0.2">
      <c r="P52" s="92"/>
      <c r="R52" s="92"/>
      <c r="S52" s="92"/>
    </row>
    <row r="53" spans="16:19" ht="15.75" customHeight="1" x14ac:dyDescent="0.2">
      <c r="P53" s="92"/>
      <c r="R53" s="92"/>
      <c r="S53" s="92"/>
    </row>
    <row r="54" spans="16:19" ht="15.75" customHeight="1" x14ac:dyDescent="0.2">
      <c r="P54" s="92"/>
      <c r="R54" s="92"/>
      <c r="S54" s="92"/>
    </row>
    <row r="55" spans="16:19" ht="15.75" customHeight="1" x14ac:dyDescent="0.2">
      <c r="P55" s="92"/>
      <c r="R55" s="92"/>
      <c r="S55" s="92"/>
    </row>
    <row r="56" spans="16:19" ht="15.75" customHeight="1" x14ac:dyDescent="0.2">
      <c r="P56" s="92"/>
      <c r="R56" s="92"/>
      <c r="S56" s="92"/>
    </row>
    <row r="57" spans="16:19" ht="15.75" customHeight="1" x14ac:dyDescent="0.2">
      <c r="P57" s="92"/>
      <c r="R57" s="92"/>
      <c r="S57" s="92"/>
    </row>
    <row r="58" spans="16:19" ht="15.75" customHeight="1" x14ac:dyDescent="0.2">
      <c r="P58" s="92"/>
      <c r="R58" s="92"/>
      <c r="S58" s="92"/>
    </row>
    <row r="59" spans="16:19" ht="15.75" customHeight="1" x14ac:dyDescent="0.2">
      <c r="P59" s="92"/>
      <c r="R59" s="92"/>
      <c r="S59" s="92"/>
    </row>
    <row r="60" spans="16:19" ht="15.75" customHeight="1" x14ac:dyDescent="0.2">
      <c r="P60" s="92"/>
      <c r="R60" s="92"/>
      <c r="S60" s="92"/>
    </row>
    <row r="61" spans="16:19" ht="15.75" customHeight="1" x14ac:dyDescent="0.2">
      <c r="P61" s="92"/>
      <c r="R61" s="92"/>
      <c r="S61" s="92"/>
    </row>
    <row r="62" spans="16:19" ht="15.75" customHeight="1" x14ac:dyDescent="0.2">
      <c r="P62" s="92"/>
      <c r="R62" s="92"/>
      <c r="S62" s="92"/>
    </row>
    <row r="63" spans="16:19" ht="15.75" customHeight="1" x14ac:dyDescent="0.2">
      <c r="P63" s="92"/>
      <c r="R63" s="92"/>
      <c r="S63" s="92"/>
    </row>
    <row r="64" spans="16:19" ht="15.75" customHeight="1" x14ac:dyDescent="0.2">
      <c r="P64" s="92"/>
      <c r="R64" s="92"/>
      <c r="S64" s="92"/>
    </row>
    <row r="65" spans="16:19" ht="15.75" customHeight="1" x14ac:dyDescent="0.2">
      <c r="P65" s="92"/>
      <c r="R65" s="92"/>
      <c r="S65" s="92"/>
    </row>
    <row r="66" spans="16:19" ht="15.75" customHeight="1" x14ac:dyDescent="0.2">
      <c r="P66" s="92"/>
      <c r="R66" s="92"/>
      <c r="S66" s="92"/>
    </row>
    <row r="67" spans="16:19" ht="15.75" customHeight="1" x14ac:dyDescent="0.2">
      <c r="P67" s="92"/>
      <c r="R67" s="92"/>
      <c r="S67" s="92"/>
    </row>
    <row r="68" spans="16:19" ht="15.75" customHeight="1" x14ac:dyDescent="0.2">
      <c r="P68" s="92"/>
      <c r="R68" s="92"/>
      <c r="S68" s="92"/>
    </row>
    <row r="69" spans="16:19" ht="15.75" customHeight="1" x14ac:dyDescent="0.2">
      <c r="P69" s="92"/>
      <c r="R69" s="92"/>
      <c r="S69" s="92"/>
    </row>
    <row r="70" spans="16:19" ht="15.75" customHeight="1" x14ac:dyDescent="0.2">
      <c r="P70" s="92"/>
      <c r="R70" s="92"/>
      <c r="S70" s="92"/>
    </row>
    <row r="71" spans="16:19" ht="15.75" customHeight="1" x14ac:dyDescent="0.2">
      <c r="P71" s="92"/>
      <c r="R71" s="92"/>
      <c r="S71" s="92"/>
    </row>
    <row r="72" spans="16:19" ht="15.75" customHeight="1" x14ac:dyDescent="0.2">
      <c r="P72" s="92"/>
      <c r="R72" s="92"/>
      <c r="S72" s="92"/>
    </row>
    <row r="73" spans="16:19" ht="15.75" customHeight="1" x14ac:dyDescent="0.2">
      <c r="P73" s="92"/>
      <c r="R73" s="92"/>
      <c r="S73" s="92"/>
    </row>
    <row r="74" spans="16:19" ht="15.75" customHeight="1" x14ac:dyDescent="0.2">
      <c r="P74" s="92"/>
      <c r="R74" s="92"/>
      <c r="S74" s="92"/>
    </row>
    <row r="75" spans="16:19" ht="15.75" customHeight="1" x14ac:dyDescent="0.2">
      <c r="P75" s="92"/>
      <c r="R75" s="92"/>
      <c r="S75" s="92"/>
    </row>
    <row r="76" spans="16:19" ht="15.75" customHeight="1" x14ac:dyDescent="0.2">
      <c r="P76" s="92"/>
      <c r="R76" s="92"/>
      <c r="S76" s="92"/>
    </row>
    <row r="77" spans="16:19" ht="15.75" customHeight="1" x14ac:dyDescent="0.2">
      <c r="P77" s="92"/>
      <c r="R77" s="92"/>
      <c r="S77" s="92"/>
    </row>
    <row r="78" spans="16:19" ht="15.75" customHeight="1" x14ac:dyDescent="0.2">
      <c r="P78" s="92"/>
      <c r="R78" s="92"/>
      <c r="S78" s="92"/>
    </row>
    <row r="79" spans="16:19" ht="15.75" customHeight="1" x14ac:dyDescent="0.2">
      <c r="P79" s="92"/>
      <c r="R79" s="92"/>
      <c r="S79" s="92"/>
    </row>
    <row r="80" spans="16:19" ht="15.75" customHeight="1" x14ac:dyDescent="0.2">
      <c r="P80" s="92"/>
      <c r="R80" s="92"/>
      <c r="S80" s="92"/>
    </row>
    <row r="81" spans="16:19" ht="15.75" customHeight="1" x14ac:dyDescent="0.2">
      <c r="P81" s="92"/>
      <c r="R81" s="92"/>
      <c r="S81" s="92"/>
    </row>
    <row r="82" spans="16:19" ht="15.75" customHeight="1" x14ac:dyDescent="0.2">
      <c r="P82" s="92"/>
      <c r="R82" s="92"/>
      <c r="S82" s="92"/>
    </row>
    <row r="83" spans="16:19" ht="15.75" customHeight="1" x14ac:dyDescent="0.2">
      <c r="P83" s="92"/>
      <c r="R83" s="92"/>
      <c r="S83" s="92"/>
    </row>
    <row r="84" spans="16:19" ht="15.75" customHeight="1" x14ac:dyDescent="0.2">
      <c r="P84" s="92"/>
      <c r="R84" s="92"/>
      <c r="S84" s="92"/>
    </row>
    <row r="85" spans="16:19" ht="15.75" customHeight="1" x14ac:dyDescent="0.2">
      <c r="P85" s="92"/>
      <c r="R85" s="92"/>
      <c r="S85" s="92"/>
    </row>
    <row r="86" spans="16:19" ht="15.75" customHeight="1" x14ac:dyDescent="0.2">
      <c r="P86" s="92"/>
      <c r="R86" s="92"/>
      <c r="S86" s="92"/>
    </row>
    <row r="87" spans="16:19" ht="15.75" customHeight="1" x14ac:dyDescent="0.2">
      <c r="P87" s="92"/>
      <c r="R87" s="92"/>
      <c r="S87" s="92"/>
    </row>
    <row r="88" spans="16:19" ht="15.75" customHeight="1" x14ac:dyDescent="0.2">
      <c r="P88" s="92"/>
      <c r="R88" s="92"/>
      <c r="S88" s="92"/>
    </row>
    <row r="89" spans="16:19" ht="15.75" customHeight="1" x14ac:dyDescent="0.2">
      <c r="P89" s="92"/>
      <c r="R89" s="92"/>
      <c r="S89" s="92"/>
    </row>
    <row r="90" spans="16:19" ht="15.75" customHeight="1" x14ac:dyDescent="0.2">
      <c r="P90" s="92"/>
      <c r="R90" s="92"/>
      <c r="S90" s="92"/>
    </row>
    <row r="91" spans="16:19" ht="15.75" customHeight="1" x14ac:dyDescent="0.2">
      <c r="P91" s="92"/>
      <c r="R91" s="92"/>
      <c r="S91" s="92"/>
    </row>
    <row r="92" spans="16:19" ht="15.75" customHeight="1" x14ac:dyDescent="0.2">
      <c r="P92" s="92"/>
      <c r="R92" s="92"/>
      <c r="S92" s="92"/>
    </row>
    <row r="93" spans="16:19" ht="15.75" customHeight="1" x14ac:dyDescent="0.2">
      <c r="P93" s="92"/>
      <c r="R93" s="92"/>
      <c r="S93" s="92"/>
    </row>
    <row r="94" spans="16:19" ht="15.75" customHeight="1" x14ac:dyDescent="0.2">
      <c r="P94" s="92"/>
      <c r="R94" s="92"/>
      <c r="S94" s="92"/>
    </row>
    <row r="95" spans="16:19" ht="15.75" customHeight="1" x14ac:dyDescent="0.2">
      <c r="P95" s="92"/>
      <c r="R95" s="92"/>
      <c r="S95" s="92"/>
    </row>
    <row r="96" spans="16:19" ht="15.75" customHeight="1" x14ac:dyDescent="0.2">
      <c r="P96" s="92"/>
      <c r="R96" s="92"/>
      <c r="S96" s="92"/>
    </row>
    <row r="97" spans="16:19" ht="15.75" customHeight="1" x14ac:dyDescent="0.2">
      <c r="P97" s="92"/>
      <c r="R97" s="92"/>
      <c r="S97" s="92"/>
    </row>
    <row r="98" spans="16:19" ht="15.75" customHeight="1" x14ac:dyDescent="0.2">
      <c r="P98" s="92"/>
      <c r="R98" s="92"/>
      <c r="S98" s="92"/>
    </row>
    <row r="99" spans="16:19" ht="15.75" customHeight="1" x14ac:dyDescent="0.2">
      <c r="P99" s="92"/>
      <c r="R99" s="92"/>
      <c r="S99" s="92"/>
    </row>
    <row r="100" spans="16:19" ht="15.75" customHeight="1" x14ac:dyDescent="0.2">
      <c r="P100" s="92"/>
      <c r="R100" s="92"/>
      <c r="S100" s="92"/>
    </row>
    <row r="101" spans="16:19" ht="15.75" customHeight="1" x14ac:dyDescent="0.2">
      <c r="P101" s="92"/>
      <c r="R101" s="92"/>
      <c r="S101" s="92"/>
    </row>
    <row r="102" spans="16:19" ht="15.75" customHeight="1" x14ac:dyDescent="0.2">
      <c r="P102" s="92"/>
      <c r="R102" s="92"/>
      <c r="S102" s="92"/>
    </row>
    <row r="103" spans="16:19" ht="15.75" customHeight="1" x14ac:dyDescent="0.2">
      <c r="P103" s="92"/>
      <c r="R103" s="92"/>
      <c r="S103" s="92"/>
    </row>
    <row r="104" spans="16:19" ht="15.75" customHeight="1" x14ac:dyDescent="0.2">
      <c r="P104" s="92"/>
      <c r="R104" s="92"/>
      <c r="S104" s="92"/>
    </row>
    <row r="105" spans="16:19" ht="15.75" customHeight="1" x14ac:dyDescent="0.2">
      <c r="P105" s="92"/>
      <c r="R105" s="92"/>
      <c r="S105" s="92"/>
    </row>
    <row r="106" spans="16:19" ht="15.75" customHeight="1" x14ac:dyDescent="0.2">
      <c r="P106" s="92"/>
      <c r="R106" s="92"/>
      <c r="S106" s="92"/>
    </row>
    <row r="107" spans="16:19" ht="15.75" customHeight="1" x14ac:dyDescent="0.2">
      <c r="P107" s="92"/>
      <c r="R107" s="92"/>
      <c r="S107" s="92"/>
    </row>
    <row r="108" spans="16:19" ht="15.75" customHeight="1" x14ac:dyDescent="0.2">
      <c r="P108" s="92"/>
      <c r="R108" s="92"/>
      <c r="S108" s="92"/>
    </row>
    <row r="109" spans="16:19" ht="15.75" customHeight="1" x14ac:dyDescent="0.2">
      <c r="P109" s="92"/>
      <c r="R109" s="92"/>
      <c r="S109" s="92"/>
    </row>
    <row r="110" spans="16:19" ht="15.75" customHeight="1" x14ac:dyDescent="0.2">
      <c r="P110" s="92"/>
      <c r="R110" s="92"/>
      <c r="S110" s="92"/>
    </row>
    <row r="111" spans="16:19" ht="15.75" customHeight="1" x14ac:dyDescent="0.2">
      <c r="P111" s="92"/>
      <c r="R111" s="92"/>
      <c r="S111" s="92"/>
    </row>
    <row r="112" spans="16:19" ht="15.75" customHeight="1" x14ac:dyDescent="0.2">
      <c r="P112" s="92"/>
      <c r="R112" s="92"/>
      <c r="S112" s="92"/>
    </row>
    <row r="113" spans="16:19" ht="15.75" customHeight="1" x14ac:dyDescent="0.2">
      <c r="P113" s="92"/>
      <c r="R113" s="92"/>
      <c r="S113" s="92"/>
    </row>
    <row r="114" spans="16:19" ht="15.75" customHeight="1" x14ac:dyDescent="0.2">
      <c r="P114" s="92"/>
      <c r="R114" s="92"/>
      <c r="S114" s="92"/>
    </row>
    <row r="115" spans="16:19" ht="15.75" customHeight="1" x14ac:dyDescent="0.2">
      <c r="P115" s="92"/>
      <c r="R115" s="92"/>
      <c r="S115" s="92"/>
    </row>
    <row r="116" spans="16:19" ht="15.75" customHeight="1" x14ac:dyDescent="0.2">
      <c r="P116" s="92"/>
      <c r="R116" s="92"/>
      <c r="S116" s="92"/>
    </row>
    <row r="117" spans="16:19" ht="15.75" customHeight="1" x14ac:dyDescent="0.2">
      <c r="P117" s="92"/>
      <c r="R117" s="92"/>
      <c r="S117" s="92"/>
    </row>
    <row r="118" spans="16:19" ht="15.75" customHeight="1" x14ac:dyDescent="0.2">
      <c r="P118" s="92"/>
      <c r="R118" s="92"/>
      <c r="S118" s="92"/>
    </row>
    <row r="119" spans="16:19" ht="15.75" customHeight="1" x14ac:dyDescent="0.2">
      <c r="P119" s="92"/>
      <c r="R119" s="92"/>
      <c r="S119" s="92"/>
    </row>
    <row r="120" spans="16:19" ht="15.75" customHeight="1" x14ac:dyDescent="0.2">
      <c r="P120" s="92"/>
      <c r="R120" s="92"/>
      <c r="S120" s="92"/>
    </row>
    <row r="121" spans="16:19" ht="15.75" customHeight="1" x14ac:dyDescent="0.2">
      <c r="P121" s="92"/>
      <c r="R121" s="92"/>
      <c r="S121" s="92"/>
    </row>
    <row r="122" spans="16:19" ht="15.75" customHeight="1" x14ac:dyDescent="0.2">
      <c r="P122" s="92"/>
      <c r="R122" s="92"/>
      <c r="S122" s="92"/>
    </row>
    <row r="123" spans="16:19" ht="15.75" customHeight="1" x14ac:dyDescent="0.2">
      <c r="P123" s="92"/>
      <c r="R123" s="92"/>
      <c r="S123" s="92"/>
    </row>
    <row r="124" spans="16:19" ht="15.75" customHeight="1" x14ac:dyDescent="0.2">
      <c r="P124" s="92"/>
      <c r="R124" s="92"/>
      <c r="S124" s="92"/>
    </row>
    <row r="125" spans="16:19" ht="15.75" customHeight="1" x14ac:dyDescent="0.2">
      <c r="P125" s="92"/>
      <c r="R125" s="92"/>
      <c r="S125" s="92"/>
    </row>
    <row r="126" spans="16:19" ht="15.75" customHeight="1" x14ac:dyDescent="0.2">
      <c r="P126" s="92"/>
      <c r="R126" s="92"/>
      <c r="S126" s="92"/>
    </row>
    <row r="127" spans="16:19" ht="15.75" customHeight="1" x14ac:dyDescent="0.2">
      <c r="P127" s="92"/>
      <c r="R127" s="92"/>
      <c r="S127" s="92"/>
    </row>
    <row r="128" spans="16:19" ht="15.75" customHeight="1" x14ac:dyDescent="0.2">
      <c r="P128" s="92"/>
      <c r="R128" s="92"/>
      <c r="S128" s="92"/>
    </row>
    <row r="129" spans="16:19" ht="15.75" customHeight="1" x14ac:dyDescent="0.2">
      <c r="P129" s="92"/>
      <c r="R129" s="92"/>
      <c r="S129" s="92"/>
    </row>
    <row r="130" spans="16:19" ht="15.75" customHeight="1" x14ac:dyDescent="0.2">
      <c r="P130" s="92"/>
      <c r="R130" s="92"/>
      <c r="S130" s="92"/>
    </row>
    <row r="131" spans="16:19" ht="15.75" customHeight="1" x14ac:dyDescent="0.2">
      <c r="P131" s="92"/>
      <c r="R131" s="92"/>
      <c r="S131" s="92"/>
    </row>
    <row r="132" spans="16:19" ht="15.75" customHeight="1" x14ac:dyDescent="0.2">
      <c r="P132" s="92"/>
      <c r="R132" s="92"/>
      <c r="S132" s="92"/>
    </row>
    <row r="133" spans="16:19" ht="15.75" customHeight="1" x14ac:dyDescent="0.2">
      <c r="P133" s="92"/>
      <c r="R133" s="92"/>
      <c r="S133" s="92"/>
    </row>
    <row r="134" spans="16:19" ht="15.75" customHeight="1" x14ac:dyDescent="0.2">
      <c r="P134" s="92"/>
      <c r="R134" s="92"/>
      <c r="S134" s="92"/>
    </row>
    <row r="135" spans="16:19" ht="15.75" customHeight="1" x14ac:dyDescent="0.2">
      <c r="P135" s="92"/>
      <c r="R135" s="92"/>
      <c r="S135" s="92"/>
    </row>
    <row r="136" spans="16:19" ht="15.75" customHeight="1" x14ac:dyDescent="0.2">
      <c r="P136" s="92"/>
      <c r="R136" s="92"/>
      <c r="S136" s="92"/>
    </row>
    <row r="137" spans="16:19" ht="15.75" customHeight="1" x14ac:dyDescent="0.2">
      <c r="P137" s="92"/>
      <c r="R137" s="92"/>
      <c r="S137" s="92"/>
    </row>
    <row r="138" spans="16:19" ht="15.75" customHeight="1" x14ac:dyDescent="0.2">
      <c r="P138" s="92"/>
      <c r="R138" s="92"/>
      <c r="S138" s="92"/>
    </row>
    <row r="139" spans="16:19" ht="15.75" customHeight="1" x14ac:dyDescent="0.2">
      <c r="P139" s="92"/>
      <c r="R139" s="92"/>
      <c r="S139" s="92"/>
    </row>
    <row r="140" spans="16:19" ht="15.75" customHeight="1" x14ac:dyDescent="0.2">
      <c r="P140" s="92"/>
      <c r="R140" s="92"/>
      <c r="S140" s="92"/>
    </row>
    <row r="141" spans="16:19" ht="15.75" customHeight="1" x14ac:dyDescent="0.2">
      <c r="P141" s="92"/>
      <c r="R141" s="92"/>
      <c r="S141" s="92"/>
    </row>
    <row r="142" spans="16:19" ht="15.75" customHeight="1" x14ac:dyDescent="0.2">
      <c r="P142" s="92"/>
      <c r="R142" s="92"/>
      <c r="S142" s="92"/>
    </row>
    <row r="143" spans="16:19" ht="15.75" customHeight="1" x14ac:dyDescent="0.2">
      <c r="P143" s="92"/>
      <c r="R143" s="92"/>
      <c r="S143" s="92"/>
    </row>
    <row r="144" spans="16:19" ht="15.75" customHeight="1" x14ac:dyDescent="0.2">
      <c r="P144" s="92"/>
      <c r="R144" s="92"/>
      <c r="S144" s="92"/>
    </row>
    <row r="145" spans="16:19" ht="15.75" customHeight="1" x14ac:dyDescent="0.2">
      <c r="P145" s="92"/>
      <c r="R145" s="92"/>
      <c r="S145" s="92"/>
    </row>
    <row r="146" spans="16:19" ht="15.75" customHeight="1" x14ac:dyDescent="0.2">
      <c r="P146" s="92"/>
      <c r="R146" s="92"/>
      <c r="S146" s="92"/>
    </row>
    <row r="147" spans="16:19" ht="15.75" customHeight="1" x14ac:dyDescent="0.2">
      <c r="P147" s="92"/>
      <c r="R147" s="92"/>
      <c r="S147" s="92"/>
    </row>
    <row r="148" spans="16:19" ht="15.75" customHeight="1" x14ac:dyDescent="0.2">
      <c r="P148" s="92"/>
      <c r="R148" s="92"/>
      <c r="S148" s="92"/>
    </row>
    <row r="149" spans="16:19" ht="15.75" customHeight="1" x14ac:dyDescent="0.2">
      <c r="P149" s="92"/>
      <c r="R149" s="92"/>
      <c r="S149" s="92"/>
    </row>
    <row r="150" spans="16:19" ht="15.75" customHeight="1" x14ac:dyDescent="0.2">
      <c r="P150" s="92"/>
      <c r="R150" s="92"/>
      <c r="S150" s="92"/>
    </row>
    <row r="151" spans="16:19" ht="15.75" customHeight="1" x14ac:dyDescent="0.2">
      <c r="P151" s="92"/>
      <c r="R151" s="92"/>
      <c r="S151" s="92"/>
    </row>
    <row r="152" spans="16:19" ht="15.75" customHeight="1" x14ac:dyDescent="0.2">
      <c r="P152" s="92"/>
      <c r="R152" s="92"/>
      <c r="S152" s="92"/>
    </row>
    <row r="153" spans="16:19" ht="15.75" customHeight="1" x14ac:dyDescent="0.2">
      <c r="P153" s="92"/>
      <c r="R153" s="92"/>
      <c r="S153" s="92"/>
    </row>
    <row r="154" spans="16:19" ht="15.75" customHeight="1" x14ac:dyDescent="0.2">
      <c r="P154" s="92"/>
      <c r="R154" s="92"/>
      <c r="S154" s="92"/>
    </row>
    <row r="155" spans="16:19" ht="15.75" customHeight="1" x14ac:dyDescent="0.2">
      <c r="P155" s="92"/>
      <c r="R155" s="92"/>
      <c r="S155" s="92"/>
    </row>
    <row r="156" spans="16:19" ht="15.75" customHeight="1" x14ac:dyDescent="0.2">
      <c r="P156" s="92"/>
      <c r="R156" s="92"/>
      <c r="S156" s="92"/>
    </row>
    <row r="157" spans="16:19" ht="15.75" customHeight="1" x14ac:dyDescent="0.2">
      <c r="P157" s="92"/>
      <c r="R157" s="92"/>
      <c r="S157" s="92"/>
    </row>
    <row r="158" spans="16:19" ht="15.75" customHeight="1" x14ac:dyDescent="0.2">
      <c r="P158" s="92"/>
      <c r="R158" s="92"/>
      <c r="S158" s="92"/>
    </row>
    <row r="159" spans="16:19" ht="15.75" customHeight="1" x14ac:dyDescent="0.2">
      <c r="P159" s="92"/>
      <c r="R159" s="92"/>
      <c r="S159" s="92"/>
    </row>
    <row r="160" spans="16:19" ht="15.75" customHeight="1" x14ac:dyDescent="0.2">
      <c r="P160" s="92"/>
      <c r="R160" s="92"/>
      <c r="S160" s="92"/>
    </row>
    <row r="161" spans="16:19" ht="15.75" customHeight="1" x14ac:dyDescent="0.2">
      <c r="P161" s="92"/>
      <c r="R161" s="92"/>
      <c r="S161" s="92"/>
    </row>
    <row r="162" spans="16:19" ht="15.75" customHeight="1" x14ac:dyDescent="0.2">
      <c r="P162" s="92"/>
      <c r="R162" s="92"/>
      <c r="S162" s="92"/>
    </row>
    <row r="163" spans="16:19" ht="15.75" customHeight="1" x14ac:dyDescent="0.2">
      <c r="P163" s="92"/>
      <c r="R163" s="92"/>
      <c r="S163" s="92"/>
    </row>
    <row r="164" spans="16:19" ht="15.75" customHeight="1" x14ac:dyDescent="0.2">
      <c r="P164" s="92"/>
      <c r="R164" s="92"/>
      <c r="S164" s="92"/>
    </row>
    <row r="165" spans="16:19" ht="15.75" customHeight="1" x14ac:dyDescent="0.2">
      <c r="P165" s="92"/>
      <c r="R165" s="92"/>
      <c r="S165" s="92"/>
    </row>
    <row r="166" spans="16:19" ht="15.75" customHeight="1" x14ac:dyDescent="0.2">
      <c r="P166" s="92"/>
      <c r="R166" s="92"/>
      <c r="S166" s="92"/>
    </row>
    <row r="167" spans="16:19" ht="15.75" customHeight="1" x14ac:dyDescent="0.2">
      <c r="P167" s="92"/>
      <c r="R167" s="92"/>
      <c r="S167" s="92"/>
    </row>
    <row r="168" spans="16:19" ht="15.75" customHeight="1" x14ac:dyDescent="0.2">
      <c r="P168" s="92"/>
      <c r="R168" s="92"/>
      <c r="S168" s="92"/>
    </row>
    <row r="169" spans="16:19" ht="15.75" customHeight="1" x14ac:dyDescent="0.2">
      <c r="P169" s="92"/>
      <c r="R169" s="92"/>
      <c r="S169" s="92"/>
    </row>
    <row r="170" spans="16:19" ht="15.75" customHeight="1" x14ac:dyDescent="0.2">
      <c r="P170" s="92"/>
      <c r="R170" s="92"/>
      <c r="S170" s="92"/>
    </row>
    <row r="171" spans="16:19" ht="15.75" customHeight="1" x14ac:dyDescent="0.2">
      <c r="P171" s="92"/>
      <c r="R171" s="92"/>
      <c r="S171" s="92"/>
    </row>
    <row r="172" spans="16:19" ht="15.75" customHeight="1" x14ac:dyDescent="0.2">
      <c r="P172" s="92"/>
      <c r="R172" s="92"/>
      <c r="S172" s="92"/>
    </row>
    <row r="173" spans="16:19" ht="15.75" customHeight="1" x14ac:dyDescent="0.2">
      <c r="P173" s="92"/>
      <c r="R173" s="92"/>
      <c r="S173" s="92"/>
    </row>
    <row r="174" spans="16:19" ht="15.75" customHeight="1" x14ac:dyDescent="0.2">
      <c r="P174" s="92"/>
      <c r="R174" s="92"/>
      <c r="S174" s="92"/>
    </row>
    <row r="175" spans="16:19" ht="15.75" customHeight="1" x14ac:dyDescent="0.2">
      <c r="P175" s="92"/>
      <c r="R175" s="92"/>
      <c r="S175" s="92"/>
    </row>
    <row r="176" spans="16:19" ht="15.75" customHeight="1" x14ac:dyDescent="0.2">
      <c r="P176" s="92"/>
      <c r="R176" s="92"/>
      <c r="S176" s="92"/>
    </row>
    <row r="177" spans="16:19" ht="15.75" customHeight="1" x14ac:dyDescent="0.2">
      <c r="P177" s="92"/>
      <c r="R177" s="92"/>
      <c r="S177" s="92"/>
    </row>
    <row r="178" spans="16:19" ht="15.75" customHeight="1" x14ac:dyDescent="0.2">
      <c r="P178" s="92"/>
      <c r="R178" s="92"/>
      <c r="S178" s="92"/>
    </row>
    <row r="179" spans="16:19" ht="15.75" customHeight="1" x14ac:dyDescent="0.2">
      <c r="P179" s="92"/>
      <c r="R179" s="92"/>
      <c r="S179" s="92"/>
    </row>
    <row r="180" spans="16:19" ht="15.75" customHeight="1" x14ac:dyDescent="0.2">
      <c r="P180" s="92"/>
      <c r="R180" s="92"/>
      <c r="S180" s="92"/>
    </row>
    <row r="181" spans="16:19" ht="15.75" customHeight="1" x14ac:dyDescent="0.2">
      <c r="P181" s="92"/>
      <c r="R181" s="92"/>
      <c r="S181" s="92"/>
    </row>
    <row r="182" spans="16:19" ht="15.75" customHeight="1" x14ac:dyDescent="0.2">
      <c r="P182" s="92"/>
      <c r="R182" s="92"/>
      <c r="S182" s="92"/>
    </row>
    <row r="183" spans="16:19" ht="15.75" customHeight="1" x14ac:dyDescent="0.2">
      <c r="P183" s="92"/>
      <c r="R183" s="92"/>
      <c r="S183" s="92"/>
    </row>
    <row r="184" spans="16:19" ht="15.75" customHeight="1" x14ac:dyDescent="0.2">
      <c r="P184" s="92"/>
      <c r="R184" s="92"/>
      <c r="S184" s="92"/>
    </row>
    <row r="185" spans="16:19" ht="15.75" customHeight="1" x14ac:dyDescent="0.2">
      <c r="P185" s="92"/>
      <c r="R185" s="92"/>
      <c r="S185" s="92"/>
    </row>
    <row r="186" spans="16:19" ht="15.75" customHeight="1" x14ac:dyDescent="0.2">
      <c r="P186" s="92"/>
      <c r="R186" s="92"/>
      <c r="S186" s="92"/>
    </row>
    <row r="187" spans="16:19" ht="15.75" customHeight="1" x14ac:dyDescent="0.2">
      <c r="P187" s="92"/>
      <c r="R187" s="92"/>
      <c r="S187" s="92"/>
    </row>
    <row r="188" spans="16:19" ht="15.75" customHeight="1" x14ac:dyDescent="0.2">
      <c r="P188" s="92"/>
      <c r="R188" s="92"/>
      <c r="S188" s="92"/>
    </row>
    <row r="189" spans="16:19" ht="15.75" customHeight="1" x14ac:dyDescent="0.2">
      <c r="P189" s="92"/>
      <c r="R189" s="92"/>
      <c r="S189" s="92"/>
    </row>
    <row r="190" spans="16:19" ht="15.75" customHeight="1" x14ac:dyDescent="0.2">
      <c r="P190" s="92"/>
      <c r="R190" s="92"/>
      <c r="S190" s="92"/>
    </row>
    <row r="191" spans="16:19" ht="15.75" customHeight="1" x14ac:dyDescent="0.2">
      <c r="P191" s="92"/>
      <c r="R191" s="92"/>
      <c r="S191" s="92"/>
    </row>
    <row r="192" spans="16:19" ht="15.75" customHeight="1" x14ac:dyDescent="0.2">
      <c r="P192" s="92"/>
      <c r="R192" s="92"/>
      <c r="S192" s="92"/>
    </row>
    <row r="193" spans="16:19" ht="15.75" customHeight="1" x14ac:dyDescent="0.2">
      <c r="P193" s="92"/>
      <c r="R193" s="92"/>
      <c r="S193" s="92"/>
    </row>
    <row r="194" spans="16:19" ht="15.75" customHeight="1" x14ac:dyDescent="0.2">
      <c r="P194" s="92"/>
      <c r="R194" s="92"/>
      <c r="S194" s="92"/>
    </row>
    <row r="195" spans="16:19" ht="15.75" customHeight="1" x14ac:dyDescent="0.2">
      <c r="P195" s="92"/>
      <c r="R195" s="92"/>
      <c r="S195" s="92"/>
    </row>
    <row r="196" spans="16:19" ht="15.75" customHeight="1" x14ac:dyDescent="0.2">
      <c r="P196" s="92"/>
      <c r="R196" s="92"/>
      <c r="S196" s="92"/>
    </row>
    <row r="197" spans="16:19" ht="15.75" customHeight="1" x14ac:dyDescent="0.2">
      <c r="P197" s="92"/>
      <c r="R197" s="92"/>
      <c r="S197" s="92"/>
    </row>
    <row r="198" spans="16:19" ht="15.75" customHeight="1" x14ac:dyDescent="0.2">
      <c r="P198" s="92"/>
      <c r="R198" s="92"/>
      <c r="S198" s="92"/>
    </row>
    <row r="199" spans="16:19" ht="15.75" customHeight="1" x14ac:dyDescent="0.2">
      <c r="P199" s="92"/>
      <c r="R199" s="92"/>
      <c r="S199" s="92"/>
    </row>
    <row r="200" spans="16:19" ht="15.75" customHeight="1" x14ac:dyDescent="0.2">
      <c r="P200" s="92"/>
      <c r="R200" s="92"/>
      <c r="S200" s="92"/>
    </row>
    <row r="201" spans="16:19" ht="15.75" customHeight="1" x14ac:dyDescent="0.2">
      <c r="P201" s="92"/>
      <c r="R201" s="92"/>
      <c r="S201" s="92"/>
    </row>
    <row r="202" spans="16:19" ht="15.75" customHeight="1" x14ac:dyDescent="0.2">
      <c r="P202" s="92"/>
      <c r="R202" s="92"/>
      <c r="S202" s="92"/>
    </row>
    <row r="203" spans="16:19" ht="15.75" customHeight="1" x14ac:dyDescent="0.2">
      <c r="P203" s="92"/>
      <c r="R203" s="92"/>
      <c r="S203" s="92"/>
    </row>
    <row r="204" spans="16:19" ht="15.75" customHeight="1" x14ac:dyDescent="0.2">
      <c r="P204" s="92"/>
      <c r="R204" s="92"/>
      <c r="S204" s="92"/>
    </row>
    <row r="205" spans="16:19" ht="15.75" customHeight="1" x14ac:dyDescent="0.2">
      <c r="P205" s="92"/>
      <c r="R205" s="92"/>
      <c r="S205" s="92"/>
    </row>
    <row r="206" spans="16:19" ht="15.75" customHeight="1" x14ac:dyDescent="0.2">
      <c r="P206" s="92"/>
      <c r="R206" s="92"/>
      <c r="S206" s="92"/>
    </row>
    <row r="207" spans="16:19" ht="15.75" customHeight="1" x14ac:dyDescent="0.2">
      <c r="P207" s="92"/>
      <c r="R207" s="92"/>
      <c r="S207" s="92"/>
    </row>
    <row r="208" spans="16:19" ht="15.75" customHeight="1" x14ac:dyDescent="0.2">
      <c r="P208" s="92"/>
      <c r="R208" s="92"/>
      <c r="S208" s="92"/>
    </row>
    <row r="209" spans="16:19" ht="15.75" customHeight="1" x14ac:dyDescent="0.2">
      <c r="P209" s="92"/>
      <c r="R209" s="92"/>
      <c r="S209" s="92"/>
    </row>
    <row r="210" spans="16:19" ht="15.75" customHeight="1" x14ac:dyDescent="0.2">
      <c r="P210" s="92"/>
      <c r="R210" s="92"/>
      <c r="S210" s="92"/>
    </row>
    <row r="211" spans="16:19" ht="15.75" customHeight="1" x14ac:dyDescent="0.2">
      <c r="P211" s="92"/>
      <c r="R211" s="92"/>
      <c r="S211" s="92"/>
    </row>
    <row r="212" spans="16:19" ht="15.75" customHeight="1" x14ac:dyDescent="0.2">
      <c r="P212" s="92"/>
      <c r="R212" s="92"/>
      <c r="S212" s="92"/>
    </row>
    <row r="213" spans="16:19" ht="15.75" customHeight="1" x14ac:dyDescent="0.2">
      <c r="P213" s="92"/>
      <c r="R213" s="92"/>
      <c r="S213" s="92"/>
    </row>
    <row r="214" spans="16:19" ht="15.75" customHeight="1" x14ac:dyDescent="0.2">
      <c r="P214" s="92"/>
      <c r="R214" s="92"/>
      <c r="S214" s="92"/>
    </row>
    <row r="215" spans="16:19" ht="15.75" customHeight="1" x14ac:dyDescent="0.2">
      <c r="P215" s="92"/>
      <c r="R215" s="92"/>
      <c r="S215" s="92"/>
    </row>
    <row r="216" spans="16:19" ht="15.75" customHeight="1" x14ac:dyDescent="0.2">
      <c r="P216" s="92"/>
      <c r="R216" s="92"/>
      <c r="S216" s="92"/>
    </row>
    <row r="217" spans="16:19" ht="15.75" customHeight="1" x14ac:dyDescent="0.2">
      <c r="P217" s="92"/>
      <c r="R217" s="92"/>
      <c r="S217" s="92"/>
    </row>
    <row r="218" spans="16:19" ht="15.75" customHeight="1" x14ac:dyDescent="0.2">
      <c r="P218" s="92"/>
      <c r="R218" s="92"/>
      <c r="S218" s="92"/>
    </row>
    <row r="219" spans="16:19" ht="15.75" customHeight="1" x14ac:dyDescent="0.2">
      <c r="P219" s="92"/>
      <c r="R219" s="92"/>
      <c r="S219" s="92"/>
    </row>
    <row r="220" spans="16:19" ht="15.75" customHeight="1" x14ac:dyDescent="0.2">
      <c r="P220" s="92"/>
      <c r="R220" s="92"/>
      <c r="S220" s="92"/>
    </row>
    <row r="221" spans="16:19" ht="15.75" customHeight="1" x14ac:dyDescent="0.2">
      <c r="P221" s="92"/>
      <c r="R221" s="92"/>
      <c r="S221" s="92"/>
    </row>
    <row r="222" spans="16:19" ht="15.75" customHeight="1" x14ac:dyDescent="0.2">
      <c r="P222" s="92"/>
      <c r="R222" s="92"/>
      <c r="S222" s="92"/>
    </row>
    <row r="223" spans="16:19" ht="15.75" customHeight="1" x14ac:dyDescent="0.2">
      <c r="P223" s="92"/>
      <c r="R223" s="92"/>
      <c r="S223" s="92"/>
    </row>
    <row r="224" spans="16:19" ht="15.75" customHeight="1" x14ac:dyDescent="0.2">
      <c r="P224" s="92"/>
      <c r="R224" s="92"/>
      <c r="S224" s="92"/>
    </row>
    <row r="225" spans="16:19" ht="15.75" customHeight="1" x14ac:dyDescent="0.2">
      <c r="P225" s="92"/>
      <c r="R225" s="92"/>
      <c r="S225" s="92"/>
    </row>
    <row r="226" spans="16:19" ht="15.75" customHeight="1" x14ac:dyDescent="0.2">
      <c r="P226" s="92"/>
      <c r="R226" s="92"/>
      <c r="S226" s="92"/>
    </row>
    <row r="227" spans="16:19" ht="15.75" customHeight="1" x14ac:dyDescent="0.2">
      <c r="P227" s="92"/>
      <c r="R227" s="92"/>
      <c r="S227" s="92"/>
    </row>
    <row r="228" spans="16:19" ht="15.75" customHeight="1" x14ac:dyDescent="0.2">
      <c r="P228" s="92"/>
      <c r="R228" s="92"/>
      <c r="S228" s="92"/>
    </row>
    <row r="229" spans="16:19" ht="15.75" customHeight="1" x14ac:dyDescent="0.2">
      <c r="P229" s="92"/>
      <c r="R229" s="92"/>
      <c r="S229" s="92"/>
    </row>
    <row r="230" spans="16:19" ht="15.75" customHeight="1" x14ac:dyDescent="0.2">
      <c r="P230" s="92"/>
      <c r="R230" s="92"/>
      <c r="S230" s="92"/>
    </row>
    <row r="231" spans="16:19" ht="15.75" customHeight="1" x14ac:dyDescent="0.2">
      <c r="P231" s="92"/>
      <c r="R231" s="92"/>
      <c r="S231" s="92"/>
    </row>
    <row r="232" spans="16:19" ht="15.75" customHeight="1" x14ac:dyDescent="0.2">
      <c r="P232" s="92"/>
      <c r="R232" s="92"/>
      <c r="S232" s="92"/>
    </row>
    <row r="233" spans="16:19" ht="15.75" customHeight="1" x14ac:dyDescent="0.2">
      <c r="P233" s="92"/>
      <c r="R233" s="92"/>
      <c r="S233" s="92"/>
    </row>
    <row r="234" spans="16:19" ht="15.75" customHeight="1" x14ac:dyDescent="0.2">
      <c r="P234" s="92"/>
      <c r="R234" s="92"/>
      <c r="S234" s="92"/>
    </row>
    <row r="235" spans="16:19" ht="15.75" customHeight="1" x14ac:dyDescent="0.2">
      <c r="P235" s="92"/>
      <c r="R235" s="92"/>
      <c r="S235" s="92"/>
    </row>
    <row r="236" spans="16:19" ht="15.75" customHeight="1" x14ac:dyDescent="0.2">
      <c r="P236" s="92"/>
      <c r="R236" s="92"/>
      <c r="S236" s="92"/>
    </row>
    <row r="237" spans="16:19" ht="15.75" customHeight="1" x14ac:dyDescent="0.2">
      <c r="P237" s="92"/>
      <c r="R237" s="92"/>
      <c r="S237" s="92"/>
    </row>
    <row r="238" spans="16:19" ht="15.75" customHeight="1" x14ac:dyDescent="0.2">
      <c r="P238" s="92"/>
      <c r="R238" s="92"/>
      <c r="S238" s="92"/>
    </row>
    <row r="239" spans="16:19" ht="15.75" customHeight="1" x14ac:dyDescent="0.2">
      <c r="P239" s="92"/>
      <c r="R239" s="92"/>
      <c r="S239" s="92"/>
    </row>
    <row r="240" spans="16:19" ht="15.75" customHeight="1" x14ac:dyDescent="0.2">
      <c r="P240" s="92"/>
      <c r="R240" s="92"/>
      <c r="S240" s="92"/>
    </row>
    <row r="241" spans="16:19" ht="15.75" customHeight="1" x14ac:dyDescent="0.2">
      <c r="P241" s="92"/>
      <c r="R241" s="92"/>
      <c r="S241" s="92"/>
    </row>
    <row r="242" spans="16:19" ht="15.75" customHeight="1" x14ac:dyDescent="0.2">
      <c r="P242" s="92"/>
      <c r="R242" s="92"/>
      <c r="S242" s="92"/>
    </row>
    <row r="243" spans="16:19" ht="15.75" customHeight="1" x14ac:dyDescent="0.2">
      <c r="P243" s="92"/>
      <c r="R243" s="92"/>
      <c r="S243" s="92"/>
    </row>
    <row r="244" spans="16:19" ht="15.75" customHeight="1" x14ac:dyDescent="0.2">
      <c r="P244" s="92"/>
      <c r="R244" s="92"/>
      <c r="S244" s="92"/>
    </row>
    <row r="245" spans="16:19" ht="15.75" customHeight="1" x14ac:dyDescent="0.2">
      <c r="P245" s="92"/>
      <c r="R245" s="92"/>
      <c r="S245" s="92"/>
    </row>
    <row r="246" spans="16:19" ht="15.75" customHeight="1" x14ac:dyDescent="0.2">
      <c r="P246" s="92"/>
      <c r="R246" s="92"/>
      <c r="S246" s="92"/>
    </row>
    <row r="247" spans="16:19" ht="15.75" customHeight="1" x14ac:dyDescent="0.2">
      <c r="P247" s="92"/>
      <c r="R247" s="92"/>
      <c r="S247" s="92"/>
    </row>
    <row r="248" spans="16:19" ht="15.75" customHeight="1" x14ac:dyDescent="0.2">
      <c r="P248" s="92"/>
      <c r="R248" s="92"/>
      <c r="S248" s="92"/>
    </row>
    <row r="249" spans="16:19" ht="15.75" customHeight="1" x14ac:dyDescent="0.2">
      <c r="P249" s="92"/>
      <c r="R249" s="92"/>
      <c r="S249" s="92"/>
    </row>
    <row r="250" spans="16:19" ht="15.75" customHeight="1" x14ac:dyDescent="0.2">
      <c r="P250" s="92"/>
      <c r="R250" s="92"/>
      <c r="S250" s="92"/>
    </row>
    <row r="251" spans="16:19" ht="15.75" customHeight="1" x14ac:dyDescent="0.2">
      <c r="P251" s="92"/>
      <c r="R251" s="92"/>
      <c r="S251" s="92"/>
    </row>
    <row r="252" spans="16:19" ht="15.75" customHeight="1" x14ac:dyDescent="0.2">
      <c r="P252" s="92"/>
      <c r="R252" s="92"/>
      <c r="S252" s="92"/>
    </row>
    <row r="253" spans="16:19" ht="15.75" customHeight="1" x14ac:dyDescent="0.2">
      <c r="P253" s="92"/>
      <c r="R253" s="92"/>
      <c r="S253" s="92"/>
    </row>
    <row r="254" spans="16:19" ht="15.75" customHeight="1" x14ac:dyDescent="0.2">
      <c r="P254" s="92"/>
      <c r="R254" s="92"/>
      <c r="S254" s="92"/>
    </row>
    <row r="255" spans="16:19" ht="15.75" customHeight="1" x14ac:dyDescent="0.2">
      <c r="P255" s="92"/>
      <c r="R255" s="92"/>
      <c r="S255" s="92"/>
    </row>
    <row r="256" spans="16:19" ht="15.75" customHeight="1" x14ac:dyDescent="0.2">
      <c r="P256" s="92"/>
      <c r="R256" s="92"/>
      <c r="S256" s="92"/>
    </row>
    <row r="257" spans="16:19" ht="15.75" customHeight="1" x14ac:dyDescent="0.2">
      <c r="P257" s="92"/>
      <c r="R257" s="92"/>
      <c r="S257" s="92"/>
    </row>
    <row r="258" spans="16:19" ht="15.75" customHeight="1" x14ac:dyDescent="0.2">
      <c r="P258" s="92"/>
      <c r="R258" s="92"/>
      <c r="S258" s="92"/>
    </row>
    <row r="259" spans="16:19" ht="15.75" customHeight="1" x14ac:dyDescent="0.2">
      <c r="P259" s="92"/>
      <c r="R259" s="92"/>
      <c r="S259" s="92"/>
    </row>
    <row r="260" spans="16:19" ht="15.75" customHeight="1" x14ac:dyDescent="0.2">
      <c r="P260" s="92"/>
      <c r="R260" s="92"/>
      <c r="S260" s="92"/>
    </row>
    <row r="261" spans="16:19" ht="15.75" customHeight="1" x14ac:dyDescent="0.2">
      <c r="P261" s="92"/>
      <c r="R261" s="92"/>
      <c r="S261" s="92"/>
    </row>
    <row r="262" spans="16:19" ht="15.75" customHeight="1" x14ac:dyDescent="0.2">
      <c r="P262" s="92"/>
      <c r="R262" s="92"/>
      <c r="S262" s="92"/>
    </row>
    <row r="263" spans="16:19" ht="15.75" customHeight="1" x14ac:dyDescent="0.2">
      <c r="P263" s="92"/>
      <c r="R263" s="92"/>
      <c r="S263" s="92"/>
    </row>
    <row r="264" spans="16:19" ht="15.75" customHeight="1" x14ac:dyDescent="0.2">
      <c r="P264" s="92"/>
      <c r="R264" s="92"/>
      <c r="S264" s="92"/>
    </row>
    <row r="265" spans="16:19" ht="15.75" customHeight="1" x14ac:dyDescent="0.2">
      <c r="P265" s="92"/>
      <c r="R265" s="92"/>
      <c r="S265" s="92"/>
    </row>
    <row r="266" spans="16:19" ht="15.75" customHeight="1" x14ac:dyDescent="0.2">
      <c r="P266" s="92"/>
      <c r="R266" s="92"/>
      <c r="S266" s="92"/>
    </row>
    <row r="267" spans="16:19" ht="15.75" customHeight="1" x14ac:dyDescent="0.2">
      <c r="P267" s="92"/>
      <c r="R267" s="92"/>
      <c r="S267" s="92"/>
    </row>
    <row r="268" spans="16:19" ht="15.75" customHeight="1" x14ac:dyDescent="0.2">
      <c r="P268" s="92"/>
      <c r="R268" s="92"/>
      <c r="S268" s="92"/>
    </row>
    <row r="269" spans="16:19" ht="15.75" customHeight="1" x14ac:dyDescent="0.2">
      <c r="P269" s="92"/>
      <c r="R269" s="92"/>
      <c r="S269" s="92"/>
    </row>
    <row r="270" spans="16:19" ht="15.75" customHeight="1" x14ac:dyDescent="0.2">
      <c r="P270" s="92"/>
      <c r="R270" s="92"/>
      <c r="S270" s="92"/>
    </row>
    <row r="271" spans="16:19" ht="15.75" customHeight="1" x14ac:dyDescent="0.2">
      <c r="P271" s="92"/>
      <c r="R271" s="92"/>
      <c r="S271" s="92"/>
    </row>
    <row r="272" spans="16:19" ht="15.75" customHeight="1" x14ac:dyDescent="0.2">
      <c r="P272" s="92"/>
      <c r="R272" s="92"/>
      <c r="S272" s="92"/>
    </row>
    <row r="273" spans="16:19" ht="15.75" customHeight="1" x14ac:dyDescent="0.2">
      <c r="P273" s="92"/>
      <c r="R273" s="92"/>
      <c r="S273" s="92"/>
    </row>
    <row r="274" spans="16:19" ht="15.75" customHeight="1" x14ac:dyDescent="0.2">
      <c r="P274" s="92"/>
      <c r="R274" s="92"/>
      <c r="S274" s="92"/>
    </row>
    <row r="275" spans="16:19" ht="15.75" customHeight="1" x14ac:dyDescent="0.2">
      <c r="P275" s="92"/>
      <c r="R275" s="92"/>
      <c r="S275" s="92"/>
    </row>
    <row r="276" spans="16:19" ht="15.75" customHeight="1" x14ac:dyDescent="0.2">
      <c r="P276" s="92"/>
      <c r="R276" s="92"/>
      <c r="S276" s="92"/>
    </row>
    <row r="277" spans="16:19" ht="15.75" customHeight="1" x14ac:dyDescent="0.2">
      <c r="P277" s="92"/>
      <c r="R277" s="92"/>
      <c r="S277" s="92"/>
    </row>
    <row r="278" spans="16:19" ht="15.75" customHeight="1" x14ac:dyDescent="0.2">
      <c r="P278" s="92"/>
      <c r="R278" s="92"/>
      <c r="S278" s="92"/>
    </row>
    <row r="279" spans="16:19" ht="15.75" customHeight="1" x14ac:dyDescent="0.2">
      <c r="P279" s="92"/>
      <c r="R279" s="92"/>
      <c r="S279" s="92"/>
    </row>
    <row r="280" spans="16:19" ht="15.75" customHeight="1" x14ac:dyDescent="0.2">
      <c r="P280" s="92"/>
      <c r="R280" s="92"/>
      <c r="S280" s="92"/>
    </row>
    <row r="281" spans="16:19" ht="15.75" customHeight="1" x14ac:dyDescent="0.2">
      <c r="P281" s="92"/>
      <c r="R281" s="92"/>
      <c r="S281" s="92"/>
    </row>
    <row r="282" spans="16:19" ht="15.75" customHeight="1" x14ac:dyDescent="0.2">
      <c r="P282" s="92"/>
      <c r="R282" s="92"/>
      <c r="S282" s="92"/>
    </row>
    <row r="283" spans="16:19" ht="15.75" customHeight="1" x14ac:dyDescent="0.2">
      <c r="P283" s="92"/>
      <c r="R283" s="92"/>
      <c r="S283" s="92"/>
    </row>
    <row r="284" spans="16:19" ht="15.75" customHeight="1" x14ac:dyDescent="0.2">
      <c r="P284" s="92"/>
      <c r="R284" s="92"/>
      <c r="S284" s="92"/>
    </row>
    <row r="285" spans="16:19" ht="15.75" customHeight="1" x14ac:dyDescent="0.2">
      <c r="P285" s="92"/>
      <c r="R285" s="92"/>
      <c r="S285" s="92"/>
    </row>
    <row r="286" spans="16:19" ht="15.75" customHeight="1" x14ac:dyDescent="0.2">
      <c r="P286" s="92"/>
      <c r="R286" s="92"/>
      <c r="S286" s="92"/>
    </row>
    <row r="287" spans="16:19" ht="15.75" customHeight="1" x14ac:dyDescent="0.2">
      <c r="P287" s="92"/>
      <c r="R287" s="92"/>
      <c r="S287" s="92"/>
    </row>
    <row r="288" spans="16:19" ht="15.75" customHeight="1" x14ac:dyDescent="0.2">
      <c r="P288" s="92"/>
      <c r="R288" s="92"/>
      <c r="S288" s="92"/>
    </row>
    <row r="289" spans="16:19" ht="15.75" customHeight="1" x14ac:dyDescent="0.2">
      <c r="P289" s="92"/>
      <c r="R289" s="92"/>
      <c r="S289" s="92"/>
    </row>
    <row r="290" spans="16:19" ht="15.75" customHeight="1" x14ac:dyDescent="0.2">
      <c r="P290" s="92"/>
      <c r="R290" s="92"/>
      <c r="S290" s="92"/>
    </row>
    <row r="291" spans="16:19" ht="15.75" customHeight="1" x14ac:dyDescent="0.2">
      <c r="P291" s="92"/>
      <c r="R291" s="92"/>
      <c r="S291" s="92"/>
    </row>
    <row r="292" spans="16:19" ht="15.75" customHeight="1" x14ac:dyDescent="0.2">
      <c r="P292" s="92"/>
      <c r="R292" s="92"/>
      <c r="S292" s="92"/>
    </row>
    <row r="293" spans="16:19" ht="15.75" customHeight="1" x14ac:dyDescent="0.2">
      <c r="P293" s="92"/>
      <c r="R293" s="92"/>
      <c r="S293" s="92"/>
    </row>
    <row r="294" spans="16:19" ht="15.75" customHeight="1" x14ac:dyDescent="0.2">
      <c r="P294" s="92"/>
      <c r="R294" s="92"/>
      <c r="S294" s="92"/>
    </row>
    <row r="295" spans="16:19" ht="15.75" customHeight="1" x14ac:dyDescent="0.2">
      <c r="P295" s="92"/>
      <c r="R295" s="92"/>
      <c r="S295" s="92"/>
    </row>
    <row r="296" spans="16:19" ht="15.75" customHeight="1" x14ac:dyDescent="0.2">
      <c r="P296" s="92"/>
      <c r="R296" s="92"/>
      <c r="S296" s="92"/>
    </row>
    <row r="297" spans="16:19" ht="15.75" customHeight="1" x14ac:dyDescent="0.2">
      <c r="P297" s="92"/>
      <c r="R297" s="92"/>
      <c r="S297" s="92"/>
    </row>
    <row r="298" spans="16:19" ht="15.75" customHeight="1" x14ac:dyDescent="0.2">
      <c r="P298" s="92"/>
      <c r="R298" s="92"/>
      <c r="S298" s="92"/>
    </row>
    <row r="299" spans="16:19" ht="15.75" customHeight="1" x14ac:dyDescent="0.2">
      <c r="P299" s="92"/>
      <c r="R299" s="92"/>
      <c r="S299" s="92"/>
    </row>
    <row r="300" spans="16:19" ht="15.75" customHeight="1" x14ac:dyDescent="0.2">
      <c r="P300" s="92"/>
      <c r="R300" s="92"/>
      <c r="S300" s="92"/>
    </row>
    <row r="301" spans="16:19" ht="15.75" customHeight="1" x14ac:dyDescent="0.2">
      <c r="P301" s="92"/>
      <c r="R301" s="92"/>
      <c r="S301" s="92"/>
    </row>
    <row r="302" spans="16:19" ht="15.75" customHeight="1" x14ac:dyDescent="0.2">
      <c r="P302" s="92"/>
      <c r="R302" s="92"/>
      <c r="S302" s="92"/>
    </row>
    <row r="303" spans="16:19" ht="15.75" customHeight="1" x14ac:dyDescent="0.2">
      <c r="P303" s="92"/>
      <c r="R303" s="92"/>
      <c r="S303" s="92"/>
    </row>
    <row r="304" spans="16:19" ht="15.75" customHeight="1" x14ac:dyDescent="0.2">
      <c r="P304" s="92"/>
      <c r="R304" s="92"/>
      <c r="S304" s="92"/>
    </row>
    <row r="305" spans="16:19" ht="15.75" customHeight="1" x14ac:dyDescent="0.2">
      <c r="P305" s="92"/>
      <c r="R305" s="92"/>
      <c r="S305" s="92"/>
    </row>
    <row r="306" spans="16:19" ht="15.75" customHeight="1" x14ac:dyDescent="0.2">
      <c r="P306" s="92"/>
      <c r="R306" s="92"/>
      <c r="S306" s="92"/>
    </row>
    <row r="307" spans="16:19" ht="15.75" customHeight="1" x14ac:dyDescent="0.2">
      <c r="P307" s="92"/>
      <c r="R307" s="92"/>
      <c r="S307" s="92"/>
    </row>
    <row r="308" spans="16:19" ht="15.75" customHeight="1" x14ac:dyDescent="0.2">
      <c r="P308" s="92"/>
      <c r="R308" s="92"/>
      <c r="S308" s="92"/>
    </row>
    <row r="309" spans="16:19" ht="15.75" customHeight="1" x14ac:dyDescent="0.2">
      <c r="P309" s="92"/>
      <c r="R309" s="92"/>
      <c r="S309" s="92"/>
    </row>
    <row r="310" spans="16:19" ht="15.75" customHeight="1" x14ac:dyDescent="0.2">
      <c r="P310" s="92"/>
      <c r="R310" s="92"/>
      <c r="S310" s="92"/>
    </row>
    <row r="311" spans="16:19" ht="15.75" customHeight="1" x14ac:dyDescent="0.2">
      <c r="P311" s="92"/>
      <c r="R311" s="92"/>
      <c r="S311" s="92"/>
    </row>
    <row r="312" spans="16:19" ht="15.75" customHeight="1" x14ac:dyDescent="0.2">
      <c r="P312" s="92"/>
      <c r="R312" s="92"/>
      <c r="S312" s="92"/>
    </row>
    <row r="313" spans="16:19" ht="15.75" customHeight="1" x14ac:dyDescent="0.2">
      <c r="P313" s="92"/>
      <c r="R313" s="92"/>
      <c r="S313" s="92"/>
    </row>
    <row r="314" spans="16:19" ht="15.75" customHeight="1" x14ac:dyDescent="0.2">
      <c r="P314" s="92"/>
      <c r="R314" s="92"/>
      <c r="S314" s="92"/>
    </row>
    <row r="315" spans="16:19" ht="15.75" customHeight="1" x14ac:dyDescent="0.2">
      <c r="P315" s="92"/>
      <c r="R315" s="92"/>
      <c r="S315" s="92"/>
    </row>
    <row r="316" spans="16:19" ht="15.75" customHeight="1" x14ac:dyDescent="0.2">
      <c r="P316" s="92"/>
      <c r="R316" s="92"/>
      <c r="S316" s="92"/>
    </row>
    <row r="317" spans="16:19" ht="15.75" customHeight="1" x14ac:dyDescent="0.2">
      <c r="P317" s="92"/>
      <c r="R317" s="92"/>
      <c r="S317" s="92"/>
    </row>
    <row r="318" spans="16:19" ht="15.75" customHeight="1" x14ac:dyDescent="0.2">
      <c r="P318" s="92"/>
      <c r="R318" s="92"/>
      <c r="S318" s="92"/>
    </row>
    <row r="319" spans="16:19" ht="15.75" customHeight="1" x14ac:dyDescent="0.2">
      <c r="P319" s="92"/>
      <c r="R319" s="92"/>
      <c r="S319" s="92"/>
    </row>
    <row r="320" spans="16:19" ht="15.75" customHeight="1" x14ac:dyDescent="0.2">
      <c r="P320" s="92"/>
      <c r="R320" s="92"/>
      <c r="S320" s="92"/>
    </row>
    <row r="321" spans="16:19" ht="15.75" customHeight="1" x14ac:dyDescent="0.2">
      <c r="P321" s="92"/>
      <c r="R321" s="92"/>
      <c r="S321" s="92"/>
    </row>
    <row r="322" spans="16:19" ht="15.75" customHeight="1" x14ac:dyDescent="0.2">
      <c r="P322" s="92"/>
      <c r="R322" s="92"/>
      <c r="S322" s="92"/>
    </row>
    <row r="323" spans="16:19" ht="15.75" customHeight="1" x14ac:dyDescent="0.2">
      <c r="P323" s="92"/>
      <c r="R323" s="92"/>
      <c r="S323" s="92"/>
    </row>
    <row r="324" spans="16:19" ht="15.75" customHeight="1" x14ac:dyDescent="0.2">
      <c r="P324" s="92"/>
      <c r="R324" s="92"/>
      <c r="S324" s="92"/>
    </row>
    <row r="325" spans="16:19" ht="15.75" customHeight="1" x14ac:dyDescent="0.2">
      <c r="P325" s="92"/>
      <c r="R325" s="92"/>
      <c r="S325" s="92"/>
    </row>
    <row r="326" spans="16:19" ht="15.75" customHeight="1" x14ac:dyDescent="0.2">
      <c r="P326" s="92"/>
      <c r="R326" s="92"/>
      <c r="S326" s="92"/>
    </row>
    <row r="327" spans="16:19" ht="15.75" customHeight="1" x14ac:dyDescent="0.2">
      <c r="P327" s="92"/>
      <c r="R327" s="92"/>
      <c r="S327" s="92"/>
    </row>
    <row r="328" spans="16:19" ht="15.75" customHeight="1" x14ac:dyDescent="0.2">
      <c r="P328" s="92"/>
      <c r="R328" s="92"/>
      <c r="S328" s="92"/>
    </row>
    <row r="329" spans="16:19" ht="15.75" customHeight="1" x14ac:dyDescent="0.2">
      <c r="P329" s="92"/>
      <c r="R329" s="92"/>
      <c r="S329" s="92"/>
    </row>
    <row r="330" spans="16:19" ht="15.75" customHeight="1" x14ac:dyDescent="0.2">
      <c r="P330" s="92"/>
      <c r="R330" s="92"/>
      <c r="S330" s="92"/>
    </row>
    <row r="331" spans="16:19" ht="15.75" customHeight="1" x14ac:dyDescent="0.2">
      <c r="P331" s="92"/>
      <c r="R331" s="92"/>
      <c r="S331" s="92"/>
    </row>
    <row r="332" spans="16:19" ht="15.75" customHeight="1" x14ac:dyDescent="0.2">
      <c r="P332" s="92"/>
      <c r="R332" s="92"/>
      <c r="S332" s="92"/>
    </row>
    <row r="333" spans="16:19" ht="15.75" customHeight="1" x14ac:dyDescent="0.2">
      <c r="P333" s="92"/>
      <c r="R333" s="92"/>
      <c r="S333" s="92"/>
    </row>
    <row r="334" spans="16:19" ht="15.75" customHeight="1" x14ac:dyDescent="0.2">
      <c r="P334" s="92"/>
      <c r="R334" s="92"/>
      <c r="S334" s="92"/>
    </row>
    <row r="335" spans="16:19" ht="15.75" customHeight="1" x14ac:dyDescent="0.2">
      <c r="P335" s="92"/>
      <c r="R335" s="92"/>
      <c r="S335" s="92"/>
    </row>
    <row r="336" spans="16:19" ht="15.75" customHeight="1" x14ac:dyDescent="0.2">
      <c r="P336" s="92"/>
      <c r="R336" s="92"/>
      <c r="S336" s="92"/>
    </row>
    <row r="337" spans="16:19" ht="15.75" customHeight="1" x14ac:dyDescent="0.2">
      <c r="P337" s="92"/>
      <c r="R337" s="92"/>
      <c r="S337" s="92"/>
    </row>
    <row r="338" spans="16:19" ht="15.75" customHeight="1" x14ac:dyDescent="0.2">
      <c r="P338" s="92"/>
      <c r="R338" s="92"/>
      <c r="S338" s="92"/>
    </row>
    <row r="339" spans="16:19" ht="15.75" customHeight="1" x14ac:dyDescent="0.2">
      <c r="P339" s="92"/>
      <c r="R339" s="92"/>
      <c r="S339" s="92"/>
    </row>
    <row r="340" spans="16:19" ht="15.75" customHeight="1" x14ac:dyDescent="0.2">
      <c r="P340" s="92"/>
      <c r="R340" s="92"/>
      <c r="S340" s="92"/>
    </row>
    <row r="341" spans="16:19" ht="15.75" customHeight="1" x14ac:dyDescent="0.2">
      <c r="P341" s="92"/>
      <c r="R341" s="92"/>
      <c r="S341" s="92"/>
    </row>
    <row r="342" spans="16:19" ht="15.75" customHeight="1" x14ac:dyDescent="0.2">
      <c r="P342" s="92"/>
      <c r="R342" s="92"/>
      <c r="S342" s="92"/>
    </row>
    <row r="343" spans="16:19" ht="15.75" customHeight="1" x14ac:dyDescent="0.2">
      <c r="P343" s="92"/>
      <c r="R343" s="92"/>
      <c r="S343" s="92"/>
    </row>
    <row r="344" spans="16:19" ht="15.75" customHeight="1" x14ac:dyDescent="0.2">
      <c r="P344" s="92"/>
      <c r="R344" s="92"/>
      <c r="S344" s="92"/>
    </row>
    <row r="345" spans="16:19" ht="15.75" customHeight="1" x14ac:dyDescent="0.2">
      <c r="P345" s="92"/>
      <c r="R345" s="92"/>
      <c r="S345" s="92"/>
    </row>
    <row r="346" spans="16:19" ht="15.75" customHeight="1" x14ac:dyDescent="0.2">
      <c r="P346" s="92"/>
      <c r="R346" s="92"/>
      <c r="S346" s="92"/>
    </row>
    <row r="347" spans="16:19" ht="15.75" customHeight="1" x14ac:dyDescent="0.2">
      <c r="P347" s="92"/>
      <c r="R347" s="92"/>
      <c r="S347" s="92"/>
    </row>
    <row r="348" spans="16:19" ht="15.75" customHeight="1" x14ac:dyDescent="0.2">
      <c r="P348" s="92"/>
      <c r="R348" s="92"/>
      <c r="S348" s="92"/>
    </row>
    <row r="349" spans="16:19" ht="15.75" customHeight="1" x14ac:dyDescent="0.2">
      <c r="P349" s="92"/>
      <c r="R349" s="92"/>
      <c r="S349" s="92"/>
    </row>
    <row r="350" spans="16:19" ht="15.75" customHeight="1" x14ac:dyDescent="0.2">
      <c r="P350" s="92"/>
      <c r="R350" s="92"/>
      <c r="S350" s="92"/>
    </row>
    <row r="351" spans="16:19" ht="15.75" customHeight="1" x14ac:dyDescent="0.2">
      <c r="P351" s="92"/>
      <c r="R351" s="92"/>
      <c r="S351" s="92"/>
    </row>
    <row r="352" spans="16:19" ht="15.75" customHeight="1" x14ac:dyDescent="0.2">
      <c r="P352" s="92"/>
      <c r="R352" s="92"/>
      <c r="S352" s="92"/>
    </row>
    <row r="353" spans="16:19" ht="15.75" customHeight="1" x14ac:dyDescent="0.2">
      <c r="P353" s="92"/>
      <c r="R353" s="92"/>
      <c r="S353" s="92"/>
    </row>
    <row r="354" spans="16:19" ht="15.75" customHeight="1" x14ac:dyDescent="0.2">
      <c r="P354" s="92"/>
      <c r="R354" s="92"/>
      <c r="S354" s="92"/>
    </row>
    <row r="355" spans="16:19" ht="15.75" customHeight="1" x14ac:dyDescent="0.2">
      <c r="P355" s="92"/>
      <c r="R355" s="92"/>
      <c r="S355" s="92"/>
    </row>
    <row r="356" spans="16:19" ht="15.75" customHeight="1" x14ac:dyDescent="0.2">
      <c r="P356" s="92"/>
      <c r="R356" s="92"/>
      <c r="S356" s="92"/>
    </row>
    <row r="357" spans="16:19" ht="15.75" customHeight="1" x14ac:dyDescent="0.2">
      <c r="P357" s="92"/>
      <c r="R357" s="92"/>
      <c r="S357" s="92"/>
    </row>
    <row r="358" spans="16:19" ht="15.75" customHeight="1" x14ac:dyDescent="0.2">
      <c r="P358" s="92"/>
      <c r="R358" s="92"/>
      <c r="S358" s="92"/>
    </row>
    <row r="359" spans="16:19" ht="15.75" customHeight="1" x14ac:dyDescent="0.2">
      <c r="P359" s="92"/>
      <c r="R359" s="92"/>
      <c r="S359" s="92"/>
    </row>
    <row r="360" spans="16:19" ht="15.75" customHeight="1" x14ac:dyDescent="0.2">
      <c r="P360" s="92"/>
      <c r="R360" s="92"/>
      <c r="S360" s="92"/>
    </row>
    <row r="361" spans="16:19" ht="15.75" customHeight="1" x14ac:dyDescent="0.2">
      <c r="P361" s="92"/>
      <c r="R361" s="92"/>
      <c r="S361" s="92"/>
    </row>
    <row r="362" spans="16:19" ht="15.75" customHeight="1" x14ac:dyDescent="0.2">
      <c r="P362" s="92"/>
      <c r="R362" s="92"/>
      <c r="S362" s="92"/>
    </row>
    <row r="363" spans="16:19" ht="15.75" customHeight="1" x14ac:dyDescent="0.2">
      <c r="P363" s="92"/>
      <c r="R363" s="92"/>
      <c r="S363" s="92"/>
    </row>
    <row r="364" spans="16:19" ht="15.75" customHeight="1" x14ac:dyDescent="0.2">
      <c r="P364" s="92"/>
      <c r="R364" s="92"/>
      <c r="S364" s="92"/>
    </row>
    <row r="365" spans="16:19" ht="15.75" customHeight="1" x14ac:dyDescent="0.2">
      <c r="P365" s="92"/>
      <c r="R365" s="92"/>
      <c r="S365" s="92"/>
    </row>
    <row r="366" spans="16:19" ht="15.75" customHeight="1" x14ac:dyDescent="0.2">
      <c r="P366" s="92"/>
      <c r="R366" s="92"/>
      <c r="S366" s="92"/>
    </row>
    <row r="367" spans="16:19" ht="15.75" customHeight="1" x14ac:dyDescent="0.2">
      <c r="P367" s="92"/>
      <c r="R367" s="92"/>
      <c r="S367" s="92"/>
    </row>
    <row r="368" spans="16:19" ht="15.75" customHeight="1" x14ac:dyDescent="0.2">
      <c r="P368" s="92"/>
      <c r="R368" s="92"/>
      <c r="S368" s="92"/>
    </row>
    <row r="369" spans="16:19" ht="15.75" customHeight="1" x14ac:dyDescent="0.2">
      <c r="P369" s="92"/>
      <c r="R369" s="92"/>
      <c r="S369" s="92"/>
    </row>
    <row r="370" spans="16:19" ht="15.75" customHeight="1" x14ac:dyDescent="0.2">
      <c r="P370" s="92"/>
      <c r="R370" s="92"/>
      <c r="S370" s="92"/>
    </row>
    <row r="371" spans="16:19" ht="15.75" customHeight="1" x14ac:dyDescent="0.2">
      <c r="P371" s="92"/>
      <c r="R371" s="92"/>
      <c r="S371" s="92"/>
    </row>
    <row r="372" spans="16:19" ht="15.75" customHeight="1" x14ac:dyDescent="0.2">
      <c r="P372" s="92"/>
      <c r="R372" s="92"/>
      <c r="S372" s="92"/>
    </row>
    <row r="373" spans="16:19" ht="15.75" customHeight="1" x14ac:dyDescent="0.2">
      <c r="P373" s="92"/>
      <c r="R373" s="92"/>
      <c r="S373" s="92"/>
    </row>
    <row r="374" spans="16:19" ht="15.75" customHeight="1" x14ac:dyDescent="0.2">
      <c r="P374" s="92"/>
      <c r="R374" s="92"/>
      <c r="S374" s="92"/>
    </row>
    <row r="375" spans="16:19" ht="15.75" customHeight="1" x14ac:dyDescent="0.2">
      <c r="P375" s="92"/>
      <c r="R375" s="92"/>
      <c r="S375" s="92"/>
    </row>
    <row r="376" spans="16:19" ht="15.75" customHeight="1" x14ac:dyDescent="0.2">
      <c r="P376" s="92"/>
      <c r="R376" s="92"/>
      <c r="S376" s="92"/>
    </row>
    <row r="377" spans="16:19" ht="15.75" customHeight="1" x14ac:dyDescent="0.2">
      <c r="P377" s="92"/>
      <c r="R377" s="92"/>
      <c r="S377" s="92"/>
    </row>
    <row r="378" spans="16:19" ht="15.75" customHeight="1" x14ac:dyDescent="0.2">
      <c r="P378" s="92"/>
      <c r="R378" s="92"/>
      <c r="S378" s="92"/>
    </row>
    <row r="379" spans="16:19" ht="15.75" customHeight="1" x14ac:dyDescent="0.2">
      <c r="P379" s="92"/>
      <c r="R379" s="92"/>
      <c r="S379" s="92"/>
    </row>
    <row r="380" spans="16:19" ht="15.75" customHeight="1" x14ac:dyDescent="0.2">
      <c r="P380" s="92"/>
      <c r="R380" s="92"/>
      <c r="S380" s="92"/>
    </row>
    <row r="381" spans="16:19" ht="15.75" customHeight="1" x14ac:dyDescent="0.2">
      <c r="P381" s="92"/>
      <c r="R381" s="92"/>
      <c r="S381" s="92"/>
    </row>
    <row r="382" spans="16:19" ht="15.75" customHeight="1" x14ac:dyDescent="0.2">
      <c r="P382" s="92"/>
      <c r="R382" s="92"/>
      <c r="S382" s="92"/>
    </row>
    <row r="383" spans="16:19" ht="15.75" customHeight="1" x14ac:dyDescent="0.2">
      <c r="P383" s="92"/>
      <c r="R383" s="92"/>
      <c r="S383" s="92"/>
    </row>
    <row r="384" spans="16:19" ht="15.75" customHeight="1" x14ac:dyDescent="0.2">
      <c r="P384" s="92"/>
      <c r="R384" s="92"/>
      <c r="S384" s="92"/>
    </row>
    <row r="385" spans="16:19" ht="15.75" customHeight="1" x14ac:dyDescent="0.2">
      <c r="P385" s="92"/>
      <c r="R385" s="92"/>
      <c r="S385" s="92"/>
    </row>
    <row r="386" spans="16:19" ht="15.75" customHeight="1" x14ac:dyDescent="0.2">
      <c r="P386" s="92"/>
      <c r="R386" s="92"/>
      <c r="S386" s="92"/>
    </row>
    <row r="387" spans="16:19" ht="15.75" customHeight="1" x14ac:dyDescent="0.2">
      <c r="P387" s="92"/>
      <c r="R387" s="92"/>
      <c r="S387" s="92"/>
    </row>
    <row r="388" spans="16:19" ht="15.75" customHeight="1" x14ac:dyDescent="0.2">
      <c r="P388" s="92"/>
      <c r="R388" s="92"/>
      <c r="S388" s="92"/>
    </row>
    <row r="389" spans="16:19" ht="15.75" customHeight="1" x14ac:dyDescent="0.2">
      <c r="P389" s="92"/>
      <c r="R389" s="92"/>
      <c r="S389" s="92"/>
    </row>
    <row r="390" spans="16:19" ht="15.75" customHeight="1" x14ac:dyDescent="0.2">
      <c r="P390" s="92"/>
      <c r="R390" s="92"/>
      <c r="S390" s="92"/>
    </row>
    <row r="391" spans="16:19" ht="15.75" customHeight="1" x14ac:dyDescent="0.2">
      <c r="P391" s="92"/>
      <c r="R391" s="92"/>
      <c r="S391" s="92"/>
    </row>
    <row r="392" spans="16:19" ht="15.75" customHeight="1" x14ac:dyDescent="0.2">
      <c r="P392" s="92"/>
      <c r="R392" s="92"/>
      <c r="S392" s="92"/>
    </row>
    <row r="393" spans="16:19" ht="15.75" customHeight="1" x14ac:dyDescent="0.2">
      <c r="P393" s="92"/>
      <c r="R393" s="92"/>
      <c r="S393" s="92"/>
    </row>
    <row r="394" spans="16:19" ht="15.75" customHeight="1" x14ac:dyDescent="0.2">
      <c r="P394" s="92"/>
      <c r="R394" s="92"/>
      <c r="S394" s="92"/>
    </row>
    <row r="395" spans="16:19" ht="15.75" customHeight="1" x14ac:dyDescent="0.2">
      <c r="P395" s="92"/>
      <c r="R395" s="92"/>
      <c r="S395" s="92"/>
    </row>
    <row r="396" spans="16:19" ht="15.75" customHeight="1" x14ac:dyDescent="0.2">
      <c r="P396" s="92"/>
      <c r="R396" s="92"/>
      <c r="S396" s="92"/>
    </row>
    <row r="397" spans="16:19" ht="15.75" customHeight="1" x14ac:dyDescent="0.2">
      <c r="P397" s="92"/>
      <c r="R397" s="92"/>
      <c r="S397" s="92"/>
    </row>
    <row r="398" spans="16:19" ht="15.75" customHeight="1" x14ac:dyDescent="0.2">
      <c r="P398" s="92"/>
      <c r="R398" s="92"/>
      <c r="S398" s="92"/>
    </row>
    <row r="399" spans="16:19" ht="15.75" customHeight="1" x14ac:dyDescent="0.2">
      <c r="P399" s="92"/>
      <c r="R399" s="92"/>
      <c r="S399" s="92"/>
    </row>
    <row r="400" spans="16:19" ht="15.75" customHeight="1" x14ac:dyDescent="0.2">
      <c r="P400" s="92"/>
      <c r="R400" s="92"/>
      <c r="S400" s="92"/>
    </row>
    <row r="401" spans="16:19" ht="15.75" customHeight="1" x14ac:dyDescent="0.2">
      <c r="P401" s="92"/>
      <c r="R401" s="92"/>
      <c r="S401" s="92"/>
    </row>
    <row r="402" spans="16:19" ht="15.75" customHeight="1" x14ac:dyDescent="0.2">
      <c r="P402" s="92"/>
      <c r="R402" s="92"/>
      <c r="S402" s="92"/>
    </row>
    <row r="403" spans="16:19" ht="15.75" customHeight="1" x14ac:dyDescent="0.2">
      <c r="P403" s="92"/>
      <c r="R403" s="92"/>
      <c r="S403" s="92"/>
    </row>
    <row r="404" spans="16:19" ht="15.75" customHeight="1" x14ac:dyDescent="0.2">
      <c r="P404" s="92"/>
      <c r="R404" s="92"/>
      <c r="S404" s="92"/>
    </row>
    <row r="405" spans="16:19" ht="15.75" customHeight="1" x14ac:dyDescent="0.2">
      <c r="P405" s="92"/>
      <c r="R405" s="92"/>
      <c r="S405" s="92"/>
    </row>
    <row r="406" spans="16:19" ht="15.75" customHeight="1" x14ac:dyDescent="0.2">
      <c r="P406" s="92"/>
      <c r="R406" s="92"/>
      <c r="S406" s="92"/>
    </row>
    <row r="407" spans="16:19" ht="15.75" customHeight="1" x14ac:dyDescent="0.2">
      <c r="P407" s="92"/>
      <c r="R407" s="92"/>
      <c r="S407" s="92"/>
    </row>
    <row r="408" spans="16:19" ht="15.75" customHeight="1" x14ac:dyDescent="0.2">
      <c r="P408" s="92"/>
      <c r="R408" s="92"/>
      <c r="S408" s="92"/>
    </row>
    <row r="409" spans="16:19" ht="15.75" customHeight="1" x14ac:dyDescent="0.2">
      <c r="P409" s="92"/>
      <c r="R409" s="92"/>
      <c r="S409" s="92"/>
    </row>
    <row r="410" spans="16:19" ht="15.75" customHeight="1" x14ac:dyDescent="0.2">
      <c r="P410" s="92"/>
      <c r="R410" s="92"/>
      <c r="S410" s="92"/>
    </row>
    <row r="411" spans="16:19" ht="15.75" customHeight="1" x14ac:dyDescent="0.2">
      <c r="P411" s="92"/>
      <c r="R411" s="92"/>
      <c r="S411" s="92"/>
    </row>
    <row r="412" spans="16:19" ht="15.75" customHeight="1" x14ac:dyDescent="0.2">
      <c r="P412" s="92"/>
      <c r="R412" s="92"/>
      <c r="S412" s="92"/>
    </row>
    <row r="413" spans="16:19" ht="15.75" customHeight="1" x14ac:dyDescent="0.2">
      <c r="P413" s="92"/>
      <c r="R413" s="92"/>
      <c r="S413" s="92"/>
    </row>
    <row r="414" spans="16:19" ht="15.75" customHeight="1" x14ac:dyDescent="0.2">
      <c r="P414" s="92"/>
      <c r="R414" s="92"/>
      <c r="S414" s="92"/>
    </row>
    <row r="415" spans="16:19" ht="15.75" customHeight="1" x14ac:dyDescent="0.2">
      <c r="P415" s="92"/>
      <c r="R415" s="92"/>
      <c r="S415" s="92"/>
    </row>
    <row r="416" spans="16:19" ht="15.75" customHeight="1" x14ac:dyDescent="0.2">
      <c r="P416" s="92"/>
      <c r="R416" s="92"/>
      <c r="S416" s="92"/>
    </row>
    <row r="417" spans="16:19" ht="15.75" customHeight="1" x14ac:dyDescent="0.2">
      <c r="P417" s="92"/>
      <c r="R417" s="92"/>
      <c r="S417" s="92"/>
    </row>
    <row r="418" spans="16:19" ht="15.75" customHeight="1" x14ac:dyDescent="0.2">
      <c r="P418" s="92"/>
      <c r="R418" s="92"/>
      <c r="S418" s="92"/>
    </row>
    <row r="419" spans="16:19" ht="15.75" customHeight="1" x14ac:dyDescent="0.2">
      <c r="P419" s="92"/>
      <c r="R419" s="92"/>
      <c r="S419" s="92"/>
    </row>
    <row r="420" spans="16:19" ht="15.75" customHeight="1" x14ac:dyDescent="0.2">
      <c r="P420" s="92"/>
      <c r="R420" s="92"/>
      <c r="S420" s="92"/>
    </row>
    <row r="421" spans="16:19" ht="15.75" customHeight="1" x14ac:dyDescent="0.2">
      <c r="P421" s="92"/>
      <c r="R421" s="92"/>
      <c r="S421" s="92"/>
    </row>
    <row r="422" spans="16:19" ht="15.75" customHeight="1" x14ac:dyDescent="0.2">
      <c r="P422" s="92"/>
      <c r="R422" s="92"/>
      <c r="S422" s="92"/>
    </row>
    <row r="423" spans="16:19" ht="15.75" customHeight="1" x14ac:dyDescent="0.2">
      <c r="P423" s="92"/>
      <c r="R423" s="92"/>
      <c r="S423" s="92"/>
    </row>
    <row r="424" spans="16:19" ht="15.75" customHeight="1" x14ac:dyDescent="0.2">
      <c r="P424" s="92"/>
      <c r="R424" s="92"/>
      <c r="S424" s="92"/>
    </row>
    <row r="425" spans="16:19" ht="15.75" customHeight="1" x14ac:dyDescent="0.2">
      <c r="P425" s="92"/>
      <c r="R425" s="92"/>
      <c r="S425" s="92"/>
    </row>
    <row r="426" spans="16:19" ht="15.75" customHeight="1" x14ac:dyDescent="0.2">
      <c r="P426" s="92"/>
      <c r="R426" s="92"/>
      <c r="S426" s="92"/>
    </row>
    <row r="427" spans="16:19" ht="15.75" customHeight="1" x14ac:dyDescent="0.2">
      <c r="P427" s="92"/>
      <c r="R427" s="92"/>
      <c r="S427" s="92"/>
    </row>
    <row r="428" spans="16:19" ht="15.75" customHeight="1" x14ac:dyDescent="0.2">
      <c r="P428" s="92"/>
      <c r="R428" s="92"/>
      <c r="S428" s="92"/>
    </row>
    <row r="429" spans="16:19" ht="15.75" customHeight="1" x14ac:dyDescent="0.2">
      <c r="P429" s="92"/>
      <c r="R429" s="92"/>
      <c r="S429" s="92"/>
    </row>
    <row r="430" spans="16:19" ht="15.75" customHeight="1" x14ac:dyDescent="0.2">
      <c r="P430" s="92"/>
      <c r="R430" s="92"/>
      <c r="S430" s="92"/>
    </row>
    <row r="431" spans="16:19" ht="15.75" customHeight="1" x14ac:dyDescent="0.2">
      <c r="P431" s="92"/>
      <c r="R431" s="92"/>
      <c r="S431" s="92"/>
    </row>
    <row r="432" spans="16:19" ht="15.75" customHeight="1" x14ac:dyDescent="0.2">
      <c r="P432" s="92"/>
      <c r="R432" s="92"/>
      <c r="S432" s="92"/>
    </row>
    <row r="433" spans="16:19" ht="15.75" customHeight="1" x14ac:dyDescent="0.2">
      <c r="P433" s="92"/>
      <c r="R433" s="92"/>
      <c r="S433" s="92"/>
    </row>
    <row r="434" spans="16:19" ht="15.75" customHeight="1" x14ac:dyDescent="0.2">
      <c r="P434" s="92"/>
      <c r="R434" s="92"/>
      <c r="S434" s="92"/>
    </row>
    <row r="435" spans="16:19" ht="15.75" customHeight="1" x14ac:dyDescent="0.2">
      <c r="P435" s="92"/>
      <c r="R435" s="92"/>
      <c r="S435" s="92"/>
    </row>
    <row r="436" spans="16:19" ht="15.75" customHeight="1" x14ac:dyDescent="0.2">
      <c r="P436" s="92"/>
      <c r="R436" s="92"/>
      <c r="S436" s="92"/>
    </row>
    <row r="437" spans="16:19" ht="15.75" customHeight="1" x14ac:dyDescent="0.2">
      <c r="P437" s="92"/>
      <c r="R437" s="92"/>
      <c r="S437" s="92"/>
    </row>
    <row r="438" spans="16:19" ht="15.75" customHeight="1" x14ac:dyDescent="0.2">
      <c r="P438" s="92"/>
      <c r="R438" s="92"/>
      <c r="S438" s="92"/>
    </row>
    <row r="439" spans="16:19" ht="15.75" customHeight="1" x14ac:dyDescent="0.2">
      <c r="P439" s="92"/>
      <c r="R439" s="92"/>
      <c r="S439" s="92"/>
    </row>
    <row r="440" spans="16:19" ht="15.75" customHeight="1" x14ac:dyDescent="0.2">
      <c r="P440" s="92"/>
      <c r="R440" s="92"/>
      <c r="S440" s="92"/>
    </row>
    <row r="441" spans="16:19" ht="15.75" customHeight="1" x14ac:dyDescent="0.2">
      <c r="P441" s="92"/>
      <c r="R441" s="92"/>
      <c r="S441" s="92"/>
    </row>
    <row r="442" spans="16:19" ht="15.75" customHeight="1" x14ac:dyDescent="0.2">
      <c r="P442" s="92"/>
      <c r="R442" s="92"/>
      <c r="S442" s="92"/>
    </row>
    <row r="443" spans="16:19" ht="15.75" customHeight="1" x14ac:dyDescent="0.2">
      <c r="P443" s="92"/>
      <c r="R443" s="92"/>
      <c r="S443" s="92"/>
    </row>
    <row r="444" spans="16:19" ht="15.75" customHeight="1" x14ac:dyDescent="0.2">
      <c r="P444" s="92"/>
      <c r="R444" s="92"/>
      <c r="S444" s="92"/>
    </row>
    <row r="445" spans="16:19" ht="15.75" customHeight="1" x14ac:dyDescent="0.2">
      <c r="P445" s="92"/>
      <c r="R445" s="92"/>
      <c r="S445" s="92"/>
    </row>
    <row r="446" spans="16:19" ht="15.75" customHeight="1" x14ac:dyDescent="0.2">
      <c r="P446" s="92"/>
      <c r="R446" s="92"/>
      <c r="S446" s="92"/>
    </row>
    <row r="447" spans="16:19" ht="15.75" customHeight="1" x14ac:dyDescent="0.2">
      <c r="P447" s="92"/>
      <c r="R447" s="92"/>
      <c r="S447" s="92"/>
    </row>
    <row r="448" spans="16:19" ht="15.75" customHeight="1" x14ac:dyDescent="0.2">
      <c r="P448" s="92"/>
      <c r="R448" s="92"/>
      <c r="S448" s="92"/>
    </row>
    <row r="449" spans="16:19" ht="15.75" customHeight="1" x14ac:dyDescent="0.2">
      <c r="P449" s="92"/>
      <c r="R449" s="92"/>
      <c r="S449" s="92"/>
    </row>
    <row r="450" spans="16:19" ht="15.75" customHeight="1" x14ac:dyDescent="0.2">
      <c r="P450" s="92"/>
      <c r="R450" s="92"/>
      <c r="S450" s="92"/>
    </row>
    <row r="451" spans="16:19" ht="15.75" customHeight="1" x14ac:dyDescent="0.2">
      <c r="P451" s="92"/>
      <c r="R451" s="92"/>
      <c r="S451" s="92"/>
    </row>
    <row r="452" spans="16:19" ht="15.75" customHeight="1" x14ac:dyDescent="0.2">
      <c r="P452" s="92"/>
      <c r="R452" s="92"/>
      <c r="S452" s="92"/>
    </row>
    <row r="453" spans="16:19" ht="15.75" customHeight="1" x14ac:dyDescent="0.2">
      <c r="P453" s="92"/>
      <c r="R453" s="92"/>
      <c r="S453" s="92"/>
    </row>
    <row r="454" spans="16:19" ht="15.75" customHeight="1" x14ac:dyDescent="0.2">
      <c r="P454" s="92"/>
      <c r="R454" s="92"/>
      <c r="S454" s="92"/>
    </row>
    <row r="455" spans="16:19" ht="15.75" customHeight="1" x14ac:dyDescent="0.2">
      <c r="P455" s="92"/>
      <c r="R455" s="92"/>
      <c r="S455" s="92"/>
    </row>
    <row r="456" spans="16:19" ht="15.75" customHeight="1" x14ac:dyDescent="0.2">
      <c r="P456" s="92"/>
      <c r="R456" s="92"/>
      <c r="S456" s="92"/>
    </row>
    <row r="457" spans="16:19" ht="15.75" customHeight="1" x14ac:dyDescent="0.2">
      <c r="P457" s="92"/>
      <c r="R457" s="92"/>
      <c r="S457" s="92"/>
    </row>
    <row r="458" spans="16:19" ht="15.75" customHeight="1" x14ac:dyDescent="0.2">
      <c r="P458" s="92"/>
      <c r="R458" s="92"/>
      <c r="S458" s="92"/>
    </row>
    <row r="459" spans="16:19" ht="15.75" customHeight="1" x14ac:dyDescent="0.2">
      <c r="P459" s="92"/>
      <c r="R459" s="92"/>
      <c r="S459" s="92"/>
    </row>
    <row r="460" spans="16:19" ht="15.75" customHeight="1" x14ac:dyDescent="0.2">
      <c r="P460" s="92"/>
      <c r="R460" s="92"/>
      <c r="S460" s="92"/>
    </row>
    <row r="461" spans="16:19" ht="15.75" customHeight="1" x14ac:dyDescent="0.2">
      <c r="P461" s="92"/>
      <c r="R461" s="92"/>
      <c r="S461" s="92"/>
    </row>
    <row r="462" spans="16:19" ht="15.75" customHeight="1" x14ac:dyDescent="0.2">
      <c r="P462" s="92"/>
      <c r="R462" s="92"/>
      <c r="S462" s="92"/>
    </row>
    <row r="463" spans="16:19" ht="15.75" customHeight="1" x14ac:dyDescent="0.2">
      <c r="P463" s="92"/>
      <c r="R463" s="92"/>
      <c r="S463" s="92"/>
    </row>
    <row r="464" spans="16:19" ht="15.75" customHeight="1" x14ac:dyDescent="0.2">
      <c r="P464" s="92"/>
      <c r="R464" s="92"/>
      <c r="S464" s="92"/>
    </row>
    <row r="465" spans="16:19" ht="15.75" customHeight="1" x14ac:dyDescent="0.2">
      <c r="P465" s="92"/>
      <c r="R465" s="92"/>
      <c r="S465" s="92"/>
    </row>
    <row r="466" spans="16:19" ht="15.75" customHeight="1" x14ac:dyDescent="0.2">
      <c r="P466" s="92"/>
      <c r="R466" s="92"/>
      <c r="S466" s="92"/>
    </row>
    <row r="467" spans="16:19" ht="15.75" customHeight="1" x14ac:dyDescent="0.2">
      <c r="P467" s="92"/>
      <c r="R467" s="92"/>
      <c r="S467" s="92"/>
    </row>
    <row r="468" spans="16:19" ht="15.75" customHeight="1" x14ac:dyDescent="0.2">
      <c r="P468" s="92"/>
      <c r="R468" s="92"/>
      <c r="S468" s="92"/>
    </row>
    <row r="469" spans="16:19" ht="15.75" customHeight="1" x14ac:dyDescent="0.2">
      <c r="P469" s="92"/>
      <c r="R469" s="92"/>
      <c r="S469" s="92"/>
    </row>
    <row r="470" spans="16:19" ht="15.75" customHeight="1" x14ac:dyDescent="0.2">
      <c r="P470" s="92"/>
      <c r="R470" s="92"/>
      <c r="S470" s="92"/>
    </row>
    <row r="471" spans="16:19" ht="15.75" customHeight="1" x14ac:dyDescent="0.2">
      <c r="P471" s="92"/>
      <c r="R471" s="92"/>
      <c r="S471" s="92"/>
    </row>
    <row r="472" spans="16:19" ht="15.75" customHeight="1" x14ac:dyDescent="0.2">
      <c r="P472" s="92"/>
      <c r="R472" s="92"/>
      <c r="S472" s="92"/>
    </row>
    <row r="473" spans="16:19" ht="15.75" customHeight="1" x14ac:dyDescent="0.2">
      <c r="P473" s="92"/>
      <c r="R473" s="92"/>
      <c r="S473" s="92"/>
    </row>
    <row r="474" spans="16:19" ht="15.75" customHeight="1" x14ac:dyDescent="0.2">
      <c r="P474" s="92"/>
      <c r="R474" s="92"/>
      <c r="S474" s="92"/>
    </row>
    <row r="475" spans="16:19" ht="15.75" customHeight="1" x14ac:dyDescent="0.2">
      <c r="P475" s="92"/>
      <c r="R475" s="92"/>
      <c r="S475" s="92"/>
    </row>
    <row r="476" spans="16:19" ht="15.75" customHeight="1" x14ac:dyDescent="0.2">
      <c r="P476" s="92"/>
      <c r="R476" s="92"/>
      <c r="S476" s="92"/>
    </row>
    <row r="477" spans="16:19" ht="15.75" customHeight="1" x14ac:dyDescent="0.2">
      <c r="P477" s="92"/>
      <c r="R477" s="92"/>
      <c r="S477" s="92"/>
    </row>
    <row r="478" spans="16:19" ht="15.75" customHeight="1" x14ac:dyDescent="0.2">
      <c r="P478" s="92"/>
      <c r="R478" s="92"/>
      <c r="S478" s="92"/>
    </row>
    <row r="479" spans="16:19" ht="15.75" customHeight="1" x14ac:dyDescent="0.2">
      <c r="P479" s="92"/>
      <c r="R479" s="92"/>
      <c r="S479" s="92"/>
    </row>
    <row r="480" spans="16:19" ht="15.75" customHeight="1" x14ac:dyDescent="0.2">
      <c r="P480" s="92"/>
      <c r="R480" s="92"/>
      <c r="S480" s="92"/>
    </row>
    <row r="481" spans="16:19" ht="15.75" customHeight="1" x14ac:dyDescent="0.2">
      <c r="P481" s="92"/>
      <c r="R481" s="92"/>
      <c r="S481" s="92"/>
    </row>
    <row r="482" spans="16:19" ht="15.75" customHeight="1" x14ac:dyDescent="0.2">
      <c r="P482" s="92"/>
      <c r="R482" s="92"/>
      <c r="S482" s="92"/>
    </row>
    <row r="483" spans="16:19" ht="15.75" customHeight="1" x14ac:dyDescent="0.2">
      <c r="P483" s="92"/>
      <c r="R483" s="92"/>
      <c r="S483" s="92"/>
    </row>
    <row r="484" spans="16:19" ht="15.75" customHeight="1" x14ac:dyDescent="0.2">
      <c r="P484" s="92"/>
      <c r="R484" s="92"/>
      <c r="S484" s="92"/>
    </row>
    <row r="485" spans="16:19" ht="15.75" customHeight="1" x14ac:dyDescent="0.2">
      <c r="P485" s="92"/>
      <c r="R485" s="92"/>
      <c r="S485" s="92"/>
    </row>
    <row r="486" spans="16:19" ht="15.75" customHeight="1" x14ac:dyDescent="0.2">
      <c r="P486" s="92"/>
      <c r="R486" s="92"/>
      <c r="S486" s="92"/>
    </row>
    <row r="487" spans="16:19" ht="15.75" customHeight="1" x14ac:dyDescent="0.2">
      <c r="P487" s="92"/>
      <c r="R487" s="92"/>
      <c r="S487" s="92"/>
    </row>
    <row r="488" spans="16:19" ht="15.75" customHeight="1" x14ac:dyDescent="0.2">
      <c r="P488" s="92"/>
      <c r="R488" s="92"/>
      <c r="S488" s="92"/>
    </row>
    <row r="489" spans="16:19" ht="15.75" customHeight="1" x14ac:dyDescent="0.2">
      <c r="P489" s="92"/>
      <c r="R489" s="92"/>
      <c r="S489" s="92"/>
    </row>
    <row r="490" spans="16:19" ht="15.75" customHeight="1" x14ac:dyDescent="0.2">
      <c r="P490" s="92"/>
      <c r="R490" s="92"/>
      <c r="S490" s="92"/>
    </row>
    <row r="491" spans="16:19" ht="15.75" customHeight="1" x14ac:dyDescent="0.2">
      <c r="P491" s="92"/>
      <c r="R491" s="92"/>
      <c r="S491" s="92"/>
    </row>
    <row r="492" spans="16:19" ht="15.75" customHeight="1" x14ac:dyDescent="0.2">
      <c r="P492" s="92"/>
      <c r="R492" s="92"/>
      <c r="S492" s="92"/>
    </row>
    <row r="493" spans="16:19" ht="15.75" customHeight="1" x14ac:dyDescent="0.2">
      <c r="P493" s="92"/>
      <c r="R493" s="92"/>
      <c r="S493" s="92"/>
    </row>
    <row r="494" spans="16:19" ht="15.75" customHeight="1" x14ac:dyDescent="0.2">
      <c r="P494" s="92"/>
      <c r="R494" s="92"/>
      <c r="S494" s="92"/>
    </row>
    <row r="495" spans="16:19" ht="15.75" customHeight="1" x14ac:dyDescent="0.2">
      <c r="P495" s="92"/>
      <c r="R495" s="92"/>
      <c r="S495" s="92"/>
    </row>
    <row r="496" spans="16:19" ht="15.75" customHeight="1" x14ac:dyDescent="0.2">
      <c r="P496" s="92"/>
      <c r="R496" s="92"/>
      <c r="S496" s="92"/>
    </row>
    <row r="497" spans="16:19" ht="15.75" customHeight="1" x14ac:dyDescent="0.2">
      <c r="P497" s="92"/>
      <c r="R497" s="92"/>
      <c r="S497" s="92"/>
    </row>
    <row r="498" spans="16:19" ht="15.75" customHeight="1" x14ac:dyDescent="0.2">
      <c r="P498" s="92"/>
      <c r="R498" s="92"/>
      <c r="S498" s="92"/>
    </row>
    <row r="499" spans="16:19" ht="15.75" customHeight="1" x14ac:dyDescent="0.2">
      <c r="P499" s="92"/>
      <c r="R499" s="92"/>
      <c r="S499" s="92"/>
    </row>
    <row r="500" spans="16:19" ht="15.75" customHeight="1" x14ac:dyDescent="0.2">
      <c r="P500" s="92"/>
      <c r="R500" s="92"/>
      <c r="S500" s="92"/>
    </row>
    <row r="501" spans="16:19" ht="15.75" customHeight="1" x14ac:dyDescent="0.2">
      <c r="P501" s="92"/>
      <c r="R501" s="92"/>
      <c r="S501" s="92"/>
    </row>
    <row r="502" spans="16:19" ht="15.75" customHeight="1" x14ac:dyDescent="0.2">
      <c r="P502" s="92"/>
      <c r="R502" s="92"/>
      <c r="S502" s="92"/>
    </row>
    <row r="503" spans="16:19" ht="15.75" customHeight="1" x14ac:dyDescent="0.2">
      <c r="P503" s="92"/>
      <c r="R503" s="92"/>
      <c r="S503" s="92"/>
    </row>
    <row r="504" spans="16:19" ht="15.75" customHeight="1" x14ac:dyDescent="0.2">
      <c r="P504" s="92"/>
      <c r="R504" s="92"/>
      <c r="S504" s="92"/>
    </row>
    <row r="505" spans="16:19" ht="15.75" customHeight="1" x14ac:dyDescent="0.2">
      <c r="P505" s="92"/>
      <c r="R505" s="92"/>
      <c r="S505" s="92"/>
    </row>
    <row r="506" spans="16:19" ht="15.75" customHeight="1" x14ac:dyDescent="0.2">
      <c r="P506" s="92"/>
      <c r="R506" s="92"/>
      <c r="S506" s="92"/>
    </row>
    <row r="507" spans="16:19" ht="15.75" customHeight="1" x14ac:dyDescent="0.2">
      <c r="P507" s="92"/>
      <c r="R507" s="92"/>
      <c r="S507" s="92"/>
    </row>
    <row r="508" spans="16:19" ht="15.75" customHeight="1" x14ac:dyDescent="0.2">
      <c r="P508" s="92"/>
      <c r="R508" s="92"/>
      <c r="S508" s="92"/>
    </row>
    <row r="509" spans="16:19" ht="15.75" customHeight="1" x14ac:dyDescent="0.2">
      <c r="P509" s="92"/>
      <c r="R509" s="92"/>
      <c r="S509" s="92"/>
    </row>
    <row r="510" spans="16:19" ht="15.75" customHeight="1" x14ac:dyDescent="0.2">
      <c r="P510" s="92"/>
      <c r="R510" s="92"/>
      <c r="S510" s="92"/>
    </row>
    <row r="511" spans="16:19" ht="15.75" customHeight="1" x14ac:dyDescent="0.2">
      <c r="P511" s="92"/>
      <c r="R511" s="92"/>
      <c r="S511" s="92"/>
    </row>
    <row r="512" spans="16:19" ht="15.75" customHeight="1" x14ac:dyDescent="0.2">
      <c r="P512" s="92"/>
      <c r="R512" s="92"/>
      <c r="S512" s="92"/>
    </row>
    <row r="513" spans="16:19" ht="15.75" customHeight="1" x14ac:dyDescent="0.2">
      <c r="P513" s="92"/>
      <c r="R513" s="92"/>
      <c r="S513" s="92"/>
    </row>
    <row r="514" spans="16:19" ht="15.75" customHeight="1" x14ac:dyDescent="0.2">
      <c r="P514" s="92"/>
      <c r="R514" s="92"/>
      <c r="S514" s="92"/>
    </row>
    <row r="515" spans="16:19" ht="15.75" customHeight="1" x14ac:dyDescent="0.2">
      <c r="P515" s="92"/>
      <c r="R515" s="92"/>
      <c r="S515" s="92"/>
    </row>
    <row r="516" spans="16:19" ht="15.75" customHeight="1" x14ac:dyDescent="0.2">
      <c r="P516" s="92"/>
      <c r="R516" s="92"/>
      <c r="S516" s="92"/>
    </row>
    <row r="517" spans="16:19" ht="15.75" customHeight="1" x14ac:dyDescent="0.2">
      <c r="P517" s="92"/>
      <c r="R517" s="92"/>
      <c r="S517" s="92"/>
    </row>
    <row r="518" spans="16:19" ht="15.75" customHeight="1" x14ac:dyDescent="0.2">
      <c r="P518" s="92"/>
      <c r="R518" s="92"/>
      <c r="S518" s="92"/>
    </row>
    <row r="519" spans="16:19" ht="15.75" customHeight="1" x14ac:dyDescent="0.2">
      <c r="P519" s="92"/>
      <c r="R519" s="92"/>
      <c r="S519" s="92"/>
    </row>
    <row r="520" spans="16:19" ht="15.75" customHeight="1" x14ac:dyDescent="0.2">
      <c r="P520" s="92"/>
      <c r="R520" s="92"/>
      <c r="S520" s="92"/>
    </row>
    <row r="521" spans="16:19" ht="15.75" customHeight="1" x14ac:dyDescent="0.2">
      <c r="P521" s="92"/>
      <c r="R521" s="92"/>
      <c r="S521" s="92"/>
    </row>
    <row r="522" spans="16:19" ht="15.75" customHeight="1" x14ac:dyDescent="0.2">
      <c r="P522" s="92"/>
      <c r="R522" s="92"/>
      <c r="S522" s="92"/>
    </row>
    <row r="523" spans="16:19" ht="15.75" customHeight="1" x14ac:dyDescent="0.2">
      <c r="P523" s="92"/>
      <c r="R523" s="92"/>
      <c r="S523" s="92"/>
    </row>
    <row r="524" spans="16:19" ht="15.75" customHeight="1" x14ac:dyDescent="0.2">
      <c r="P524" s="92"/>
      <c r="R524" s="92"/>
      <c r="S524" s="92"/>
    </row>
    <row r="525" spans="16:19" ht="15.75" customHeight="1" x14ac:dyDescent="0.2">
      <c r="P525" s="92"/>
      <c r="R525" s="92"/>
      <c r="S525" s="92"/>
    </row>
    <row r="526" spans="16:19" ht="15.75" customHeight="1" x14ac:dyDescent="0.2">
      <c r="P526" s="92"/>
      <c r="R526" s="92"/>
      <c r="S526" s="92"/>
    </row>
    <row r="527" spans="16:19" ht="15.75" customHeight="1" x14ac:dyDescent="0.2">
      <c r="P527" s="92"/>
      <c r="R527" s="92"/>
      <c r="S527" s="92"/>
    </row>
    <row r="528" spans="16:19" ht="15.75" customHeight="1" x14ac:dyDescent="0.2">
      <c r="P528" s="92"/>
      <c r="R528" s="92"/>
      <c r="S528" s="92"/>
    </row>
    <row r="529" spans="16:19" ht="15.75" customHeight="1" x14ac:dyDescent="0.2">
      <c r="P529" s="92"/>
      <c r="R529" s="92"/>
      <c r="S529" s="92"/>
    </row>
    <row r="530" spans="16:19" ht="15.75" customHeight="1" x14ac:dyDescent="0.2">
      <c r="P530" s="92"/>
      <c r="R530" s="92"/>
      <c r="S530" s="92"/>
    </row>
    <row r="531" spans="16:19" ht="15.75" customHeight="1" x14ac:dyDescent="0.2">
      <c r="P531" s="92"/>
      <c r="R531" s="92"/>
      <c r="S531" s="92"/>
    </row>
    <row r="532" spans="16:19" ht="15.75" customHeight="1" x14ac:dyDescent="0.2">
      <c r="P532" s="92"/>
      <c r="R532" s="92"/>
      <c r="S532" s="92"/>
    </row>
    <row r="533" spans="16:19" ht="15.75" customHeight="1" x14ac:dyDescent="0.2">
      <c r="P533" s="92"/>
      <c r="R533" s="92"/>
      <c r="S533" s="92"/>
    </row>
    <row r="534" spans="16:19" ht="15.75" customHeight="1" x14ac:dyDescent="0.2">
      <c r="P534" s="92"/>
      <c r="R534" s="92"/>
      <c r="S534" s="92"/>
    </row>
    <row r="535" spans="16:19" ht="15.75" customHeight="1" x14ac:dyDescent="0.2">
      <c r="P535" s="92"/>
      <c r="R535" s="92"/>
      <c r="S535" s="92"/>
    </row>
    <row r="536" spans="16:19" ht="15.75" customHeight="1" x14ac:dyDescent="0.2">
      <c r="P536" s="92"/>
      <c r="R536" s="92"/>
      <c r="S536" s="92"/>
    </row>
    <row r="537" spans="16:19" ht="15.75" customHeight="1" x14ac:dyDescent="0.2">
      <c r="P537" s="92"/>
      <c r="R537" s="92"/>
      <c r="S537" s="92"/>
    </row>
    <row r="538" spans="16:19" ht="15.75" customHeight="1" x14ac:dyDescent="0.2">
      <c r="P538" s="92"/>
      <c r="R538" s="92"/>
      <c r="S538" s="92"/>
    </row>
    <row r="539" spans="16:19" ht="15.75" customHeight="1" x14ac:dyDescent="0.2">
      <c r="P539" s="92"/>
      <c r="R539" s="92"/>
      <c r="S539" s="92"/>
    </row>
    <row r="540" spans="16:19" ht="15.75" customHeight="1" x14ac:dyDescent="0.2">
      <c r="P540" s="92"/>
      <c r="R540" s="92"/>
      <c r="S540" s="92"/>
    </row>
    <row r="541" spans="16:19" ht="15.75" customHeight="1" x14ac:dyDescent="0.2">
      <c r="P541" s="92"/>
      <c r="R541" s="92"/>
      <c r="S541" s="92"/>
    </row>
    <row r="542" spans="16:19" ht="15.75" customHeight="1" x14ac:dyDescent="0.2">
      <c r="P542" s="92"/>
      <c r="R542" s="92"/>
      <c r="S542" s="92"/>
    </row>
    <row r="543" spans="16:19" ht="15.75" customHeight="1" x14ac:dyDescent="0.2">
      <c r="P543" s="92"/>
      <c r="R543" s="92"/>
      <c r="S543" s="92"/>
    </row>
    <row r="544" spans="16:19" ht="15.75" customHeight="1" x14ac:dyDescent="0.2">
      <c r="P544" s="92"/>
      <c r="R544" s="92"/>
      <c r="S544" s="92"/>
    </row>
    <row r="545" spans="16:19" ht="15.75" customHeight="1" x14ac:dyDescent="0.2">
      <c r="P545" s="92"/>
      <c r="R545" s="92"/>
      <c r="S545" s="92"/>
    </row>
    <row r="546" spans="16:19" ht="15.75" customHeight="1" x14ac:dyDescent="0.2">
      <c r="P546" s="92"/>
      <c r="R546" s="92"/>
      <c r="S546" s="92"/>
    </row>
    <row r="547" spans="16:19" ht="15.75" customHeight="1" x14ac:dyDescent="0.2">
      <c r="P547" s="92"/>
      <c r="R547" s="92"/>
      <c r="S547" s="92"/>
    </row>
    <row r="548" spans="16:19" ht="15.75" customHeight="1" x14ac:dyDescent="0.2">
      <c r="P548" s="92"/>
      <c r="R548" s="92"/>
      <c r="S548" s="92"/>
    </row>
    <row r="549" spans="16:19" ht="15.75" customHeight="1" x14ac:dyDescent="0.2">
      <c r="P549" s="92"/>
      <c r="R549" s="92"/>
      <c r="S549" s="92"/>
    </row>
    <row r="550" spans="16:19" ht="15.75" customHeight="1" x14ac:dyDescent="0.2">
      <c r="P550" s="92"/>
      <c r="R550" s="92"/>
      <c r="S550" s="92"/>
    </row>
    <row r="551" spans="16:19" ht="15.75" customHeight="1" x14ac:dyDescent="0.2">
      <c r="P551" s="92"/>
      <c r="R551" s="92"/>
      <c r="S551" s="92"/>
    </row>
    <row r="552" spans="16:19" ht="15.75" customHeight="1" x14ac:dyDescent="0.2">
      <c r="P552" s="92"/>
      <c r="R552" s="92"/>
      <c r="S552" s="92"/>
    </row>
    <row r="553" spans="16:19" ht="15.75" customHeight="1" x14ac:dyDescent="0.2">
      <c r="P553" s="92"/>
      <c r="R553" s="92"/>
      <c r="S553" s="92"/>
    </row>
    <row r="554" spans="16:19" ht="15.75" customHeight="1" x14ac:dyDescent="0.2">
      <c r="P554" s="92"/>
      <c r="R554" s="92"/>
      <c r="S554" s="92"/>
    </row>
    <row r="555" spans="16:19" ht="15.75" customHeight="1" x14ac:dyDescent="0.2">
      <c r="P555" s="92"/>
      <c r="R555" s="92"/>
      <c r="S555" s="92"/>
    </row>
    <row r="556" spans="16:19" ht="15.75" customHeight="1" x14ac:dyDescent="0.2">
      <c r="P556" s="92"/>
      <c r="R556" s="92"/>
      <c r="S556" s="92"/>
    </row>
    <row r="557" spans="16:19" ht="15.75" customHeight="1" x14ac:dyDescent="0.2">
      <c r="P557" s="92"/>
      <c r="R557" s="92"/>
      <c r="S557" s="92"/>
    </row>
    <row r="558" spans="16:19" ht="15.75" customHeight="1" x14ac:dyDescent="0.2">
      <c r="P558" s="92"/>
      <c r="R558" s="92"/>
      <c r="S558" s="92"/>
    </row>
    <row r="559" spans="16:19" ht="15.75" customHeight="1" x14ac:dyDescent="0.2">
      <c r="P559" s="92"/>
      <c r="R559" s="92"/>
      <c r="S559" s="92"/>
    </row>
    <row r="560" spans="16:19" ht="15.75" customHeight="1" x14ac:dyDescent="0.2">
      <c r="P560" s="92"/>
      <c r="R560" s="92"/>
      <c r="S560" s="92"/>
    </row>
    <row r="561" spans="16:19" ht="15.75" customHeight="1" x14ac:dyDescent="0.2">
      <c r="P561" s="92"/>
      <c r="R561" s="92"/>
      <c r="S561" s="92"/>
    </row>
    <row r="562" spans="16:19" ht="15.75" customHeight="1" x14ac:dyDescent="0.2">
      <c r="P562" s="92"/>
      <c r="R562" s="92"/>
      <c r="S562" s="92"/>
    </row>
    <row r="563" spans="16:19" ht="15.75" customHeight="1" x14ac:dyDescent="0.2">
      <c r="P563" s="92"/>
      <c r="R563" s="92"/>
      <c r="S563" s="92"/>
    </row>
    <row r="564" spans="16:19" ht="15.75" customHeight="1" x14ac:dyDescent="0.2">
      <c r="P564" s="92"/>
      <c r="R564" s="92"/>
      <c r="S564" s="92"/>
    </row>
    <row r="565" spans="16:19" ht="15.75" customHeight="1" x14ac:dyDescent="0.2">
      <c r="P565" s="92"/>
      <c r="R565" s="92"/>
      <c r="S565" s="92"/>
    </row>
    <row r="566" spans="16:19" ht="15.75" customHeight="1" x14ac:dyDescent="0.2">
      <c r="P566" s="92"/>
      <c r="R566" s="92"/>
      <c r="S566" s="92"/>
    </row>
    <row r="567" spans="16:19" ht="15.75" customHeight="1" x14ac:dyDescent="0.2">
      <c r="P567" s="92"/>
      <c r="R567" s="92"/>
      <c r="S567" s="92"/>
    </row>
    <row r="568" spans="16:19" ht="15.75" customHeight="1" x14ac:dyDescent="0.2">
      <c r="P568" s="92"/>
      <c r="R568" s="92"/>
      <c r="S568" s="92"/>
    </row>
    <row r="569" spans="16:19" ht="15.75" customHeight="1" x14ac:dyDescent="0.2">
      <c r="P569" s="92"/>
      <c r="R569" s="92"/>
      <c r="S569" s="92"/>
    </row>
    <row r="570" spans="16:19" ht="15.75" customHeight="1" x14ac:dyDescent="0.2">
      <c r="P570" s="92"/>
      <c r="R570" s="92"/>
      <c r="S570" s="92"/>
    </row>
    <row r="571" spans="16:19" ht="15.75" customHeight="1" x14ac:dyDescent="0.2">
      <c r="P571" s="92"/>
      <c r="R571" s="92"/>
      <c r="S571" s="92"/>
    </row>
    <row r="572" spans="16:19" ht="15.75" customHeight="1" x14ac:dyDescent="0.2">
      <c r="P572" s="92"/>
      <c r="R572" s="92"/>
      <c r="S572" s="92"/>
    </row>
    <row r="573" spans="16:19" ht="15.75" customHeight="1" x14ac:dyDescent="0.2">
      <c r="P573" s="92"/>
      <c r="R573" s="92"/>
      <c r="S573" s="92"/>
    </row>
    <row r="574" spans="16:19" ht="15.75" customHeight="1" x14ac:dyDescent="0.2">
      <c r="P574" s="92"/>
      <c r="R574" s="92"/>
      <c r="S574" s="92"/>
    </row>
    <row r="575" spans="16:19" ht="15.75" customHeight="1" x14ac:dyDescent="0.2">
      <c r="P575" s="92"/>
      <c r="R575" s="92"/>
      <c r="S575" s="92"/>
    </row>
    <row r="576" spans="16:19" ht="15.75" customHeight="1" x14ac:dyDescent="0.2">
      <c r="P576" s="92"/>
      <c r="R576" s="92"/>
      <c r="S576" s="92"/>
    </row>
    <row r="577" spans="16:19" ht="15.75" customHeight="1" x14ac:dyDescent="0.2">
      <c r="P577" s="92"/>
      <c r="R577" s="92"/>
      <c r="S577" s="92"/>
    </row>
    <row r="578" spans="16:19" ht="15.75" customHeight="1" x14ac:dyDescent="0.2">
      <c r="P578" s="92"/>
      <c r="R578" s="92"/>
      <c r="S578" s="92"/>
    </row>
    <row r="579" spans="16:19" ht="15.75" customHeight="1" x14ac:dyDescent="0.2">
      <c r="P579" s="92"/>
      <c r="R579" s="92"/>
      <c r="S579" s="92"/>
    </row>
    <row r="580" spans="16:19" ht="15.75" customHeight="1" x14ac:dyDescent="0.2">
      <c r="P580" s="92"/>
      <c r="R580" s="92"/>
      <c r="S580" s="92"/>
    </row>
    <row r="581" spans="16:19" ht="15.75" customHeight="1" x14ac:dyDescent="0.2">
      <c r="P581" s="92"/>
      <c r="R581" s="92"/>
      <c r="S581" s="92"/>
    </row>
    <row r="582" spans="16:19" ht="15.75" customHeight="1" x14ac:dyDescent="0.2">
      <c r="P582" s="92"/>
      <c r="R582" s="92"/>
      <c r="S582" s="92"/>
    </row>
    <row r="583" spans="16:19" ht="15.75" customHeight="1" x14ac:dyDescent="0.2">
      <c r="P583" s="92"/>
      <c r="R583" s="92"/>
      <c r="S583" s="92"/>
    </row>
    <row r="584" spans="16:19" ht="15.75" customHeight="1" x14ac:dyDescent="0.2">
      <c r="P584" s="92"/>
      <c r="R584" s="92"/>
      <c r="S584" s="92"/>
    </row>
    <row r="585" spans="16:19" ht="15.75" customHeight="1" x14ac:dyDescent="0.2">
      <c r="P585" s="92"/>
      <c r="R585" s="92"/>
      <c r="S585" s="92"/>
    </row>
    <row r="586" spans="16:19" ht="15.75" customHeight="1" x14ac:dyDescent="0.2">
      <c r="P586" s="92"/>
      <c r="R586" s="92"/>
      <c r="S586" s="92"/>
    </row>
    <row r="587" spans="16:19" ht="15.75" customHeight="1" x14ac:dyDescent="0.2">
      <c r="P587" s="92"/>
      <c r="R587" s="92"/>
      <c r="S587" s="92"/>
    </row>
    <row r="588" spans="16:19" ht="15.75" customHeight="1" x14ac:dyDescent="0.2">
      <c r="P588" s="92"/>
      <c r="R588" s="92"/>
      <c r="S588" s="92"/>
    </row>
    <row r="589" spans="16:19" ht="15.75" customHeight="1" x14ac:dyDescent="0.2">
      <c r="P589" s="92"/>
      <c r="R589" s="92"/>
      <c r="S589" s="92"/>
    </row>
    <row r="590" spans="16:19" ht="15.75" customHeight="1" x14ac:dyDescent="0.2">
      <c r="P590" s="92"/>
      <c r="R590" s="92"/>
      <c r="S590" s="92"/>
    </row>
    <row r="591" spans="16:19" ht="15.75" customHeight="1" x14ac:dyDescent="0.2">
      <c r="P591" s="92"/>
      <c r="R591" s="92"/>
      <c r="S591" s="92"/>
    </row>
    <row r="592" spans="16:19" ht="15.75" customHeight="1" x14ac:dyDescent="0.2">
      <c r="P592" s="92"/>
      <c r="R592" s="92"/>
      <c r="S592" s="92"/>
    </row>
    <row r="593" spans="16:19" ht="15.75" customHeight="1" x14ac:dyDescent="0.2">
      <c r="P593" s="92"/>
      <c r="R593" s="92"/>
      <c r="S593" s="92"/>
    </row>
    <row r="594" spans="16:19" ht="15.75" customHeight="1" x14ac:dyDescent="0.2">
      <c r="P594" s="92"/>
      <c r="R594" s="92"/>
      <c r="S594" s="92"/>
    </row>
    <row r="595" spans="16:19" ht="15.75" customHeight="1" x14ac:dyDescent="0.2">
      <c r="P595" s="92"/>
      <c r="R595" s="92"/>
      <c r="S595" s="92"/>
    </row>
    <row r="596" spans="16:19" ht="15.75" customHeight="1" x14ac:dyDescent="0.2">
      <c r="P596" s="92"/>
      <c r="R596" s="92"/>
      <c r="S596" s="92"/>
    </row>
    <row r="597" spans="16:19" ht="15.75" customHeight="1" x14ac:dyDescent="0.2">
      <c r="P597" s="92"/>
      <c r="R597" s="92"/>
      <c r="S597" s="92"/>
    </row>
    <row r="598" spans="16:19" ht="15.75" customHeight="1" x14ac:dyDescent="0.2">
      <c r="P598" s="92"/>
      <c r="R598" s="92"/>
      <c r="S598" s="92"/>
    </row>
    <row r="599" spans="16:19" ht="15.75" customHeight="1" x14ac:dyDescent="0.2">
      <c r="P599" s="92"/>
      <c r="R599" s="92"/>
      <c r="S599" s="92"/>
    </row>
    <row r="600" spans="16:19" ht="15.75" customHeight="1" x14ac:dyDescent="0.2">
      <c r="P600" s="92"/>
      <c r="R600" s="92"/>
      <c r="S600" s="92"/>
    </row>
    <row r="601" spans="16:19" ht="15.75" customHeight="1" x14ac:dyDescent="0.2">
      <c r="P601" s="92"/>
      <c r="R601" s="92"/>
      <c r="S601" s="92"/>
    </row>
    <row r="602" spans="16:19" ht="15.75" customHeight="1" x14ac:dyDescent="0.2">
      <c r="P602" s="92"/>
      <c r="R602" s="92"/>
      <c r="S602" s="92"/>
    </row>
    <row r="603" spans="16:19" ht="15.75" customHeight="1" x14ac:dyDescent="0.2">
      <c r="P603" s="92"/>
      <c r="R603" s="92"/>
      <c r="S603" s="92"/>
    </row>
    <row r="604" spans="16:19" ht="15.75" customHeight="1" x14ac:dyDescent="0.2">
      <c r="P604" s="92"/>
      <c r="R604" s="92"/>
      <c r="S604" s="92"/>
    </row>
    <row r="605" spans="16:19" ht="15.75" customHeight="1" x14ac:dyDescent="0.2">
      <c r="P605" s="92"/>
      <c r="R605" s="92"/>
      <c r="S605" s="92"/>
    </row>
    <row r="606" spans="16:19" ht="15.75" customHeight="1" x14ac:dyDescent="0.2">
      <c r="P606" s="92"/>
      <c r="R606" s="92"/>
      <c r="S606" s="92"/>
    </row>
    <row r="607" spans="16:19" ht="15.75" customHeight="1" x14ac:dyDescent="0.2">
      <c r="P607" s="92"/>
      <c r="R607" s="92"/>
      <c r="S607" s="92"/>
    </row>
    <row r="608" spans="16:19" ht="15.75" customHeight="1" x14ac:dyDescent="0.2">
      <c r="P608" s="92"/>
      <c r="R608" s="92"/>
      <c r="S608" s="92"/>
    </row>
    <row r="609" spans="16:19" ht="15.75" customHeight="1" x14ac:dyDescent="0.2">
      <c r="P609" s="92"/>
      <c r="R609" s="92"/>
      <c r="S609" s="92"/>
    </row>
    <row r="610" spans="16:19" ht="15.75" customHeight="1" x14ac:dyDescent="0.2">
      <c r="P610" s="92"/>
      <c r="R610" s="92"/>
      <c r="S610" s="92"/>
    </row>
    <row r="611" spans="16:19" ht="15.75" customHeight="1" x14ac:dyDescent="0.2">
      <c r="P611" s="92"/>
      <c r="R611" s="92"/>
      <c r="S611" s="92"/>
    </row>
    <row r="612" spans="16:19" ht="15.75" customHeight="1" x14ac:dyDescent="0.2">
      <c r="P612" s="92"/>
      <c r="R612" s="92"/>
      <c r="S612" s="92"/>
    </row>
    <row r="613" spans="16:19" ht="15.75" customHeight="1" x14ac:dyDescent="0.2">
      <c r="P613" s="92"/>
      <c r="R613" s="92"/>
      <c r="S613" s="92"/>
    </row>
    <row r="614" spans="16:19" ht="15.75" customHeight="1" x14ac:dyDescent="0.2">
      <c r="P614" s="92"/>
      <c r="R614" s="92"/>
      <c r="S614" s="92"/>
    </row>
    <row r="615" spans="16:19" ht="15.75" customHeight="1" x14ac:dyDescent="0.2">
      <c r="P615" s="92"/>
      <c r="R615" s="92"/>
      <c r="S615" s="92"/>
    </row>
    <row r="616" spans="16:19" ht="15.75" customHeight="1" x14ac:dyDescent="0.2">
      <c r="P616" s="92"/>
      <c r="R616" s="92"/>
      <c r="S616" s="92"/>
    </row>
    <row r="617" spans="16:19" ht="15.75" customHeight="1" x14ac:dyDescent="0.2">
      <c r="P617" s="92"/>
      <c r="R617" s="92"/>
      <c r="S617" s="92"/>
    </row>
    <row r="618" spans="16:19" ht="15.75" customHeight="1" x14ac:dyDescent="0.2">
      <c r="P618" s="92"/>
      <c r="R618" s="92"/>
      <c r="S618" s="92"/>
    </row>
    <row r="619" spans="16:19" ht="15.75" customHeight="1" x14ac:dyDescent="0.2">
      <c r="P619" s="92"/>
      <c r="R619" s="92"/>
      <c r="S619" s="92"/>
    </row>
    <row r="620" spans="16:19" ht="15.75" customHeight="1" x14ac:dyDescent="0.2">
      <c r="P620" s="92"/>
      <c r="R620" s="92"/>
      <c r="S620" s="92"/>
    </row>
    <row r="621" spans="16:19" ht="15.75" customHeight="1" x14ac:dyDescent="0.2">
      <c r="P621" s="92"/>
      <c r="R621" s="92"/>
      <c r="S621" s="92"/>
    </row>
    <row r="622" spans="16:19" ht="15.75" customHeight="1" x14ac:dyDescent="0.2">
      <c r="P622" s="92"/>
      <c r="R622" s="92"/>
      <c r="S622" s="92"/>
    </row>
    <row r="623" spans="16:19" ht="15.75" customHeight="1" x14ac:dyDescent="0.2">
      <c r="P623" s="92"/>
      <c r="R623" s="92"/>
      <c r="S623" s="92"/>
    </row>
    <row r="624" spans="16:19" ht="15.75" customHeight="1" x14ac:dyDescent="0.2">
      <c r="P624" s="92"/>
      <c r="R624" s="92"/>
      <c r="S624" s="92"/>
    </row>
    <row r="625" spans="16:19" ht="15.75" customHeight="1" x14ac:dyDescent="0.2">
      <c r="P625" s="92"/>
      <c r="R625" s="92"/>
      <c r="S625" s="92"/>
    </row>
    <row r="626" spans="16:19" ht="15.75" customHeight="1" x14ac:dyDescent="0.2">
      <c r="P626" s="92"/>
      <c r="R626" s="92"/>
      <c r="S626" s="92"/>
    </row>
    <row r="627" spans="16:19" ht="15.75" customHeight="1" x14ac:dyDescent="0.2">
      <c r="P627" s="92"/>
      <c r="R627" s="92"/>
      <c r="S627" s="92"/>
    </row>
    <row r="628" spans="16:19" ht="15.75" customHeight="1" x14ac:dyDescent="0.2">
      <c r="P628" s="92"/>
      <c r="R628" s="92"/>
      <c r="S628" s="92"/>
    </row>
    <row r="629" spans="16:19" ht="15.75" customHeight="1" x14ac:dyDescent="0.2">
      <c r="P629" s="92"/>
      <c r="R629" s="92"/>
      <c r="S629" s="92"/>
    </row>
    <row r="630" spans="16:19" ht="15.75" customHeight="1" x14ac:dyDescent="0.2">
      <c r="P630" s="92"/>
      <c r="R630" s="92"/>
      <c r="S630" s="92"/>
    </row>
    <row r="631" spans="16:19" ht="15.75" customHeight="1" x14ac:dyDescent="0.2">
      <c r="P631" s="92"/>
      <c r="R631" s="92"/>
      <c r="S631" s="92"/>
    </row>
    <row r="632" spans="16:19" ht="15.75" customHeight="1" x14ac:dyDescent="0.2">
      <c r="P632" s="92"/>
      <c r="R632" s="92"/>
      <c r="S632" s="92"/>
    </row>
    <row r="633" spans="16:19" ht="15.75" customHeight="1" x14ac:dyDescent="0.2">
      <c r="P633" s="92"/>
      <c r="R633" s="92"/>
      <c r="S633" s="92"/>
    </row>
    <row r="634" spans="16:19" ht="15.75" customHeight="1" x14ac:dyDescent="0.2">
      <c r="P634" s="92"/>
      <c r="R634" s="92"/>
      <c r="S634" s="92"/>
    </row>
    <row r="635" spans="16:19" ht="15.75" customHeight="1" x14ac:dyDescent="0.2">
      <c r="P635" s="92"/>
      <c r="R635" s="92"/>
      <c r="S635" s="92"/>
    </row>
    <row r="636" spans="16:19" ht="15.75" customHeight="1" x14ac:dyDescent="0.2">
      <c r="P636" s="92"/>
      <c r="R636" s="92"/>
      <c r="S636" s="92"/>
    </row>
    <row r="637" spans="16:19" ht="15.75" customHeight="1" x14ac:dyDescent="0.2">
      <c r="P637" s="92"/>
      <c r="R637" s="92"/>
      <c r="S637" s="92"/>
    </row>
    <row r="638" spans="16:19" ht="15.75" customHeight="1" x14ac:dyDescent="0.2">
      <c r="P638" s="92"/>
      <c r="R638" s="92"/>
      <c r="S638" s="92"/>
    </row>
    <row r="639" spans="16:19" ht="15.75" customHeight="1" x14ac:dyDescent="0.2">
      <c r="P639" s="92"/>
      <c r="R639" s="92"/>
      <c r="S639" s="92"/>
    </row>
    <row r="640" spans="16:19" ht="15.75" customHeight="1" x14ac:dyDescent="0.2">
      <c r="P640" s="92"/>
      <c r="R640" s="92"/>
      <c r="S640" s="92"/>
    </row>
    <row r="641" spans="16:19" ht="15.75" customHeight="1" x14ac:dyDescent="0.2">
      <c r="P641" s="92"/>
      <c r="R641" s="92"/>
      <c r="S641" s="92"/>
    </row>
    <row r="642" spans="16:19" ht="15.75" customHeight="1" x14ac:dyDescent="0.2">
      <c r="P642" s="92"/>
      <c r="R642" s="92"/>
      <c r="S642" s="92"/>
    </row>
    <row r="643" spans="16:19" ht="15.75" customHeight="1" x14ac:dyDescent="0.2">
      <c r="P643" s="92"/>
      <c r="R643" s="92"/>
      <c r="S643" s="92"/>
    </row>
    <row r="644" spans="16:19" ht="15.75" customHeight="1" x14ac:dyDescent="0.2">
      <c r="P644" s="92"/>
      <c r="R644" s="92"/>
      <c r="S644" s="92"/>
    </row>
    <row r="645" spans="16:19" ht="15.75" customHeight="1" x14ac:dyDescent="0.2">
      <c r="P645" s="92"/>
      <c r="R645" s="92"/>
      <c r="S645" s="92"/>
    </row>
    <row r="646" spans="16:19" ht="15.75" customHeight="1" x14ac:dyDescent="0.2">
      <c r="P646" s="92"/>
      <c r="R646" s="92"/>
      <c r="S646" s="92"/>
    </row>
    <row r="647" spans="16:19" ht="15.75" customHeight="1" x14ac:dyDescent="0.2">
      <c r="P647" s="92"/>
      <c r="R647" s="92"/>
      <c r="S647" s="92"/>
    </row>
    <row r="648" spans="16:19" ht="15.75" customHeight="1" x14ac:dyDescent="0.2">
      <c r="P648" s="92"/>
      <c r="R648" s="92"/>
      <c r="S648" s="92"/>
    </row>
    <row r="649" spans="16:19" ht="15.75" customHeight="1" x14ac:dyDescent="0.2">
      <c r="P649" s="92"/>
      <c r="R649" s="92"/>
      <c r="S649" s="92"/>
    </row>
    <row r="650" spans="16:19" ht="15.75" customHeight="1" x14ac:dyDescent="0.2">
      <c r="P650" s="92"/>
      <c r="R650" s="92"/>
      <c r="S650" s="92"/>
    </row>
    <row r="651" spans="16:19" ht="15.75" customHeight="1" x14ac:dyDescent="0.2">
      <c r="P651" s="92"/>
      <c r="R651" s="92"/>
      <c r="S651" s="92"/>
    </row>
    <row r="652" spans="16:19" ht="15.75" customHeight="1" x14ac:dyDescent="0.2">
      <c r="P652" s="92"/>
      <c r="R652" s="92"/>
      <c r="S652" s="92"/>
    </row>
    <row r="653" spans="16:19" ht="15.75" customHeight="1" x14ac:dyDescent="0.2">
      <c r="P653" s="92"/>
      <c r="R653" s="92"/>
      <c r="S653" s="92"/>
    </row>
    <row r="654" spans="16:19" ht="15.75" customHeight="1" x14ac:dyDescent="0.2">
      <c r="P654" s="92"/>
      <c r="R654" s="92"/>
      <c r="S654" s="92"/>
    </row>
    <row r="655" spans="16:19" ht="15.75" customHeight="1" x14ac:dyDescent="0.2">
      <c r="P655" s="92"/>
      <c r="R655" s="92"/>
      <c r="S655" s="92"/>
    </row>
    <row r="656" spans="16:19" ht="15.75" customHeight="1" x14ac:dyDescent="0.2">
      <c r="P656" s="92"/>
      <c r="R656" s="92"/>
      <c r="S656" s="92"/>
    </row>
    <row r="657" spans="16:19" ht="15.75" customHeight="1" x14ac:dyDescent="0.2">
      <c r="P657" s="92"/>
      <c r="R657" s="92"/>
      <c r="S657" s="92"/>
    </row>
    <row r="658" spans="16:19" ht="15.75" customHeight="1" x14ac:dyDescent="0.2">
      <c r="P658" s="92"/>
      <c r="R658" s="92"/>
      <c r="S658" s="92"/>
    </row>
    <row r="659" spans="16:19" ht="15.75" customHeight="1" x14ac:dyDescent="0.2">
      <c r="P659" s="92"/>
      <c r="R659" s="92"/>
      <c r="S659" s="92"/>
    </row>
    <row r="660" spans="16:19" ht="15.75" customHeight="1" x14ac:dyDescent="0.2">
      <c r="P660" s="92"/>
      <c r="R660" s="92"/>
      <c r="S660" s="92"/>
    </row>
    <row r="661" spans="16:19" ht="15.75" customHeight="1" x14ac:dyDescent="0.2">
      <c r="P661" s="92"/>
      <c r="R661" s="92"/>
      <c r="S661" s="92"/>
    </row>
    <row r="662" spans="16:19" ht="15.75" customHeight="1" x14ac:dyDescent="0.2">
      <c r="P662" s="92"/>
      <c r="R662" s="92"/>
      <c r="S662" s="92"/>
    </row>
    <row r="663" spans="16:19" ht="15.75" customHeight="1" x14ac:dyDescent="0.2">
      <c r="P663" s="92"/>
      <c r="R663" s="92"/>
      <c r="S663" s="92"/>
    </row>
    <row r="664" spans="16:19" ht="15.75" customHeight="1" x14ac:dyDescent="0.2">
      <c r="P664" s="92"/>
      <c r="R664" s="92"/>
      <c r="S664" s="92"/>
    </row>
    <row r="665" spans="16:19" ht="15.75" customHeight="1" x14ac:dyDescent="0.2">
      <c r="P665" s="92"/>
      <c r="R665" s="92"/>
      <c r="S665" s="92"/>
    </row>
    <row r="666" spans="16:19" ht="15.75" customHeight="1" x14ac:dyDescent="0.2">
      <c r="P666" s="92"/>
      <c r="R666" s="92"/>
      <c r="S666" s="92"/>
    </row>
    <row r="667" spans="16:19" ht="15.75" customHeight="1" x14ac:dyDescent="0.2">
      <c r="P667" s="92"/>
      <c r="R667" s="92"/>
      <c r="S667" s="92"/>
    </row>
    <row r="668" spans="16:19" ht="15.75" customHeight="1" x14ac:dyDescent="0.2">
      <c r="P668" s="92"/>
      <c r="R668" s="92"/>
      <c r="S668" s="92"/>
    </row>
    <row r="669" spans="16:19" ht="15.75" customHeight="1" x14ac:dyDescent="0.2">
      <c r="P669" s="92"/>
      <c r="R669" s="92"/>
      <c r="S669" s="92"/>
    </row>
    <row r="670" spans="16:19" ht="15.75" customHeight="1" x14ac:dyDescent="0.2">
      <c r="P670" s="92"/>
      <c r="R670" s="92"/>
      <c r="S670" s="92"/>
    </row>
    <row r="671" spans="16:19" ht="15.75" customHeight="1" x14ac:dyDescent="0.2">
      <c r="P671" s="92"/>
      <c r="R671" s="92"/>
      <c r="S671" s="92"/>
    </row>
    <row r="672" spans="16:19" ht="15.75" customHeight="1" x14ac:dyDescent="0.2">
      <c r="P672" s="92"/>
      <c r="R672" s="92"/>
      <c r="S672" s="92"/>
    </row>
    <row r="673" spans="16:19" ht="15.75" customHeight="1" x14ac:dyDescent="0.2">
      <c r="P673" s="92"/>
      <c r="R673" s="92"/>
      <c r="S673" s="92"/>
    </row>
    <row r="674" spans="16:19" ht="15.75" customHeight="1" x14ac:dyDescent="0.2">
      <c r="P674" s="92"/>
      <c r="R674" s="92"/>
      <c r="S674" s="92"/>
    </row>
    <row r="675" spans="16:19" ht="15.75" customHeight="1" x14ac:dyDescent="0.2">
      <c r="P675" s="92"/>
      <c r="R675" s="92"/>
      <c r="S675" s="92"/>
    </row>
    <row r="676" spans="16:19" ht="15.75" customHeight="1" x14ac:dyDescent="0.2">
      <c r="P676" s="92"/>
      <c r="R676" s="92"/>
      <c r="S676" s="92"/>
    </row>
    <row r="677" spans="16:19" ht="15.75" customHeight="1" x14ac:dyDescent="0.2">
      <c r="P677" s="92"/>
      <c r="R677" s="92"/>
      <c r="S677" s="92"/>
    </row>
    <row r="678" spans="16:19" ht="15.75" customHeight="1" x14ac:dyDescent="0.2">
      <c r="P678" s="92"/>
      <c r="R678" s="92"/>
      <c r="S678" s="92"/>
    </row>
    <row r="679" spans="16:19" ht="15.75" customHeight="1" x14ac:dyDescent="0.2">
      <c r="P679" s="92"/>
      <c r="R679" s="92"/>
      <c r="S679" s="92"/>
    </row>
    <row r="680" spans="16:19" ht="15.75" customHeight="1" x14ac:dyDescent="0.2">
      <c r="P680" s="92"/>
      <c r="R680" s="92"/>
      <c r="S680" s="92"/>
    </row>
    <row r="681" spans="16:19" ht="15.75" customHeight="1" x14ac:dyDescent="0.2">
      <c r="P681" s="92"/>
      <c r="R681" s="92"/>
      <c r="S681" s="92"/>
    </row>
    <row r="682" spans="16:19" ht="15.75" customHeight="1" x14ac:dyDescent="0.2">
      <c r="P682" s="92"/>
      <c r="R682" s="92"/>
      <c r="S682" s="92"/>
    </row>
    <row r="683" spans="16:19" ht="15.75" customHeight="1" x14ac:dyDescent="0.2">
      <c r="P683" s="92"/>
      <c r="R683" s="92"/>
      <c r="S683" s="92"/>
    </row>
    <row r="684" spans="16:19" ht="15.75" customHeight="1" x14ac:dyDescent="0.2">
      <c r="P684" s="92"/>
      <c r="R684" s="92"/>
      <c r="S684" s="92"/>
    </row>
    <row r="685" spans="16:19" ht="15.75" customHeight="1" x14ac:dyDescent="0.2">
      <c r="P685" s="92"/>
      <c r="R685" s="92"/>
      <c r="S685" s="92"/>
    </row>
    <row r="686" spans="16:19" ht="15.75" customHeight="1" x14ac:dyDescent="0.2">
      <c r="P686" s="92"/>
      <c r="R686" s="92"/>
      <c r="S686" s="92"/>
    </row>
    <row r="687" spans="16:19" ht="15.75" customHeight="1" x14ac:dyDescent="0.2">
      <c r="P687" s="92"/>
      <c r="R687" s="92"/>
      <c r="S687" s="92"/>
    </row>
    <row r="688" spans="16:19" ht="15.75" customHeight="1" x14ac:dyDescent="0.2">
      <c r="P688" s="92"/>
      <c r="R688" s="92"/>
      <c r="S688" s="92"/>
    </row>
    <row r="689" spans="16:19" ht="15.75" customHeight="1" x14ac:dyDescent="0.2">
      <c r="P689" s="92"/>
      <c r="R689" s="92"/>
      <c r="S689" s="92"/>
    </row>
    <row r="690" spans="16:19" ht="15.75" customHeight="1" x14ac:dyDescent="0.2">
      <c r="P690" s="92"/>
      <c r="R690" s="92"/>
      <c r="S690" s="92"/>
    </row>
    <row r="691" spans="16:19" ht="15.75" customHeight="1" x14ac:dyDescent="0.2">
      <c r="P691" s="92"/>
      <c r="R691" s="92"/>
      <c r="S691" s="92"/>
    </row>
    <row r="692" spans="16:19" ht="15.75" customHeight="1" x14ac:dyDescent="0.2">
      <c r="P692" s="92"/>
      <c r="R692" s="92"/>
      <c r="S692" s="92"/>
    </row>
    <row r="693" spans="16:19" ht="15.75" customHeight="1" x14ac:dyDescent="0.2">
      <c r="P693" s="92"/>
      <c r="R693" s="92"/>
      <c r="S693" s="92"/>
    </row>
    <row r="694" spans="16:19" ht="15.75" customHeight="1" x14ac:dyDescent="0.2">
      <c r="P694" s="92"/>
      <c r="R694" s="92"/>
      <c r="S694" s="92"/>
    </row>
    <row r="695" spans="16:19" ht="15.75" customHeight="1" x14ac:dyDescent="0.2">
      <c r="P695" s="92"/>
      <c r="R695" s="92"/>
      <c r="S695" s="92"/>
    </row>
    <row r="696" spans="16:19" ht="15.75" customHeight="1" x14ac:dyDescent="0.2">
      <c r="P696" s="92"/>
      <c r="R696" s="92"/>
      <c r="S696" s="92"/>
    </row>
    <row r="697" spans="16:19" ht="15.75" customHeight="1" x14ac:dyDescent="0.2">
      <c r="P697" s="92"/>
      <c r="R697" s="92"/>
      <c r="S697" s="92"/>
    </row>
    <row r="698" spans="16:19" ht="15.75" customHeight="1" x14ac:dyDescent="0.2">
      <c r="P698" s="92"/>
      <c r="R698" s="92"/>
      <c r="S698" s="92"/>
    </row>
    <row r="699" spans="16:19" ht="15.75" customHeight="1" x14ac:dyDescent="0.2">
      <c r="P699" s="92"/>
      <c r="R699" s="92"/>
      <c r="S699" s="92"/>
    </row>
    <row r="700" spans="16:19" ht="15.75" customHeight="1" x14ac:dyDescent="0.2">
      <c r="P700" s="92"/>
      <c r="R700" s="92"/>
      <c r="S700" s="92"/>
    </row>
    <row r="701" spans="16:19" ht="15.75" customHeight="1" x14ac:dyDescent="0.2">
      <c r="P701" s="92"/>
      <c r="R701" s="92"/>
      <c r="S701" s="92"/>
    </row>
    <row r="702" spans="16:19" ht="15.75" customHeight="1" x14ac:dyDescent="0.2">
      <c r="P702" s="92"/>
      <c r="R702" s="92"/>
      <c r="S702" s="92"/>
    </row>
    <row r="703" spans="16:19" ht="15.75" customHeight="1" x14ac:dyDescent="0.2">
      <c r="P703" s="92"/>
      <c r="R703" s="92"/>
      <c r="S703" s="92"/>
    </row>
    <row r="704" spans="16:19" ht="15.75" customHeight="1" x14ac:dyDescent="0.2">
      <c r="P704" s="92"/>
      <c r="R704" s="92"/>
      <c r="S704" s="92"/>
    </row>
    <row r="705" spans="16:19" ht="15.75" customHeight="1" x14ac:dyDescent="0.2">
      <c r="P705" s="92"/>
      <c r="R705" s="92"/>
      <c r="S705" s="92"/>
    </row>
    <row r="706" spans="16:19" ht="15.75" customHeight="1" x14ac:dyDescent="0.2">
      <c r="P706" s="92"/>
      <c r="R706" s="92"/>
      <c r="S706" s="92"/>
    </row>
    <row r="707" spans="16:19" ht="15.75" customHeight="1" x14ac:dyDescent="0.2">
      <c r="P707" s="92"/>
      <c r="R707" s="92"/>
      <c r="S707" s="92"/>
    </row>
    <row r="708" spans="16:19" ht="15.75" customHeight="1" x14ac:dyDescent="0.2">
      <c r="P708" s="92"/>
      <c r="R708" s="92"/>
      <c r="S708" s="92"/>
    </row>
    <row r="709" spans="16:19" ht="15.75" customHeight="1" x14ac:dyDescent="0.2">
      <c r="P709" s="92"/>
      <c r="R709" s="92"/>
      <c r="S709" s="92"/>
    </row>
    <row r="710" spans="16:19" ht="15.75" customHeight="1" x14ac:dyDescent="0.2">
      <c r="P710" s="92"/>
      <c r="R710" s="92"/>
      <c r="S710" s="92"/>
    </row>
    <row r="711" spans="16:19" ht="15.75" customHeight="1" x14ac:dyDescent="0.2">
      <c r="P711" s="92"/>
      <c r="R711" s="92"/>
      <c r="S711" s="92"/>
    </row>
    <row r="712" spans="16:19" ht="15.75" customHeight="1" x14ac:dyDescent="0.2">
      <c r="P712" s="92"/>
      <c r="R712" s="92"/>
      <c r="S712" s="92"/>
    </row>
    <row r="713" spans="16:19" ht="15.75" customHeight="1" x14ac:dyDescent="0.2">
      <c r="P713" s="92"/>
      <c r="R713" s="92"/>
      <c r="S713" s="92"/>
    </row>
    <row r="714" spans="16:19" ht="15.75" customHeight="1" x14ac:dyDescent="0.2">
      <c r="P714" s="92"/>
      <c r="R714" s="92"/>
      <c r="S714" s="92"/>
    </row>
    <row r="715" spans="16:19" ht="15.75" customHeight="1" x14ac:dyDescent="0.2">
      <c r="P715" s="92"/>
      <c r="R715" s="92"/>
      <c r="S715" s="92"/>
    </row>
    <row r="716" spans="16:19" ht="15.75" customHeight="1" x14ac:dyDescent="0.2">
      <c r="P716" s="92"/>
      <c r="R716" s="92"/>
      <c r="S716" s="92"/>
    </row>
    <row r="717" spans="16:19" ht="15.75" customHeight="1" x14ac:dyDescent="0.2">
      <c r="P717" s="92"/>
      <c r="R717" s="92"/>
      <c r="S717" s="92"/>
    </row>
    <row r="718" spans="16:19" ht="15.75" customHeight="1" x14ac:dyDescent="0.2">
      <c r="P718" s="92"/>
      <c r="R718" s="92"/>
      <c r="S718" s="92"/>
    </row>
    <row r="719" spans="16:19" ht="15.75" customHeight="1" x14ac:dyDescent="0.2">
      <c r="P719" s="92"/>
      <c r="R719" s="92"/>
      <c r="S719" s="92"/>
    </row>
    <row r="720" spans="16:19" ht="15.75" customHeight="1" x14ac:dyDescent="0.2">
      <c r="P720" s="92"/>
      <c r="R720" s="92"/>
      <c r="S720" s="92"/>
    </row>
    <row r="721" spans="16:19" ht="15.75" customHeight="1" x14ac:dyDescent="0.2">
      <c r="P721" s="92"/>
      <c r="R721" s="92"/>
      <c r="S721" s="92"/>
    </row>
    <row r="722" spans="16:19" ht="15.75" customHeight="1" x14ac:dyDescent="0.2">
      <c r="P722" s="92"/>
      <c r="R722" s="92"/>
      <c r="S722" s="92"/>
    </row>
    <row r="723" spans="16:19" ht="15.75" customHeight="1" x14ac:dyDescent="0.2">
      <c r="P723" s="92"/>
      <c r="R723" s="92"/>
      <c r="S723" s="92"/>
    </row>
    <row r="724" spans="16:19" ht="15.75" customHeight="1" x14ac:dyDescent="0.2">
      <c r="P724" s="92"/>
      <c r="R724" s="92"/>
      <c r="S724" s="92"/>
    </row>
    <row r="725" spans="16:19" ht="15.75" customHeight="1" x14ac:dyDescent="0.2">
      <c r="P725" s="92"/>
      <c r="R725" s="92"/>
      <c r="S725" s="92"/>
    </row>
    <row r="726" spans="16:19" ht="15.75" customHeight="1" x14ac:dyDescent="0.2">
      <c r="P726" s="92"/>
      <c r="R726" s="92"/>
      <c r="S726" s="92"/>
    </row>
    <row r="727" spans="16:19" ht="15.75" customHeight="1" x14ac:dyDescent="0.2">
      <c r="P727" s="92"/>
      <c r="R727" s="92"/>
      <c r="S727" s="92"/>
    </row>
    <row r="728" spans="16:19" ht="15.75" customHeight="1" x14ac:dyDescent="0.2">
      <c r="P728" s="92"/>
      <c r="R728" s="92"/>
      <c r="S728" s="92"/>
    </row>
    <row r="729" spans="16:19" ht="15.75" customHeight="1" x14ac:dyDescent="0.2">
      <c r="P729" s="92"/>
      <c r="R729" s="92"/>
      <c r="S729" s="92"/>
    </row>
    <row r="730" spans="16:19" ht="15.75" customHeight="1" x14ac:dyDescent="0.2">
      <c r="P730" s="92"/>
      <c r="R730" s="92"/>
      <c r="S730" s="92"/>
    </row>
    <row r="731" spans="16:19" ht="15.75" customHeight="1" x14ac:dyDescent="0.2">
      <c r="P731" s="92"/>
      <c r="R731" s="92"/>
      <c r="S731" s="92"/>
    </row>
    <row r="732" spans="16:19" ht="15.75" customHeight="1" x14ac:dyDescent="0.2">
      <c r="P732" s="92"/>
      <c r="R732" s="92"/>
      <c r="S732" s="92"/>
    </row>
    <row r="733" spans="16:19" ht="15.75" customHeight="1" x14ac:dyDescent="0.2">
      <c r="P733" s="92"/>
      <c r="R733" s="92"/>
      <c r="S733" s="92"/>
    </row>
    <row r="734" spans="16:19" ht="15.75" customHeight="1" x14ac:dyDescent="0.2">
      <c r="P734" s="92"/>
      <c r="R734" s="92"/>
      <c r="S734" s="92"/>
    </row>
    <row r="735" spans="16:19" ht="15.75" customHeight="1" x14ac:dyDescent="0.2">
      <c r="P735" s="92"/>
      <c r="R735" s="92"/>
      <c r="S735" s="92"/>
    </row>
    <row r="736" spans="16:19" ht="15.75" customHeight="1" x14ac:dyDescent="0.2">
      <c r="P736" s="92"/>
      <c r="R736" s="92"/>
      <c r="S736" s="92"/>
    </row>
    <row r="737" spans="16:19" ht="15.75" customHeight="1" x14ac:dyDescent="0.2">
      <c r="P737" s="92"/>
      <c r="R737" s="92"/>
      <c r="S737" s="92"/>
    </row>
    <row r="738" spans="16:19" ht="15.75" customHeight="1" x14ac:dyDescent="0.2">
      <c r="P738" s="92"/>
      <c r="R738" s="92"/>
      <c r="S738" s="92"/>
    </row>
    <row r="739" spans="16:19" ht="15.75" customHeight="1" x14ac:dyDescent="0.2">
      <c r="P739" s="92"/>
      <c r="R739" s="92"/>
      <c r="S739" s="92"/>
    </row>
    <row r="740" spans="16:19" ht="15.75" customHeight="1" x14ac:dyDescent="0.2">
      <c r="P740" s="92"/>
      <c r="R740" s="92"/>
      <c r="S740" s="92"/>
    </row>
    <row r="741" spans="16:19" ht="15.75" customHeight="1" x14ac:dyDescent="0.2">
      <c r="P741" s="92"/>
      <c r="R741" s="92"/>
      <c r="S741" s="92"/>
    </row>
    <row r="742" spans="16:19" ht="15.75" customHeight="1" x14ac:dyDescent="0.2">
      <c r="P742" s="92"/>
      <c r="R742" s="92"/>
      <c r="S742" s="92"/>
    </row>
    <row r="743" spans="16:19" ht="15.75" customHeight="1" x14ac:dyDescent="0.2">
      <c r="P743" s="92"/>
      <c r="R743" s="92"/>
      <c r="S743" s="92"/>
    </row>
    <row r="744" spans="16:19" ht="15.75" customHeight="1" x14ac:dyDescent="0.2">
      <c r="P744" s="92"/>
      <c r="R744" s="92"/>
      <c r="S744" s="92"/>
    </row>
    <row r="745" spans="16:19" ht="15.75" customHeight="1" x14ac:dyDescent="0.2">
      <c r="P745" s="92"/>
      <c r="R745" s="92"/>
      <c r="S745" s="92"/>
    </row>
    <row r="746" spans="16:19" ht="15.75" customHeight="1" x14ac:dyDescent="0.2">
      <c r="P746" s="92"/>
      <c r="R746" s="92"/>
      <c r="S746" s="92"/>
    </row>
    <row r="747" spans="16:19" ht="15.75" customHeight="1" x14ac:dyDescent="0.2">
      <c r="P747" s="92"/>
      <c r="R747" s="92"/>
      <c r="S747" s="92"/>
    </row>
    <row r="748" spans="16:19" ht="15.75" customHeight="1" x14ac:dyDescent="0.2">
      <c r="P748" s="92"/>
      <c r="R748" s="92"/>
      <c r="S748" s="92"/>
    </row>
    <row r="749" spans="16:19" ht="15.75" customHeight="1" x14ac:dyDescent="0.2">
      <c r="P749" s="92"/>
      <c r="R749" s="92"/>
      <c r="S749" s="92"/>
    </row>
    <row r="750" spans="16:19" ht="15.75" customHeight="1" x14ac:dyDescent="0.2">
      <c r="P750" s="92"/>
      <c r="R750" s="92"/>
      <c r="S750" s="92"/>
    </row>
    <row r="751" spans="16:19" ht="15.75" customHeight="1" x14ac:dyDescent="0.2">
      <c r="P751" s="92"/>
      <c r="R751" s="92"/>
      <c r="S751" s="92"/>
    </row>
    <row r="752" spans="16:19" ht="15.75" customHeight="1" x14ac:dyDescent="0.2">
      <c r="P752" s="92"/>
      <c r="R752" s="92"/>
      <c r="S752" s="92"/>
    </row>
    <row r="753" spans="16:19" ht="15.75" customHeight="1" x14ac:dyDescent="0.2">
      <c r="P753" s="92"/>
      <c r="R753" s="92"/>
      <c r="S753" s="92"/>
    </row>
    <row r="754" spans="16:19" ht="15.75" customHeight="1" x14ac:dyDescent="0.2">
      <c r="P754" s="92"/>
      <c r="R754" s="92"/>
      <c r="S754" s="92"/>
    </row>
    <row r="755" spans="16:19" ht="15.75" customHeight="1" x14ac:dyDescent="0.2">
      <c r="P755" s="92"/>
      <c r="R755" s="92"/>
      <c r="S755" s="92"/>
    </row>
    <row r="756" spans="16:19" ht="15.75" customHeight="1" x14ac:dyDescent="0.2">
      <c r="P756" s="92"/>
      <c r="R756" s="92"/>
      <c r="S756" s="92"/>
    </row>
    <row r="757" spans="16:19" ht="15.75" customHeight="1" x14ac:dyDescent="0.2">
      <c r="P757" s="92"/>
      <c r="R757" s="92"/>
      <c r="S757" s="92"/>
    </row>
    <row r="758" spans="16:19" ht="15.75" customHeight="1" x14ac:dyDescent="0.2">
      <c r="P758" s="92"/>
      <c r="R758" s="92"/>
      <c r="S758" s="92"/>
    </row>
    <row r="759" spans="16:19" ht="15.75" customHeight="1" x14ac:dyDescent="0.2">
      <c r="P759" s="92"/>
      <c r="R759" s="92"/>
      <c r="S759" s="92"/>
    </row>
    <row r="760" spans="16:19" ht="15.75" customHeight="1" x14ac:dyDescent="0.2">
      <c r="P760" s="92"/>
      <c r="R760" s="92"/>
      <c r="S760" s="92"/>
    </row>
    <row r="761" spans="16:19" ht="15.75" customHeight="1" x14ac:dyDescent="0.2">
      <c r="P761" s="92"/>
      <c r="R761" s="92"/>
      <c r="S761" s="92"/>
    </row>
    <row r="762" spans="16:19" ht="15.75" customHeight="1" x14ac:dyDescent="0.2">
      <c r="P762" s="92"/>
      <c r="R762" s="92"/>
      <c r="S762" s="92"/>
    </row>
    <row r="763" spans="16:19" ht="15.75" customHeight="1" x14ac:dyDescent="0.2">
      <c r="P763" s="92"/>
      <c r="R763" s="92"/>
      <c r="S763" s="92"/>
    </row>
    <row r="764" spans="16:19" ht="15.75" customHeight="1" x14ac:dyDescent="0.2">
      <c r="P764" s="92"/>
      <c r="R764" s="92"/>
      <c r="S764" s="92"/>
    </row>
    <row r="765" spans="16:19" ht="15.75" customHeight="1" x14ac:dyDescent="0.2">
      <c r="P765" s="92"/>
      <c r="R765" s="92"/>
      <c r="S765" s="92"/>
    </row>
    <row r="766" spans="16:19" ht="15.75" customHeight="1" x14ac:dyDescent="0.2">
      <c r="P766" s="92"/>
      <c r="R766" s="92"/>
      <c r="S766" s="92"/>
    </row>
    <row r="767" spans="16:19" ht="15.75" customHeight="1" x14ac:dyDescent="0.2">
      <c r="P767" s="92"/>
      <c r="R767" s="92"/>
      <c r="S767" s="92"/>
    </row>
    <row r="768" spans="16:19" ht="15.75" customHeight="1" x14ac:dyDescent="0.2">
      <c r="P768" s="92"/>
      <c r="R768" s="92"/>
      <c r="S768" s="92"/>
    </row>
    <row r="769" spans="16:19" ht="15.75" customHeight="1" x14ac:dyDescent="0.2">
      <c r="P769" s="92"/>
      <c r="R769" s="92"/>
      <c r="S769" s="92"/>
    </row>
    <row r="770" spans="16:19" ht="15.75" customHeight="1" x14ac:dyDescent="0.2">
      <c r="P770" s="92"/>
      <c r="R770" s="92"/>
      <c r="S770" s="92"/>
    </row>
    <row r="771" spans="16:19" ht="15.75" customHeight="1" x14ac:dyDescent="0.2">
      <c r="P771" s="92"/>
      <c r="R771" s="92"/>
      <c r="S771" s="92"/>
    </row>
    <row r="772" spans="16:19" ht="15.75" customHeight="1" x14ac:dyDescent="0.2">
      <c r="P772" s="92"/>
      <c r="R772" s="92"/>
      <c r="S772" s="92"/>
    </row>
    <row r="773" spans="16:19" ht="15.75" customHeight="1" x14ac:dyDescent="0.2">
      <c r="P773" s="92"/>
      <c r="R773" s="92"/>
      <c r="S773" s="92"/>
    </row>
    <row r="774" spans="16:19" ht="15.75" customHeight="1" x14ac:dyDescent="0.2">
      <c r="P774" s="92"/>
      <c r="R774" s="92"/>
      <c r="S774" s="92"/>
    </row>
    <row r="775" spans="16:19" ht="15.75" customHeight="1" x14ac:dyDescent="0.2">
      <c r="P775" s="92"/>
      <c r="R775" s="92"/>
      <c r="S775" s="92"/>
    </row>
    <row r="776" spans="16:19" ht="15.75" customHeight="1" x14ac:dyDescent="0.2">
      <c r="P776" s="92"/>
      <c r="R776" s="92"/>
      <c r="S776" s="92"/>
    </row>
    <row r="777" spans="16:19" ht="15.75" customHeight="1" x14ac:dyDescent="0.2">
      <c r="P777" s="92"/>
      <c r="R777" s="92"/>
      <c r="S777" s="92"/>
    </row>
    <row r="778" spans="16:19" ht="15.75" customHeight="1" x14ac:dyDescent="0.2">
      <c r="P778" s="92"/>
      <c r="R778" s="92"/>
      <c r="S778" s="92"/>
    </row>
    <row r="779" spans="16:19" ht="15.75" customHeight="1" x14ac:dyDescent="0.2">
      <c r="P779" s="92"/>
      <c r="R779" s="92"/>
      <c r="S779" s="92"/>
    </row>
    <row r="780" spans="16:19" ht="15.75" customHeight="1" x14ac:dyDescent="0.2">
      <c r="P780" s="92"/>
      <c r="R780" s="92"/>
      <c r="S780" s="92"/>
    </row>
    <row r="781" spans="16:19" ht="15.75" customHeight="1" x14ac:dyDescent="0.2">
      <c r="P781" s="92"/>
      <c r="R781" s="92"/>
      <c r="S781" s="92"/>
    </row>
    <row r="782" spans="16:19" ht="15.75" customHeight="1" x14ac:dyDescent="0.2">
      <c r="P782" s="92"/>
      <c r="R782" s="92"/>
      <c r="S782" s="92"/>
    </row>
    <row r="783" spans="16:19" ht="15.75" customHeight="1" x14ac:dyDescent="0.2">
      <c r="P783" s="92"/>
      <c r="R783" s="92"/>
      <c r="S783" s="92"/>
    </row>
    <row r="784" spans="16:19" ht="15.75" customHeight="1" x14ac:dyDescent="0.2">
      <c r="P784" s="92"/>
      <c r="R784" s="92"/>
      <c r="S784" s="92"/>
    </row>
    <row r="785" spans="16:19" ht="15.75" customHeight="1" x14ac:dyDescent="0.2">
      <c r="P785" s="92"/>
      <c r="R785" s="92"/>
      <c r="S785" s="92"/>
    </row>
    <row r="786" spans="16:19" ht="15.75" customHeight="1" x14ac:dyDescent="0.2">
      <c r="P786" s="92"/>
      <c r="R786" s="92"/>
      <c r="S786" s="92"/>
    </row>
    <row r="787" spans="16:19" ht="15.75" customHeight="1" x14ac:dyDescent="0.2">
      <c r="P787" s="92"/>
      <c r="R787" s="92"/>
      <c r="S787" s="92"/>
    </row>
    <row r="788" spans="16:19" ht="15.75" customHeight="1" x14ac:dyDescent="0.2">
      <c r="P788" s="92"/>
      <c r="R788" s="92"/>
      <c r="S788" s="92"/>
    </row>
    <row r="789" spans="16:19" ht="15.75" customHeight="1" x14ac:dyDescent="0.2">
      <c r="P789" s="92"/>
      <c r="R789" s="92"/>
      <c r="S789" s="92"/>
    </row>
    <row r="790" spans="16:19" ht="15.75" customHeight="1" x14ac:dyDescent="0.2">
      <c r="P790" s="92"/>
      <c r="R790" s="92"/>
      <c r="S790" s="92"/>
    </row>
    <row r="791" spans="16:19" ht="15.75" customHeight="1" x14ac:dyDescent="0.2">
      <c r="P791" s="92"/>
      <c r="R791" s="92"/>
      <c r="S791" s="92"/>
    </row>
    <row r="792" spans="16:19" ht="15.75" customHeight="1" x14ac:dyDescent="0.2">
      <c r="P792" s="92"/>
      <c r="R792" s="92"/>
      <c r="S792" s="92"/>
    </row>
    <row r="793" spans="16:19" ht="15.75" customHeight="1" x14ac:dyDescent="0.2">
      <c r="P793" s="92"/>
      <c r="R793" s="92"/>
      <c r="S793" s="92"/>
    </row>
    <row r="794" spans="16:19" ht="15.75" customHeight="1" x14ac:dyDescent="0.2">
      <c r="P794" s="92"/>
      <c r="R794" s="92"/>
      <c r="S794" s="92"/>
    </row>
    <row r="795" spans="16:19" ht="15.75" customHeight="1" x14ac:dyDescent="0.2">
      <c r="P795" s="92"/>
      <c r="R795" s="92"/>
      <c r="S795" s="92"/>
    </row>
    <row r="796" spans="16:19" ht="15.75" customHeight="1" x14ac:dyDescent="0.2">
      <c r="P796" s="92"/>
      <c r="R796" s="92"/>
      <c r="S796" s="92"/>
    </row>
    <row r="797" spans="16:19" ht="15.75" customHeight="1" x14ac:dyDescent="0.2">
      <c r="P797" s="92"/>
      <c r="R797" s="92"/>
      <c r="S797" s="92"/>
    </row>
    <row r="798" spans="16:19" ht="15.75" customHeight="1" x14ac:dyDescent="0.2">
      <c r="P798" s="92"/>
      <c r="R798" s="92"/>
      <c r="S798" s="92"/>
    </row>
    <row r="799" spans="16:19" ht="15.75" customHeight="1" x14ac:dyDescent="0.2">
      <c r="P799" s="92"/>
      <c r="R799" s="92"/>
      <c r="S799" s="92"/>
    </row>
    <row r="800" spans="16:19" ht="15.75" customHeight="1" x14ac:dyDescent="0.2">
      <c r="P800" s="92"/>
      <c r="R800" s="92"/>
      <c r="S800" s="92"/>
    </row>
    <row r="801" spans="16:19" ht="15.75" customHeight="1" x14ac:dyDescent="0.2">
      <c r="P801" s="92"/>
      <c r="R801" s="92"/>
      <c r="S801" s="92"/>
    </row>
    <row r="802" spans="16:19" ht="15.75" customHeight="1" x14ac:dyDescent="0.2">
      <c r="P802" s="92"/>
      <c r="R802" s="92"/>
      <c r="S802" s="92"/>
    </row>
    <row r="803" spans="16:19" ht="15.75" customHeight="1" x14ac:dyDescent="0.2">
      <c r="P803" s="92"/>
      <c r="R803" s="92"/>
      <c r="S803" s="92"/>
    </row>
    <row r="804" spans="16:19" ht="15.75" customHeight="1" x14ac:dyDescent="0.2">
      <c r="P804" s="92"/>
      <c r="R804" s="92"/>
      <c r="S804" s="92"/>
    </row>
    <row r="805" spans="16:19" ht="15.75" customHeight="1" x14ac:dyDescent="0.2">
      <c r="P805" s="92"/>
      <c r="R805" s="92"/>
      <c r="S805" s="92"/>
    </row>
    <row r="806" spans="16:19" ht="15.75" customHeight="1" x14ac:dyDescent="0.2">
      <c r="P806" s="92"/>
      <c r="R806" s="92"/>
      <c r="S806" s="92"/>
    </row>
    <row r="807" spans="16:19" ht="15.75" customHeight="1" x14ac:dyDescent="0.2">
      <c r="P807" s="92"/>
      <c r="R807" s="92"/>
      <c r="S807" s="92"/>
    </row>
    <row r="808" spans="16:19" ht="15.75" customHeight="1" x14ac:dyDescent="0.2">
      <c r="P808" s="92"/>
      <c r="R808" s="92"/>
      <c r="S808" s="92"/>
    </row>
    <row r="809" spans="16:19" ht="15.75" customHeight="1" x14ac:dyDescent="0.2">
      <c r="P809" s="92"/>
      <c r="R809" s="92"/>
      <c r="S809" s="92"/>
    </row>
    <row r="810" spans="16:19" ht="15.75" customHeight="1" x14ac:dyDescent="0.2">
      <c r="P810" s="92"/>
      <c r="R810" s="92"/>
      <c r="S810" s="92"/>
    </row>
    <row r="811" spans="16:19" ht="15.75" customHeight="1" x14ac:dyDescent="0.2">
      <c r="P811" s="92"/>
      <c r="R811" s="92"/>
      <c r="S811" s="92"/>
    </row>
    <row r="812" spans="16:19" ht="15.75" customHeight="1" x14ac:dyDescent="0.2">
      <c r="P812" s="92"/>
      <c r="R812" s="92"/>
      <c r="S812" s="92"/>
    </row>
    <row r="813" spans="16:19" ht="15.75" customHeight="1" x14ac:dyDescent="0.2">
      <c r="P813" s="92"/>
      <c r="R813" s="92"/>
      <c r="S813" s="92"/>
    </row>
    <row r="814" spans="16:19" ht="15.75" customHeight="1" x14ac:dyDescent="0.2">
      <c r="P814" s="92"/>
      <c r="R814" s="92"/>
      <c r="S814" s="92"/>
    </row>
    <row r="815" spans="16:19" ht="15.75" customHeight="1" x14ac:dyDescent="0.2">
      <c r="P815" s="92"/>
      <c r="R815" s="92"/>
      <c r="S815" s="92"/>
    </row>
    <row r="816" spans="16:19" ht="15.75" customHeight="1" x14ac:dyDescent="0.2">
      <c r="P816" s="92"/>
      <c r="R816" s="92"/>
      <c r="S816" s="92"/>
    </row>
    <row r="817" spans="16:19" ht="15.75" customHeight="1" x14ac:dyDescent="0.2">
      <c r="P817" s="92"/>
      <c r="R817" s="92"/>
      <c r="S817" s="92"/>
    </row>
    <row r="818" spans="16:19" ht="15.75" customHeight="1" x14ac:dyDescent="0.2">
      <c r="P818" s="92"/>
      <c r="R818" s="92"/>
      <c r="S818" s="92"/>
    </row>
    <row r="819" spans="16:19" ht="15.75" customHeight="1" x14ac:dyDescent="0.2">
      <c r="P819" s="92"/>
      <c r="R819" s="92"/>
      <c r="S819" s="92"/>
    </row>
    <row r="820" spans="16:19" ht="15.75" customHeight="1" x14ac:dyDescent="0.2">
      <c r="P820" s="92"/>
      <c r="R820" s="92"/>
      <c r="S820" s="92"/>
    </row>
    <row r="821" spans="16:19" ht="15.75" customHeight="1" x14ac:dyDescent="0.2">
      <c r="P821" s="92"/>
      <c r="R821" s="92"/>
      <c r="S821" s="92"/>
    </row>
    <row r="822" spans="16:19" ht="15.75" customHeight="1" x14ac:dyDescent="0.2">
      <c r="P822" s="92"/>
      <c r="R822" s="92"/>
      <c r="S822" s="92"/>
    </row>
    <row r="823" spans="16:19" ht="15.75" customHeight="1" x14ac:dyDescent="0.2">
      <c r="P823" s="92"/>
      <c r="R823" s="92"/>
      <c r="S823" s="92"/>
    </row>
    <row r="824" spans="16:19" ht="15.75" customHeight="1" x14ac:dyDescent="0.2">
      <c r="P824" s="92"/>
      <c r="R824" s="92"/>
      <c r="S824" s="92"/>
    </row>
    <row r="825" spans="16:19" ht="15.75" customHeight="1" x14ac:dyDescent="0.2">
      <c r="P825" s="92"/>
      <c r="R825" s="92"/>
      <c r="S825" s="92"/>
    </row>
    <row r="826" spans="16:19" ht="15.75" customHeight="1" x14ac:dyDescent="0.2">
      <c r="P826" s="92"/>
      <c r="R826" s="92"/>
      <c r="S826" s="92"/>
    </row>
    <row r="827" spans="16:19" ht="15.75" customHeight="1" x14ac:dyDescent="0.2">
      <c r="P827" s="92"/>
      <c r="R827" s="92"/>
      <c r="S827" s="92"/>
    </row>
    <row r="828" spans="16:19" ht="15.75" customHeight="1" x14ac:dyDescent="0.2">
      <c r="P828" s="92"/>
      <c r="R828" s="92"/>
      <c r="S828" s="92"/>
    </row>
    <row r="829" spans="16:19" ht="15.75" customHeight="1" x14ac:dyDescent="0.2">
      <c r="P829" s="92"/>
      <c r="R829" s="92"/>
      <c r="S829" s="92"/>
    </row>
    <row r="830" spans="16:19" ht="15.75" customHeight="1" x14ac:dyDescent="0.2">
      <c r="P830" s="92"/>
      <c r="R830" s="92"/>
      <c r="S830" s="92"/>
    </row>
    <row r="831" spans="16:19" ht="15.75" customHeight="1" x14ac:dyDescent="0.2">
      <c r="P831" s="92"/>
      <c r="R831" s="92"/>
      <c r="S831" s="92"/>
    </row>
    <row r="832" spans="16:19" ht="15.75" customHeight="1" x14ac:dyDescent="0.2">
      <c r="P832" s="92"/>
      <c r="R832" s="92"/>
      <c r="S832" s="92"/>
    </row>
    <row r="833" spans="16:19" ht="15.75" customHeight="1" x14ac:dyDescent="0.2">
      <c r="P833" s="92"/>
      <c r="R833" s="92"/>
      <c r="S833" s="92"/>
    </row>
    <row r="834" spans="16:19" ht="15.75" customHeight="1" x14ac:dyDescent="0.2">
      <c r="P834" s="92"/>
      <c r="R834" s="92"/>
      <c r="S834" s="92"/>
    </row>
    <row r="835" spans="16:19" ht="15.75" customHeight="1" x14ac:dyDescent="0.2">
      <c r="P835" s="92"/>
      <c r="R835" s="92"/>
      <c r="S835" s="92"/>
    </row>
    <row r="836" spans="16:19" ht="15.75" customHeight="1" x14ac:dyDescent="0.2">
      <c r="P836" s="92"/>
      <c r="R836" s="92"/>
      <c r="S836" s="92"/>
    </row>
    <row r="837" spans="16:19" ht="15.75" customHeight="1" x14ac:dyDescent="0.2">
      <c r="P837" s="92"/>
      <c r="R837" s="92"/>
      <c r="S837" s="92"/>
    </row>
    <row r="838" spans="16:19" ht="15.75" customHeight="1" x14ac:dyDescent="0.2">
      <c r="P838" s="92"/>
      <c r="R838" s="92"/>
      <c r="S838" s="92"/>
    </row>
    <row r="839" spans="16:19" ht="15.75" customHeight="1" x14ac:dyDescent="0.2">
      <c r="P839" s="92"/>
      <c r="R839" s="92"/>
      <c r="S839" s="92"/>
    </row>
    <row r="840" spans="16:19" ht="15.75" customHeight="1" x14ac:dyDescent="0.2">
      <c r="P840" s="92"/>
      <c r="R840" s="92"/>
      <c r="S840" s="92"/>
    </row>
    <row r="841" spans="16:19" ht="15.75" customHeight="1" x14ac:dyDescent="0.2">
      <c r="P841" s="92"/>
      <c r="R841" s="92"/>
      <c r="S841" s="92"/>
    </row>
    <row r="842" spans="16:19" ht="15.75" customHeight="1" x14ac:dyDescent="0.2">
      <c r="P842" s="92"/>
      <c r="R842" s="92"/>
      <c r="S842" s="92"/>
    </row>
    <row r="843" spans="16:19" ht="15.75" customHeight="1" x14ac:dyDescent="0.2">
      <c r="P843" s="92"/>
      <c r="R843" s="92"/>
      <c r="S843" s="92"/>
    </row>
    <row r="844" spans="16:19" ht="15.75" customHeight="1" x14ac:dyDescent="0.2">
      <c r="P844" s="92"/>
      <c r="R844" s="92"/>
      <c r="S844" s="92"/>
    </row>
    <row r="845" spans="16:19" ht="15.75" customHeight="1" x14ac:dyDescent="0.2">
      <c r="P845" s="92"/>
      <c r="R845" s="92"/>
      <c r="S845" s="92"/>
    </row>
    <row r="846" spans="16:19" ht="15.75" customHeight="1" x14ac:dyDescent="0.2">
      <c r="P846" s="92"/>
      <c r="R846" s="92"/>
      <c r="S846" s="92"/>
    </row>
    <row r="847" spans="16:19" ht="15.75" customHeight="1" x14ac:dyDescent="0.2">
      <c r="P847" s="92"/>
      <c r="R847" s="92"/>
      <c r="S847" s="92"/>
    </row>
    <row r="848" spans="16:19" ht="15.75" customHeight="1" x14ac:dyDescent="0.2">
      <c r="P848" s="92"/>
      <c r="R848" s="92"/>
      <c r="S848" s="92"/>
    </row>
    <row r="849" spans="16:19" ht="15.75" customHeight="1" x14ac:dyDescent="0.2">
      <c r="P849" s="92"/>
      <c r="R849" s="92"/>
      <c r="S849" s="92"/>
    </row>
    <row r="850" spans="16:19" ht="15.75" customHeight="1" x14ac:dyDescent="0.2">
      <c r="P850" s="92"/>
      <c r="R850" s="92"/>
      <c r="S850" s="92"/>
    </row>
    <row r="851" spans="16:19" ht="15.75" customHeight="1" x14ac:dyDescent="0.2">
      <c r="P851" s="92"/>
      <c r="R851" s="92"/>
      <c r="S851" s="92"/>
    </row>
    <row r="852" spans="16:19" ht="15.75" customHeight="1" x14ac:dyDescent="0.2">
      <c r="P852" s="92"/>
      <c r="R852" s="92"/>
      <c r="S852" s="92"/>
    </row>
    <row r="853" spans="16:19" ht="15.75" customHeight="1" x14ac:dyDescent="0.2">
      <c r="P853" s="92"/>
      <c r="R853" s="92"/>
      <c r="S853" s="92"/>
    </row>
    <row r="854" spans="16:19" ht="15.75" customHeight="1" x14ac:dyDescent="0.2">
      <c r="P854" s="92"/>
      <c r="R854" s="92"/>
      <c r="S854" s="92"/>
    </row>
    <row r="855" spans="16:19" ht="15.75" customHeight="1" x14ac:dyDescent="0.2">
      <c r="P855" s="92"/>
      <c r="R855" s="92"/>
      <c r="S855" s="92"/>
    </row>
    <row r="856" spans="16:19" ht="15.75" customHeight="1" x14ac:dyDescent="0.2">
      <c r="P856" s="92"/>
      <c r="R856" s="92"/>
      <c r="S856" s="92"/>
    </row>
    <row r="857" spans="16:19" ht="15.75" customHeight="1" x14ac:dyDescent="0.2">
      <c r="P857" s="92"/>
      <c r="R857" s="92"/>
      <c r="S857" s="92"/>
    </row>
    <row r="858" spans="16:19" ht="15.75" customHeight="1" x14ac:dyDescent="0.2">
      <c r="P858" s="92"/>
      <c r="R858" s="92"/>
      <c r="S858" s="92"/>
    </row>
    <row r="859" spans="16:19" ht="15.75" customHeight="1" x14ac:dyDescent="0.2">
      <c r="P859" s="92"/>
      <c r="R859" s="92"/>
      <c r="S859" s="92"/>
    </row>
    <row r="860" spans="16:19" ht="15.75" customHeight="1" x14ac:dyDescent="0.2">
      <c r="P860" s="92"/>
      <c r="R860" s="92"/>
      <c r="S860" s="92"/>
    </row>
    <row r="861" spans="16:19" ht="15.75" customHeight="1" x14ac:dyDescent="0.2">
      <c r="P861" s="92"/>
      <c r="R861" s="92"/>
      <c r="S861" s="92"/>
    </row>
    <row r="862" spans="16:19" ht="15.75" customHeight="1" x14ac:dyDescent="0.2">
      <c r="P862" s="92"/>
      <c r="R862" s="92"/>
      <c r="S862" s="92"/>
    </row>
    <row r="863" spans="16:19" ht="15.75" customHeight="1" x14ac:dyDescent="0.2">
      <c r="P863" s="92"/>
      <c r="R863" s="92"/>
      <c r="S863" s="92"/>
    </row>
    <row r="864" spans="16:19" ht="15.75" customHeight="1" x14ac:dyDescent="0.2">
      <c r="P864" s="92"/>
      <c r="R864" s="92"/>
      <c r="S864" s="92"/>
    </row>
    <row r="865" spans="16:19" ht="15.75" customHeight="1" x14ac:dyDescent="0.2">
      <c r="P865" s="92"/>
      <c r="R865" s="92"/>
      <c r="S865" s="92"/>
    </row>
    <row r="866" spans="16:19" ht="15.75" customHeight="1" x14ac:dyDescent="0.2">
      <c r="P866" s="92"/>
      <c r="R866" s="92"/>
      <c r="S866" s="92"/>
    </row>
    <row r="867" spans="16:19" ht="15.75" customHeight="1" x14ac:dyDescent="0.2">
      <c r="P867" s="92"/>
      <c r="R867" s="92"/>
      <c r="S867" s="92"/>
    </row>
    <row r="868" spans="16:19" ht="15.75" customHeight="1" x14ac:dyDescent="0.2">
      <c r="P868" s="92"/>
      <c r="R868" s="92"/>
      <c r="S868" s="92"/>
    </row>
    <row r="869" spans="16:19" ht="15.75" customHeight="1" x14ac:dyDescent="0.2">
      <c r="P869" s="92"/>
      <c r="R869" s="92"/>
      <c r="S869" s="92"/>
    </row>
    <row r="870" spans="16:19" ht="15.75" customHeight="1" x14ac:dyDescent="0.2">
      <c r="P870" s="92"/>
      <c r="R870" s="92"/>
      <c r="S870" s="92"/>
    </row>
    <row r="871" spans="16:19" ht="15.75" customHeight="1" x14ac:dyDescent="0.2">
      <c r="P871" s="92"/>
      <c r="R871" s="92"/>
      <c r="S871" s="92"/>
    </row>
    <row r="872" spans="16:19" ht="15.75" customHeight="1" x14ac:dyDescent="0.2">
      <c r="P872" s="92"/>
      <c r="R872" s="92"/>
      <c r="S872" s="92"/>
    </row>
    <row r="873" spans="16:19" ht="15.75" customHeight="1" x14ac:dyDescent="0.2">
      <c r="P873" s="92"/>
      <c r="R873" s="92"/>
      <c r="S873" s="92"/>
    </row>
    <row r="874" spans="16:19" ht="15.75" customHeight="1" x14ac:dyDescent="0.2">
      <c r="P874" s="92"/>
      <c r="R874" s="92"/>
      <c r="S874" s="92"/>
    </row>
    <row r="875" spans="16:19" ht="15.75" customHeight="1" x14ac:dyDescent="0.2">
      <c r="P875" s="92"/>
      <c r="R875" s="92"/>
      <c r="S875" s="92"/>
    </row>
    <row r="876" spans="16:19" ht="15.75" customHeight="1" x14ac:dyDescent="0.2">
      <c r="P876" s="92"/>
      <c r="R876" s="92"/>
      <c r="S876" s="92"/>
    </row>
    <row r="877" spans="16:19" ht="15.75" customHeight="1" x14ac:dyDescent="0.2">
      <c r="P877" s="92"/>
      <c r="R877" s="92"/>
      <c r="S877" s="92"/>
    </row>
    <row r="878" spans="16:19" ht="15.75" customHeight="1" x14ac:dyDescent="0.2">
      <c r="P878" s="92"/>
      <c r="R878" s="92"/>
      <c r="S878" s="92"/>
    </row>
    <row r="879" spans="16:19" ht="15.75" customHeight="1" x14ac:dyDescent="0.2">
      <c r="P879" s="92"/>
      <c r="R879" s="92"/>
      <c r="S879" s="92"/>
    </row>
    <row r="880" spans="16:19" ht="15.75" customHeight="1" x14ac:dyDescent="0.2">
      <c r="P880" s="92"/>
      <c r="R880" s="92"/>
      <c r="S880" s="92"/>
    </row>
    <row r="881" spans="16:19" ht="15.75" customHeight="1" x14ac:dyDescent="0.2">
      <c r="P881" s="92"/>
      <c r="R881" s="92"/>
      <c r="S881" s="92"/>
    </row>
    <row r="882" spans="16:19" ht="15.75" customHeight="1" x14ac:dyDescent="0.2">
      <c r="P882" s="92"/>
      <c r="R882" s="92"/>
      <c r="S882" s="92"/>
    </row>
    <row r="883" spans="16:19" ht="15.75" customHeight="1" x14ac:dyDescent="0.2">
      <c r="P883" s="92"/>
      <c r="R883" s="92"/>
      <c r="S883" s="92"/>
    </row>
    <row r="884" spans="16:19" ht="15.75" customHeight="1" x14ac:dyDescent="0.2">
      <c r="P884" s="92"/>
      <c r="R884" s="92"/>
      <c r="S884" s="92"/>
    </row>
    <row r="885" spans="16:19" ht="15.75" customHeight="1" x14ac:dyDescent="0.2">
      <c r="P885" s="92"/>
      <c r="R885" s="92"/>
      <c r="S885" s="92"/>
    </row>
    <row r="886" spans="16:19" ht="15.75" customHeight="1" x14ac:dyDescent="0.2">
      <c r="P886" s="92"/>
      <c r="R886" s="92"/>
      <c r="S886" s="92"/>
    </row>
    <row r="887" spans="16:19" ht="15.75" customHeight="1" x14ac:dyDescent="0.2">
      <c r="P887" s="92"/>
      <c r="R887" s="92"/>
      <c r="S887" s="92"/>
    </row>
    <row r="888" spans="16:19" ht="15.75" customHeight="1" x14ac:dyDescent="0.2">
      <c r="P888" s="92"/>
      <c r="R888" s="92"/>
      <c r="S888" s="92"/>
    </row>
    <row r="889" spans="16:19" ht="15.75" customHeight="1" x14ac:dyDescent="0.2">
      <c r="P889" s="92"/>
      <c r="R889" s="92"/>
      <c r="S889" s="92"/>
    </row>
    <row r="890" spans="16:19" ht="15.75" customHeight="1" x14ac:dyDescent="0.2">
      <c r="P890" s="92"/>
      <c r="R890" s="92"/>
      <c r="S890" s="92"/>
    </row>
    <row r="891" spans="16:19" ht="15.75" customHeight="1" x14ac:dyDescent="0.2">
      <c r="P891" s="92"/>
      <c r="R891" s="92"/>
      <c r="S891" s="92"/>
    </row>
    <row r="892" spans="16:19" ht="15.75" customHeight="1" x14ac:dyDescent="0.2">
      <c r="P892" s="92"/>
      <c r="R892" s="92"/>
      <c r="S892" s="92"/>
    </row>
    <row r="893" spans="16:19" ht="15.75" customHeight="1" x14ac:dyDescent="0.2">
      <c r="P893" s="92"/>
      <c r="R893" s="92"/>
      <c r="S893" s="92"/>
    </row>
    <row r="894" spans="16:19" ht="15.75" customHeight="1" x14ac:dyDescent="0.2">
      <c r="P894" s="92"/>
      <c r="R894" s="92"/>
      <c r="S894" s="92"/>
    </row>
    <row r="895" spans="16:19" ht="15.75" customHeight="1" x14ac:dyDescent="0.2">
      <c r="P895" s="92"/>
      <c r="R895" s="92"/>
      <c r="S895" s="92"/>
    </row>
    <row r="896" spans="16:19" ht="15.75" customHeight="1" x14ac:dyDescent="0.2">
      <c r="P896" s="92"/>
      <c r="R896" s="92"/>
      <c r="S896" s="92"/>
    </row>
    <row r="897" spans="16:19" ht="15.75" customHeight="1" x14ac:dyDescent="0.2">
      <c r="P897" s="92"/>
      <c r="R897" s="92"/>
      <c r="S897" s="92"/>
    </row>
    <row r="898" spans="16:19" ht="15.75" customHeight="1" x14ac:dyDescent="0.2">
      <c r="P898" s="92"/>
      <c r="R898" s="92"/>
      <c r="S898" s="92"/>
    </row>
    <row r="899" spans="16:19" ht="15.75" customHeight="1" x14ac:dyDescent="0.2">
      <c r="P899" s="92"/>
      <c r="R899" s="92"/>
      <c r="S899" s="92"/>
    </row>
    <row r="900" spans="16:19" ht="15.75" customHeight="1" x14ac:dyDescent="0.2">
      <c r="P900" s="92"/>
      <c r="R900" s="92"/>
      <c r="S900" s="92"/>
    </row>
    <row r="901" spans="16:19" ht="15.75" customHeight="1" x14ac:dyDescent="0.2">
      <c r="P901" s="92"/>
      <c r="R901" s="92"/>
      <c r="S901" s="92"/>
    </row>
    <row r="902" spans="16:19" ht="15.75" customHeight="1" x14ac:dyDescent="0.2">
      <c r="P902" s="92"/>
      <c r="R902" s="92"/>
      <c r="S902" s="92"/>
    </row>
    <row r="903" spans="16:19" ht="15.75" customHeight="1" x14ac:dyDescent="0.2">
      <c r="P903" s="92"/>
      <c r="R903" s="92"/>
      <c r="S903" s="92"/>
    </row>
    <row r="904" spans="16:19" ht="15.75" customHeight="1" x14ac:dyDescent="0.2">
      <c r="P904" s="92"/>
      <c r="R904" s="92"/>
      <c r="S904" s="92"/>
    </row>
    <row r="905" spans="16:19" ht="15.75" customHeight="1" x14ac:dyDescent="0.2">
      <c r="P905" s="92"/>
      <c r="R905" s="92"/>
      <c r="S905" s="92"/>
    </row>
    <row r="906" spans="16:19" ht="15.75" customHeight="1" x14ac:dyDescent="0.2">
      <c r="P906" s="92"/>
      <c r="R906" s="92"/>
      <c r="S906" s="92"/>
    </row>
    <row r="907" spans="16:19" ht="15.75" customHeight="1" x14ac:dyDescent="0.2">
      <c r="P907" s="92"/>
      <c r="R907" s="92"/>
      <c r="S907" s="92"/>
    </row>
    <row r="908" spans="16:19" ht="15.75" customHeight="1" x14ac:dyDescent="0.2">
      <c r="P908" s="92"/>
      <c r="R908" s="92"/>
      <c r="S908" s="92"/>
    </row>
    <row r="909" spans="16:19" ht="15.75" customHeight="1" x14ac:dyDescent="0.2">
      <c r="P909" s="92"/>
      <c r="R909" s="92"/>
      <c r="S909" s="92"/>
    </row>
    <row r="910" spans="16:19" ht="15.75" customHeight="1" x14ac:dyDescent="0.2">
      <c r="P910" s="92"/>
      <c r="R910" s="92"/>
      <c r="S910" s="92"/>
    </row>
    <row r="911" spans="16:19" ht="15.75" customHeight="1" x14ac:dyDescent="0.2">
      <c r="P911" s="92"/>
      <c r="R911" s="92"/>
      <c r="S911" s="92"/>
    </row>
    <row r="912" spans="16:19" ht="15.75" customHeight="1" x14ac:dyDescent="0.2">
      <c r="P912" s="92"/>
      <c r="R912" s="92"/>
      <c r="S912" s="92"/>
    </row>
    <row r="913" spans="16:19" ht="15.75" customHeight="1" x14ac:dyDescent="0.2">
      <c r="P913" s="92"/>
      <c r="R913" s="92"/>
      <c r="S913" s="92"/>
    </row>
    <row r="914" spans="16:19" ht="15.75" customHeight="1" x14ac:dyDescent="0.2">
      <c r="P914" s="92"/>
      <c r="R914" s="92"/>
      <c r="S914" s="92"/>
    </row>
    <row r="915" spans="16:19" ht="15.75" customHeight="1" x14ac:dyDescent="0.2">
      <c r="P915" s="92"/>
      <c r="R915" s="92"/>
      <c r="S915" s="92"/>
    </row>
    <row r="916" spans="16:19" ht="15.75" customHeight="1" x14ac:dyDescent="0.2">
      <c r="P916" s="92"/>
      <c r="R916" s="92"/>
      <c r="S916" s="92"/>
    </row>
    <row r="917" spans="16:19" ht="15.75" customHeight="1" x14ac:dyDescent="0.2">
      <c r="P917" s="92"/>
      <c r="R917" s="92"/>
      <c r="S917" s="92"/>
    </row>
    <row r="918" spans="16:19" ht="15.75" customHeight="1" x14ac:dyDescent="0.2">
      <c r="P918" s="92"/>
      <c r="R918" s="92"/>
      <c r="S918" s="92"/>
    </row>
    <row r="919" spans="16:19" ht="15.75" customHeight="1" x14ac:dyDescent="0.2">
      <c r="P919" s="92"/>
      <c r="R919" s="92"/>
      <c r="S919" s="92"/>
    </row>
    <row r="920" spans="16:19" ht="15.75" customHeight="1" x14ac:dyDescent="0.2">
      <c r="P920" s="92"/>
      <c r="R920" s="92"/>
      <c r="S920" s="92"/>
    </row>
    <row r="921" spans="16:19" ht="15.75" customHeight="1" x14ac:dyDescent="0.2">
      <c r="P921" s="92"/>
      <c r="R921" s="92"/>
      <c r="S921" s="92"/>
    </row>
    <row r="922" spans="16:19" ht="15.75" customHeight="1" x14ac:dyDescent="0.2">
      <c r="P922" s="92"/>
      <c r="R922" s="92"/>
      <c r="S922" s="92"/>
    </row>
    <row r="923" spans="16:19" ht="15.75" customHeight="1" x14ac:dyDescent="0.2">
      <c r="P923" s="92"/>
      <c r="R923" s="92"/>
      <c r="S923" s="92"/>
    </row>
    <row r="924" spans="16:19" ht="15.75" customHeight="1" x14ac:dyDescent="0.2">
      <c r="P924" s="92"/>
      <c r="R924" s="92"/>
      <c r="S924" s="92"/>
    </row>
    <row r="925" spans="16:19" ht="15.75" customHeight="1" x14ac:dyDescent="0.2">
      <c r="P925" s="92"/>
      <c r="R925" s="92"/>
      <c r="S925" s="92"/>
    </row>
    <row r="926" spans="16:19" ht="15.75" customHeight="1" x14ac:dyDescent="0.2">
      <c r="P926" s="92"/>
      <c r="R926" s="92"/>
      <c r="S926" s="92"/>
    </row>
    <row r="927" spans="16:19" ht="15.75" customHeight="1" x14ac:dyDescent="0.2">
      <c r="P927" s="92"/>
      <c r="R927" s="92"/>
      <c r="S927" s="92"/>
    </row>
    <row r="928" spans="16:19" ht="15.75" customHeight="1" x14ac:dyDescent="0.2">
      <c r="P928" s="92"/>
      <c r="R928" s="92"/>
      <c r="S928" s="92"/>
    </row>
    <row r="929" spans="16:19" ht="15.75" customHeight="1" x14ac:dyDescent="0.2">
      <c r="P929" s="92"/>
      <c r="R929" s="92"/>
      <c r="S929" s="92"/>
    </row>
    <row r="930" spans="16:19" ht="15.75" customHeight="1" x14ac:dyDescent="0.2">
      <c r="P930" s="92"/>
      <c r="R930" s="92"/>
      <c r="S930" s="92"/>
    </row>
    <row r="931" spans="16:19" ht="15.75" customHeight="1" x14ac:dyDescent="0.2">
      <c r="P931" s="92"/>
      <c r="R931" s="92"/>
      <c r="S931" s="92"/>
    </row>
    <row r="932" spans="16:19" ht="15.75" customHeight="1" x14ac:dyDescent="0.2">
      <c r="P932" s="92"/>
      <c r="R932" s="92"/>
      <c r="S932" s="92"/>
    </row>
    <row r="933" spans="16:19" ht="15.75" customHeight="1" x14ac:dyDescent="0.2">
      <c r="P933" s="92"/>
      <c r="R933" s="92"/>
      <c r="S933" s="92"/>
    </row>
    <row r="934" spans="16:19" ht="15.75" customHeight="1" x14ac:dyDescent="0.2">
      <c r="P934" s="92"/>
      <c r="R934" s="92"/>
      <c r="S934" s="92"/>
    </row>
    <row r="935" spans="16:19" ht="15.75" customHeight="1" x14ac:dyDescent="0.2">
      <c r="P935" s="92"/>
      <c r="R935" s="92"/>
      <c r="S935" s="92"/>
    </row>
    <row r="936" spans="16:19" ht="15.75" customHeight="1" x14ac:dyDescent="0.2">
      <c r="P936" s="92"/>
      <c r="R936" s="92"/>
      <c r="S936" s="92"/>
    </row>
    <row r="937" spans="16:19" ht="15.75" customHeight="1" x14ac:dyDescent="0.2">
      <c r="P937" s="92"/>
      <c r="R937" s="92"/>
      <c r="S937" s="92"/>
    </row>
    <row r="938" spans="16:19" ht="15.75" customHeight="1" x14ac:dyDescent="0.2">
      <c r="P938" s="92"/>
      <c r="R938" s="92"/>
      <c r="S938" s="92"/>
    </row>
    <row r="939" spans="16:19" ht="15.75" customHeight="1" x14ac:dyDescent="0.2">
      <c r="P939" s="92"/>
      <c r="R939" s="92"/>
      <c r="S939" s="92"/>
    </row>
    <row r="940" spans="16:19" ht="15.75" customHeight="1" x14ac:dyDescent="0.2">
      <c r="P940" s="92"/>
      <c r="R940" s="92"/>
      <c r="S940" s="92"/>
    </row>
    <row r="941" spans="16:19" ht="15.75" customHeight="1" x14ac:dyDescent="0.2">
      <c r="P941" s="92"/>
      <c r="R941" s="92"/>
      <c r="S941" s="92"/>
    </row>
    <row r="942" spans="16:19" ht="15.75" customHeight="1" x14ac:dyDescent="0.2">
      <c r="P942" s="92"/>
      <c r="R942" s="92"/>
      <c r="S942" s="92"/>
    </row>
    <row r="943" spans="16:19" ht="15.75" customHeight="1" x14ac:dyDescent="0.2">
      <c r="P943" s="92"/>
      <c r="R943" s="92"/>
      <c r="S943" s="92"/>
    </row>
    <row r="944" spans="16:19" ht="15.75" customHeight="1" x14ac:dyDescent="0.2">
      <c r="P944" s="92"/>
      <c r="R944" s="92"/>
      <c r="S944" s="92"/>
    </row>
    <row r="945" spans="16:19" ht="15.75" customHeight="1" x14ac:dyDescent="0.2">
      <c r="P945" s="92"/>
      <c r="R945" s="92"/>
      <c r="S945" s="92"/>
    </row>
    <row r="946" spans="16:19" ht="15.75" customHeight="1" x14ac:dyDescent="0.2">
      <c r="P946" s="92"/>
      <c r="R946" s="92"/>
      <c r="S946" s="92"/>
    </row>
    <row r="947" spans="16:19" ht="15.75" customHeight="1" x14ac:dyDescent="0.2">
      <c r="P947" s="92"/>
      <c r="R947" s="92"/>
      <c r="S947" s="92"/>
    </row>
    <row r="948" spans="16:19" ht="15.75" customHeight="1" x14ac:dyDescent="0.2">
      <c r="P948" s="92"/>
      <c r="R948" s="92"/>
      <c r="S948" s="92"/>
    </row>
    <row r="949" spans="16:19" ht="15.75" customHeight="1" x14ac:dyDescent="0.2">
      <c r="P949" s="92"/>
      <c r="R949" s="92"/>
      <c r="S949" s="92"/>
    </row>
    <row r="950" spans="16:19" ht="15.75" customHeight="1" x14ac:dyDescent="0.2">
      <c r="P950" s="92"/>
      <c r="R950" s="92"/>
      <c r="S950" s="92"/>
    </row>
    <row r="951" spans="16:19" ht="15.75" customHeight="1" x14ac:dyDescent="0.2">
      <c r="P951" s="92"/>
      <c r="R951" s="92"/>
      <c r="S951" s="92"/>
    </row>
    <row r="952" spans="16:19" ht="15.75" customHeight="1" x14ac:dyDescent="0.2">
      <c r="P952" s="92"/>
      <c r="R952" s="92"/>
      <c r="S952" s="92"/>
    </row>
    <row r="953" spans="16:19" ht="15.75" customHeight="1" x14ac:dyDescent="0.2">
      <c r="P953" s="92"/>
      <c r="R953" s="92"/>
      <c r="S953" s="92"/>
    </row>
    <row r="954" spans="16:19" ht="15.75" customHeight="1" x14ac:dyDescent="0.2">
      <c r="P954" s="92"/>
      <c r="R954" s="92"/>
      <c r="S954" s="92"/>
    </row>
    <row r="955" spans="16:19" ht="15.75" customHeight="1" x14ac:dyDescent="0.2">
      <c r="P955" s="92"/>
      <c r="R955" s="92"/>
      <c r="S955" s="92"/>
    </row>
    <row r="956" spans="16:19" ht="15.75" customHeight="1" x14ac:dyDescent="0.2">
      <c r="P956" s="92"/>
      <c r="R956" s="92"/>
      <c r="S956" s="92"/>
    </row>
    <row r="957" spans="16:19" ht="15.75" customHeight="1" x14ac:dyDescent="0.2">
      <c r="P957" s="92"/>
      <c r="R957" s="92"/>
      <c r="S957" s="92"/>
    </row>
    <row r="958" spans="16:19" ht="15.75" customHeight="1" x14ac:dyDescent="0.2">
      <c r="P958" s="92"/>
      <c r="R958" s="92"/>
      <c r="S958" s="92"/>
    </row>
    <row r="959" spans="16:19" ht="15.75" customHeight="1" x14ac:dyDescent="0.2">
      <c r="P959" s="92"/>
      <c r="R959" s="92"/>
      <c r="S959" s="92"/>
    </row>
    <row r="960" spans="16:19" ht="15.75" customHeight="1" x14ac:dyDescent="0.2">
      <c r="P960" s="92"/>
      <c r="R960" s="92"/>
      <c r="S960" s="92"/>
    </row>
    <row r="961" spans="16:19" ht="15.75" customHeight="1" x14ac:dyDescent="0.2">
      <c r="P961" s="92"/>
      <c r="R961" s="92"/>
      <c r="S961" s="92"/>
    </row>
    <row r="962" spans="16:19" ht="15.75" customHeight="1" x14ac:dyDescent="0.2">
      <c r="P962" s="92"/>
      <c r="R962" s="92"/>
      <c r="S962" s="92"/>
    </row>
    <row r="963" spans="16:19" ht="15.75" customHeight="1" x14ac:dyDescent="0.2">
      <c r="P963" s="92"/>
      <c r="R963" s="92"/>
      <c r="S963" s="92"/>
    </row>
    <row r="964" spans="16:19" ht="15.75" customHeight="1" x14ac:dyDescent="0.2">
      <c r="P964" s="92"/>
      <c r="R964" s="92"/>
      <c r="S964" s="92"/>
    </row>
    <row r="965" spans="16:19" ht="15.75" customHeight="1" x14ac:dyDescent="0.2">
      <c r="P965" s="92"/>
      <c r="R965" s="92"/>
      <c r="S965" s="92"/>
    </row>
    <row r="966" spans="16:19" ht="15.75" customHeight="1" x14ac:dyDescent="0.2">
      <c r="P966" s="92"/>
      <c r="R966" s="92"/>
      <c r="S966" s="92"/>
    </row>
    <row r="967" spans="16:19" ht="15.75" customHeight="1" x14ac:dyDescent="0.2">
      <c r="P967" s="92"/>
      <c r="R967" s="92"/>
      <c r="S967" s="92"/>
    </row>
    <row r="968" spans="16:19" ht="15.75" customHeight="1" x14ac:dyDescent="0.2">
      <c r="P968" s="92"/>
      <c r="R968" s="92"/>
      <c r="S968" s="92"/>
    </row>
    <row r="969" spans="16:19" ht="15.75" customHeight="1" x14ac:dyDescent="0.2">
      <c r="P969" s="92"/>
      <c r="R969" s="92"/>
      <c r="S969" s="92"/>
    </row>
    <row r="970" spans="16:19" ht="15.75" customHeight="1" x14ac:dyDescent="0.2">
      <c r="P970" s="92"/>
      <c r="R970" s="92"/>
      <c r="S970" s="92"/>
    </row>
    <row r="971" spans="16:19" ht="15.75" customHeight="1" x14ac:dyDescent="0.2">
      <c r="P971" s="92"/>
      <c r="R971" s="92"/>
      <c r="S971" s="92"/>
    </row>
    <row r="972" spans="16:19" ht="15.75" customHeight="1" x14ac:dyDescent="0.2">
      <c r="P972" s="92"/>
      <c r="R972" s="92"/>
      <c r="S972" s="92"/>
    </row>
    <row r="973" spans="16:19" ht="15.75" customHeight="1" x14ac:dyDescent="0.2">
      <c r="P973" s="92"/>
      <c r="R973" s="92"/>
      <c r="S973" s="92"/>
    </row>
    <row r="974" spans="16:19" ht="15.75" customHeight="1" x14ac:dyDescent="0.2">
      <c r="P974" s="92"/>
      <c r="R974" s="92"/>
      <c r="S974" s="92"/>
    </row>
    <row r="975" spans="16:19" ht="15.75" customHeight="1" x14ac:dyDescent="0.2">
      <c r="P975" s="92"/>
      <c r="R975" s="92"/>
      <c r="S975" s="92"/>
    </row>
    <row r="976" spans="16:19" ht="15.75" customHeight="1" x14ac:dyDescent="0.2">
      <c r="P976" s="92"/>
      <c r="R976" s="92"/>
      <c r="S976" s="92"/>
    </row>
    <row r="977" spans="16:19" ht="15.75" customHeight="1" x14ac:dyDescent="0.2">
      <c r="P977" s="92"/>
      <c r="R977" s="92"/>
      <c r="S977" s="92"/>
    </row>
    <row r="978" spans="16:19" ht="15.75" customHeight="1" x14ac:dyDescent="0.2">
      <c r="P978" s="92"/>
      <c r="R978" s="92"/>
      <c r="S978" s="92"/>
    </row>
    <row r="979" spans="16:19" ht="15.75" customHeight="1" x14ac:dyDescent="0.2">
      <c r="P979" s="92"/>
      <c r="R979" s="92"/>
      <c r="S979" s="92"/>
    </row>
    <row r="980" spans="16:19" ht="15.75" customHeight="1" x14ac:dyDescent="0.2">
      <c r="P980" s="92"/>
      <c r="R980" s="92"/>
      <c r="S980" s="92"/>
    </row>
    <row r="981" spans="16:19" ht="15.75" customHeight="1" x14ac:dyDescent="0.2">
      <c r="P981" s="92"/>
      <c r="R981" s="92"/>
      <c r="S981" s="92"/>
    </row>
    <row r="982" spans="16:19" ht="15.75" customHeight="1" x14ac:dyDescent="0.2">
      <c r="P982" s="92"/>
      <c r="R982" s="92"/>
      <c r="S982" s="92"/>
    </row>
    <row r="983" spans="16:19" ht="15.75" customHeight="1" x14ac:dyDescent="0.2">
      <c r="P983" s="92"/>
      <c r="R983" s="92"/>
      <c r="S983" s="92"/>
    </row>
    <row r="984" spans="16:19" ht="15.75" customHeight="1" x14ac:dyDescent="0.2">
      <c r="P984" s="92"/>
      <c r="R984" s="92"/>
      <c r="S984" s="92"/>
    </row>
    <row r="985" spans="16:19" ht="15.75" customHeight="1" x14ac:dyDescent="0.2">
      <c r="P985" s="92"/>
      <c r="R985" s="92"/>
      <c r="S985" s="92"/>
    </row>
    <row r="986" spans="16:19" ht="15.75" customHeight="1" x14ac:dyDescent="0.2">
      <c r="P986" s="92"/>
      <c r="R986" s="92"/>
      <c r="S986" s="92"/>
    </row>
    <row r="987" spans="16:19" ht="15.75" customHeight="1" x14ac:dyDescent="0.2">
      <c r="P987" s="92"/>
      <c r="R987" s="92"/>
      <c r="S987" s="92"/>
    </row>
    <row r="988" spans="16:19" ht="15.75" customHeight="1" x14ac:dyDescent="0.2">
      <c r="P988" s="92"/>
      <c r="R988" s="92"/>
      <c r="S988" s="92"/>
    </row>
    <row r="989" spans="16:19" ht="15.75" customHeight="1" x14ac:dyDescent="0.2">
      <c r="P989" s="92"/>
      <c r="R989" s="92"/>
      <c r="S989" s="92"/>
    </row>
    <row r="990" spans="16:19" ht="15.75" customHeight="1" x14ac:dyDescent="0.2">
      <c r="P990" s="92"/>
      <c r="R990" s="92"/>
      <c r="S990" s="92"/>
    </row>
    <row r="991" spans="16:19" ht="15.75" customHeight="1" x14ac:dyDescent="0.2">
      <c r="P991" s="92"/>
      <c r="R991" s="92"/>
      <c r="S991" s="92"/>
    </row>
    <row r="992" spans="16:19" ht="15.75" customHeight="1" x14ac:dyDescent="0.2">
      <c r="P992" s="92"/>
      <c r="R992" s="92"/>
      <c r="S992" s="92"/>
    </row>
    <row r="993" spans="16:19" ht="15.75" customHeight="1" x14ac:dyDescent="0.2">
      <c r="P993" s="92"/>
      <c r="R993" s="92"/>
      <c r="S993" s="92"/>
    </row>
    <row r="994" spans="16:19" ht="15.75" customHeight="1" x14ac:dyDescent="0.2">
      <c r="P994" s="92"/>
      <c r="R994" s="92"/>
      <c r="S994" s="92"/>
    </row>
    <row r="995" spans="16:19" ht="15.75" customHeight="1" x14ac:dyDescent="0.2">
      <c r="P995" s="92"/>
      <c r="R995" s="92"/>
      <c r="S995" s="92"/>
    </row>
    <row r="996" spans="16:19" ht="15.75" customHeight="1" x14ac:dyDescent="0.2">
      <c r="P996" s="92"/>
      <c r="R996" s="92"/>
      <c r="S996" s="92"/>
    </row>
    <row r="997" spans="16:19" ht="15.75" customHeight="1" x14ac:dyDescent="0.2">
      <c r="P997" s="92"/>
      <c r="R997" s="92"/>
      <c r="S997" s="92"/>
    </row>
    <row r="998" spans="16:19" ht="15.75" customHeight="1" x14ac:dyDescent="0.2">
      <c r="P998" s="92"/>
      <c r="R998" s="92"/>
      <c r="S998" s="92"/>
    </row>
    <row r="999" spans="16:19" ht="15.75" customHeight="1" x14ac:dyDescent="0.2">
      <c r="P999" s="92"/>
      <c r="R999" s="92"/>
      <c r="S999" s="92"/>
    </row>
    <row r="1000" spans="16:19" ht="12.75" x14ac:dyDescent="0.2">
      <c r="P1000" s="92"/>
      <c r="R1000" s="92"/>
      <c r="S1000" s="92"/>
    </row>
  </sheetData>
  <autoFilter ref="B8:AF14"/>
  <mergeCells count="40">
    <mergeCell ref="O19:Q19"/>
    <mergeCell ref="H20:I20"/>
    <mergeCell ref="O20:Q20"/>
    <mergeCell ref="H22:I22"/>
    <mergeCell ref="H18:I18"/>
    <mergeCell ref="M18:N18"/>
    <mergeCell ref="F21:G21"/>
    <mergeCell ref="H21:I21"/>
    <mergeCell ref="F19:G19"/>
    <mergeCell ref="H19:I19"/>
    <mergeCell ref="M19:N19"/>
    <mergeCell ref="M20:N20"/>
    <mergeCell ref="F20:G20"/>
    <mergeCell ref="AH9:AH15"/>
    <mergeCell ref="H17:K17"/>
    <mergeCell ref="M17:Q17"/>
    <mergeCell ref="F18:G18"/>
    <mergeCell ref="O18:Q18"/>
    <mergeCell ref="G4:N4"/>
    <mergeCell ref="O4:R4"/>
    <mergeCell ref="B5:D5"/>
    <mergeCell ref="E5:AH5"/>
    <mergeCell ref="B6:I6"/>
    <mergeCell ref="J6:N7"/>
    <mergeCell ref="O7:Q7"/>
    <mergeCell ref="AC7:AG7"/>
    <mergeCell ref="T6:X7"/>
    <mergeCell ref="Y7:AB7"/>
    <mergeCell ref="AH7:AH8"/>
    <mergeCell ref="S4:AB4"/>
    <mergeCell ref="AC4:AH4"/>
    <mergeCell ref="B4:F4"/>
    <mergeCell ref="O6:S6"/>
    <mergeCell ref="Y6:AH6"/>
    <mergeCell ref="B2:AH2"/>
    <mergeCell ref="B3:F3"/>
    <mergeCell ref="G3:N3"/>
    <mergeCell ref="O3:R3"/>
    <mergeCell ref="S3:AB3"/>
    <mergeCell ref="AC3:AH3"/>
  </mergeCells>
  <conditionalFormatting sqref="N9:O14 X15 R9:S15 Q9:Q14">
    <cfRule type="cellIs" dxfId="56" priority="1" operator="equal">
      <formula>5</formula>
    </cfRule>
  </conditionalFormatting>
  <conditionalFormatting sqref="N9:O14 R9:S15 P9:P15 Q9:Q14">
    <cfRule type="cellIs" dxfId="55" priority="2" operator="equal">
      <formula>5</formula>
    </cfRule>
  </conditionalFormatting>
  <conditionalFormatting sqref="N9:O14 X15 R9:S15 P9:P15 Q9:Q14">
    <cfRule type="cellIs" dxfId="54" priority="3" operator="between">
      <formula>6</formula>
      <formula>30</formula>
    </cfRule>
  </conditionalFormatting>
  <conditionalFormatting sqref="N9:O14 X15 R9:S15 P9:P15 Q9:Q14">
    <cfRule type="cellIs" dxfId="53" priority="4" operator="between">
      <formula>31</formula>
      <formula>60</formula>
    </cfRule>
  </conditionalFormatting>
  <conditionalFormatting sqref="N9:O14 X15 R9:S15 P9:P15 Q9:Q14">
    <cfRule type="expression" dxfId="52" priority="5">
      <formula>ISERROR(N9)</formula>
    </cfRule>
  </conditionalFormatting>
  <conditionalFormatting sqref="J9:J14 K15 M15 U15 W15">
    <cfRule type="containsText" dxfId="51" priority="6" operator="containsText" text="N/A">
      <formula>NOT(ISERROR(SEARCH(("N/A"),(J9))))</formula>
    </cfRule>
  </conditionalFormatting>
  <conditionalFormatting sqref="L9:L14">
    <cfRule type="containsText" dxfId="50" priority="7" operator="containsText" text="N/A">
      <formula>NOT(ISERROR(SEARCH(("N/A"),(L9))))</formula>
    </cfRule>
  </conditionalFormatting>
  <conditionalFormatting sqref="Y9:AB14">
    <cfRule type="expression" dxfId="49" priority="8">
      <formula>ISERROR(Y9)</formula>
    </cfRule>
  </conditionalFormatting>
  <conditionalFormatting sqref="X9:X14">
    <cfRule type="cellIs" dxfId="48" priority="9" operator="equal">
      <formula>5</formula>
    </cfRule>
  </conditionalFormatting>
  <conditionalFormatting sqref="X9:X14">
    <cfRule type="cellIs" dxfId="47" priority="10" operator="equal">
      <formula>5</formula>
    </cfRule>
  </conditionalFormatting>
  <conditionalFormatting sqref="X9:X14">
    <cfRule type="cellIs" dxfId="46" priority="11" operator="between">
      <formula>6</formula>
      <formula>30</formula>
    </cfRule>
  </conditionalFormatting>
  <conditionalFormatting sqref="X9:X14">
    <cfRule type="cellIs" dxfId="45" priority="12" operator="between">
      <formula>31</formula>
      <formula>60</formula>
    </cfRule>
  </conditionalFormatting>
  <conditionalFormatting sqref="X9:X14">
    <cfRule type="expression" dxfId="44" priority="13">
      <formula>ISERROR(X9)</formula>
    </cfRule>
  </conditionalFormatting>
  <conditionalFormatting sqref="T9:T14">
    <cfRule type="containsText" dxfId="43" priority="14" operator="containsText" text="N/A">
      <formula>NOT(ISERROR(SEARCH(("N/A"),(T9))))</formula>
    </cfRule>
  </conditionalFormatting>
  <conditionalFormatting sqref="V9:V14">
    <cfRule type="containsText" dxfId="42" priority="15" operator="containsText" text="N/A">
      <formula>NOT(ISERROR(SEARCH(("N/A"),(V9))))</formula>
    </cfRule>
  </conditionalFormatting>
  <conditionalFormatting sqref="M19 O19:P19">
    <cfRule type="cellIs" dxfId="41" priority="16" operator="equal">
      <formula>5</formula>
    </cfRule>
  </conditionalFormatting>
  <conditionalFormatting sqref="M19 O19:P19">
    <cfRule type="cellIs" dxfId="40" priority="17" operator="equal">
      <formula>5</formula>
    </cfRule>
  </conditionalFormatting>
  <conditionalFormatting sqref="M19 O19:P19">
    <cfRule type="cellIs" dxfId="39" priority="18" operator="between">
      <formula>6</formula>
      <formula>30</formula>
    </cfRule>
  </conditionalFormatting>
  <conditionalFormatting sqref="M19 O19:P19">
    <cfRule type="cellIs" dxfId="38" priority="19" operator="between">
      <formula>31</formula>
      <formula>60</formula>
    </cfRule>
  </conditionalFormatting>
  <conditionalFormatting sqref="M19 O19:P19">
    <cfRule type="expression" dxfId="37" priority="20">
      <formula>ISERROR(M19)</formula>
    </cfRule>
  </conditionalFormatting>
  <conditionalFormatting sqref="K9:K14">
    <cfRule type="containsText" dxfId="36" priority="21" operator="containsText" text="N/A">
      <formula>NOT(ISERROR(SEARCH(("N/A"),(K9))))</formula>
    </cfRule>
  </conditionalFormatting>
  <conditionalFormatting sqref="M9:M14">
    <cfRule type="containsText" dxfId="35" priority="22" operator="containsText" text="N/A">
      <formula>NOT(ISERROR(SEARCH(("N/A"),(M9))))</formula>
    </cfRule>
  </conditionalFormatting>
  <conditionalFormatting sqref="U9:U14">
    <cfRule type="containsText" dxfId="34" priority="23" operator="containsText" text="N/A">
      <formula>NOT(ISERROR(SEARCH(("N/A"),(U9))))</formula>
    </cfRule>
  </conditionalFormatting>
  <conditionalFormatting sqref="W9:W14">
    <cfRule type="containsText" dxfId="33" priority="24" operator="containsText" text="N/A">
      <formula>NOT(ISERROR(SEARCH(("N/A"),(W9))))</formula>
    </cfRule>
  </conditionalFormatting>
  <conditionalFormatting sqref="O15 Q15">
    <cfRule type="cellIs" dxfId="32" priority="25" operator="equal">
      <formula>5</formula>
    </cfRule>
  </conditionalFormatting>
  <conditionalFormatting sqref="O15 Q15">
    <cfRule type="cellIs" dxfId="31" priority="26" operator="equal">
      <formula>5</formula>
    </cfRule>
  </conditionalFormatting>
  <conditionalFormatting sqref="O15 Q15">
    <cfRule type="cellIs" dxfId="30" priority="27" operator="between">
      <formula>6</formula>
      <formula>30</formula>
    </cfRule>
  </conditionalFormatting>
  <conditionalFormatting sqref="O15 Q15">
    <cfRule type="cellIs" dxfId="29" priority="28" operator="between">
      <formula>31</formula>
      <formula>60</formula>
    </cfRule>
  </conditionalFormatting>
  <conditionalFormatting sqref="O15 Q15">
    <cfRule type="expression" dxfId="28" priority="29">
      <formula>ISERROR(O15)</formula>
    </cfRule>
  </conditionalFormatting>
  <conditionalFormatting sqref="J15">
    <cfRule type="containsText" dxfId="27" priority="30" operator="containsText" text="N/A">
      <formula>NOT(ISERROR(SEARCH(("N/A"),(J15))))</formula>
    </cfRule>
  </conditionalFormatting>
  <conditionalFormatting sqref="L15">
    <cfRule type="containsText" dxfId="26" priority="31" operator="containsText" text="N/A">
      <formula>NOT(ISERROR(SEARCH(("N/A"),(L15))))</formula>
    </cfRule>
  </conditionalFormatting>
  <conditionalFormatting sqref="Y15:AB15">
    <cfRule type="expression" dxfId="25" priority="32">
      <formula>ISERROR(Y15)</formula>
    </cfRule>
  </conditionalFormatting>
  <conditionalFormatting sqref="T15">
    <cfRule type="containsText" dxfId="24" priority="33" operator="containsText" text="N/A">
      <formula>NOT(ISERROR(SEARCH(("N/A"),(T15))))</formula>
    </cfRule>
  </conditionalFormatting>
  <conditionalFormatting sqref="V15">
    <cfRule type="containsText" dxfId="23" priority="34" operator="containsText" text="N/A">
      <formula>NOT(ISERROR(SEARCH(("N/A"),(V15))))</formula>
    </cfRule>
  </conditionalFormatting>
  <conditionalFormatting sqref="N15">
    <cfRule type="cellIs" dxfId="22" priority="35" operator="equal">
      <formula>5</formula>
    </cfRule>
  </conditionalFormatting>
  <conditionalFormatting sqref="N15">
    <cfRule type="cellIs" dxfId="21" priority="36" operator="equal">
      <formula>5</formula>
    </cfRule>
  </conditionalFormatting>
  <conditionalFormatting sqref="N15">
    <cfRule type="cellIs" dxfId="20" priority="37" operator="between">
      <formula>6</formula>
      <formula>30</formula>
    </cfRule>
  </conditionalFormatting>
  <conditionalFormatting sqref="N15">
    <cfRule type="cellIs" dxfId="19" priority="38" operator="between">
      <formula>31</formula>
      <formula>60</formula>
    </cfRule>
  </conditionalFormatting>
  <conditionalFormatting sqref="N15">
    <cfRule type="expression" dxfId="18" priority="39">
      <formula>ISERROR(N15)</formula>
    </cfRule>
  </conditionalFormatting>
  <conditionalFormatting sqref="P9:P15">
    <cfRule type="containsText" dxfId="17" priority="40" operator="containsText" text="FUERTE">
      <formula>NOT(ISERROR(SEARCH(("FUERTE"),(P9))))</formula>
    </cfRule>
  </conditionalFormatting>
  <conditionalFormatting sqref="P9:P15">
    <cfRule type="containsText" dxfId="16" priority="41" operator="containsText" text="MODERADO">
      <formula>NOT(ISERROR(SEARCH(("MODERADO"),(P9))))</formula>
    </cfRule>
  </conditionalFormatting>
  <conditionalFormatting sqref="P9:P15">
    <cfRule type="containsText" dxfId="15" priority="42" operator="containsText" text="DÉBIL">
      <formula>NOT(ISERROR(SEARCH(("DÉBIL"),(P9))))</formula>
    </cfRule>
  </conditionalFormatting>
  <conditionalFormatting sqref="P9:P15">
    <cfRule type="cellIs" dxfId="14" priority="43" operator="equal">
      <formula>5</formula>
    </cfRule>
  </conditionalFormatting>
  <dataValidations count="5">
    <dataValidation type="list" allowBlank="1" showErrorMessage="1" sqref="C9:C15">
      <formula1>"RIESGO ESTRATÉGICO,RIESGO SOCIAL,RIESGO AMBIENTAL,RIESGO TECNOLÓGICO,RIESGO OPERACIONAL"</formula1>
    </dataValidation>
    <dataValidation type="list" allowBlank="1" showErrorMessage="1" sqref="P9:P15">
      <formula1>"DÉBIL,MODERADO,FUERTE"</formula1>
    </dataValidation>
    <dataValidation type="list" allowBlank="1" showErrorMessage="1" sqref="J9:J15 T9:T15">
      <formula1>$AJ$8:$AJ$11</formula1>
    </dataValidation>
    <dataValidation type="list" allowBlank="1" showErrorMessage="1" sqref="R9:R15">
      <formula1>"SI,NO"</formula1>
    </dataValidation>
    <dataValidation type="list" allowBlank="1" showErrorMessage="1" sqref="L9:L15 V9:V15">
      <formula1>$AK$8:$AK$11</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999"/>
  <sheetViews>
    <sheetView showGridLines="0" zoomScale="64" zoomScaleNormal="64" workbookViewId="0">
      <selection activeCell="AC19" sqref="AC19"/>
    </sheetView>
  </sheetViews>
  <sheetFormatPr baseColWidth="10" defaultColWidth="14.42578125" defaultRowHeight="15" customHeight="1" x14ac:dyDescent="0.2"/>
  <cols>
    <col min="1" max="1" width="2.140625" customWidth="1"/>
    <col min="2" max="2" width="17.42578125" customWidth="1"/>
    <col min="3" max="3" width="23.140625" customWidth="1"/>
    <col min="4" max="4" width="27.7109375" customWidth="1"/>
    <col min="5" max="5" width="62.28515625" customWidth="1"/>
    <col min="6" max="6" width="28.28515625" customWidth="1"/>
    <col min="7" max="7" width="30.85546875" customWidth="1"/>
    <col min="8" max="8" width="36.85546875" customWidth="1"/>
    <col min="9" max="9" width="32.28515625" customWidth="1"/>
    <col min="10" max="13" width="15.7109375" customWidth="1"/>
    <col min="14" max="14" width="29" customWidth="1"/>
    <col min="15" max="15" width="61.28515625" customWidth="1"/>
    <col min="16" max="16" width="31.140625" customWidth="1"/>
    <col min="17" max="17" width="61.28515625" customWidth="1"/>
    <col min="18" max="18" width="29.140625" customWidth="1"/>
    <col min="19" max="19" width="61.28515625" customWidth="1"/>
    <col min="20" max="21" width="14.85546875" customWidth="1"/>
    <col min="22" max="22" width="18.28515625" customWidth="1"/>
    <col min="23" max="23" width="16.28515625" customWidth="1"/>
    <col min="24" max="24" width="18.7109375" customWidth="1"/>
    <col min="25" max="28" width="16.28515625" customWidth="1"/>
    <col min="29" max="29" width="39.5703125" customWidth="1"/>
    <col min="30" max="31" width="28" customWidth="1"/>
    <col min="32" max="32" width="29.42578125" customWidth="1"/>
    <col min="33" max="33" width="49.42578125" customWidth="1"/>
    <col min="34" max="34" width="23.140625" customWidth="1"/>
    <col min="35" max="35" width="17.7109375" customWidth="1"/>
    <col min="36" max="39" width="33.85546875" customWidth="1"/>
  </cols>
  <sheetData>
    <row r="1" spans="1:39" ht="9"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2"/>
      <c r="AI1" s="1"/>
      <c r="AJ1" s="1"/>
      <c r="AK1" s="1"/>
      <c r="AL1" s="1"/>
      <c r="AM1" s="1"/>
    </row>
    <row r="2" spans="1:39" ht="48" customHeight="1" x14ac:dyDescent="0.2">
      <c r="A2" s="3"/>
      <c r="B2" s="379" t="s">
        <v>0</v>
      </c>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0"/>
      <c r="AE2" s="380"/>
      <c r="AF2" s="380"/>
      <c r="AG2" s="380"/>
      <c r="AH2" s="381"/>
      <c r="AI2" s="4"/>
      <c r="AJ2" s="3"/>
      <c r="AK2" s="3"/>
      <c r="AL2" s="3"/>
      <c r="AM2" s="3"/>
    </row>
    <row r="3" spans="1:39" ht="30" customHeight="1" x14ac:dyDescent="0.2">
      <c r="A3" s="5"/>
      <c r="B3" s="382" t="s">
        <v>1</v>
      </c>
      <c r="C3" s="383"/>
      <c r="D3" s="383"/>
      <c r="E3" s="383"/>
      <c r="F3" s="383"/>
      <c r="G3" s="382" t="s">
        <v>2</v>
      </c>
      <c r="H3" s="383"/>
      <c r="I3" s="383"/>
      <c r="J3" s="383"/>
      <c r="K3" s="383"/>
      <c r="L3" s="383"/>
      <c r="M3" s="383"/>
      <c r="N3" s="383"/>
      <c r="O3" s="382" t="s">
        <v>3</v>
      </c>
      <c r="P3" s="383"/>
      <c r="Q3" s="383"/>
      <c r="R3" s="384"/>
      <c r="S3" s="382" t="s">
        <v>4</v>
      </c>
      <c r="T3" s="383"/>
      <c r="U3" s="383"/>
      <c r="V3" s="383"/>
      <c r="W3" s="383"/>
      <c r="X3" s="383"/>
      <c r="Y3" s="383"/>
      <c r="Z3" s="383"/>
      <c r="AA3" s="383"/>
      <c r="AB3" s="384"/>
      <c r="AC3" s="382" t="s">
        <v>5</v>
      </c>
      <c r="AD3" s="383"/>
      <c r="AE3" s="383"/>
      <c r="AF3" s="383"/>
      <c r="AG3" s="383"/>
      <c r="AH3" s="384"/>
      <c r="AI3" s="6"/>
      <c r="AJ3" s="5"/>
      <c r="AK3" s="5"/>
      <c r="AL3" s="5"/>
      <c r="AM3" s="5"/>
    </row>
    <row r="4" spans="1:39" ht="27.75" customHeight="1" x14ac:dyDescent="0.2">
      <c r="A4" s="5"/>
      <c r="B4" s="409" t="s">
        <v>6</v>
      </c>
      <c r="C4" s="383"/>
      <c r="D4" s="383"/>
      <c r="E4" s="383"/>
      <c r="F4" s="383"/>
      <c r="G4" s="387">
        <v>42874</v>
      </c>
      <c r="H4" s="383"/>
      <c r="I4" s="383"/>
      <c r="J4" s="383"/>
      <c r="K4" s="383"/>
      <c r="L4" s="383"/>
      <c r="M4" s="383"/>
      <c r="N4" s="383"/>
      <c r="O4" s="388">
        <v>44263</v>
      </c>
      <c r="P4" s="383"/>
      <c r="Q4" s="383"/>
      <c r="R4" s="384"/>
      <c r="S4" s="409">
        <v>5</v>
      </c>
      <c r="T4" s="383"/>
      <c r="U4" s="383"/>
      <c r="V4" s="383"/>
      <c r="W4" s="383"/>
      <c r="X4" s="383"/>
      <c r="Y4" s="383"/>
      <c r="Z4" s="383"/>
      <c r="AA4" s="383"/>
      <c r="AB4" s="384"/>
      <c r="AC4" s="409" t="s">
        <v>7</v>
      </c>
      <c r="AD4" s="383"/>
      <c r="AE4" s="383"/>
      <c r="AF4" s="383"/>
      <c r="AG4" s="383"/>
      <c r="AH4" s="384"/>
      <c r="AI4" s="7"/>
      <c r="AJ4" s="5"/>
      <c r="AK4" s="5"/>
      <c r="AL4" s="5"/>
      <c r="AM4" s="5"/>
    </row>
    <row r="5" spans="1:39" ht="31.5" customHeight="1" x14ac:dyDescent="0.2">
      <c r="A5" s="5"/>
      <c r="B5" s="389" t="s">
        <v>8</v>
      </c>
      <c r="C5" s="383"/>
      <c r="D5" s="383"/>
      <c r="E5" s="390">
        <v>44718</v>
      </c>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4"/>
      <c r="AI5" s="7"/>
      <c r="AJ5" s="5"/>
      <c r="AK5" s="5"/>
      <c r="AL5" s="5"/>
      <c r="AM5" s="5"/>
    </row>
    <row r="6" spans="1:39" ht="54.75" customHeight="1" x14ac:dyDescent="0.2">
      <c r="A6" s="5"/>
      <c r="B6" s="391" t="s">
        <v>9</v>
      </c>
      <c r="C6" s="383"/>
      <c r="D6" s="383"/>
      <c r="E6" s="383"/>
      <c r="F6" s="383"/>
      <c r="G6" s="383"/>
      <c r="H6" s="383"/>
      <c r="I6" s="384"/>
      <c r="J6" s="392" t="s">
        <v>10</v>
      </c>
      <c r="K6" s="393"/>
      <c r="L6" s="393"/>
      <c r="M6" s="393"/>
      <c r="N6" s="404"/>
      <c r="O6" s="385" t="s">
        <v>11</v>
      </c>
      <c r="P6" s="380"/>
      <c r="Q6" s="380"/>
      <c r="R6" s="380"/>
      <c r="S6" s="381"/>
      <c r="T6" s="403" t="s">
        <v>12</v>
      </c>
      <c r="U6" s="393"/>
      <c r="V6" s="393"/>
      <c r="W6" s="393"/>
      <c r="X6" s="404"/>
      <c r="Y6" s="386" t="s">
        <v>13</v>
      </c>
      <c r="Z6" s="383"/>
      <c r="AA6" s="383"/>
      <c r="AB6" s="383"/>
      <c r="AC6" s="383"/>
      <c r="AD6" s="383"/>
      <c r="AE6" s="383"/>
      <c r="AF6" s="383"/>
      <c r="AG6" s="383"/>
      <c r="AH6" s="384"/>
      <c r="AI6" s="5"/>
      <c r="AJ6" s="5"/>
      <c r="AK6" s="5"/>
      <c r="AL6" s="5"/>
      <c r="AM6" s="5"/>
    </row>
    <row r="7" spans="1:39" ht="90" customHeight="1" x14ac:dyDescent="0.2">
      <c r="A7" s="5"/>
      <c r="B7" s="8" t="s">
        <v>14</v>
      </c>
      <c r="C7" s="8" t="s">
        <v>15</v>
      </c>
      <c r="D7" s="93" t="s">
        <v>16</v>
      </c>
      <c r="E7" s="9" t="s">
        <v>17</v>
      </c>
      <c r="F7" s="10" t="s">
        <v>18</v>
      </c>
      <c r="G7" s="10" t="s">
        <v>19</v>
      </c>
      <c r="H7" s="10" t="s">
        <v>20</v>
      </c>
      <c r="I7" s="11" t="s">
        <v>21</v>
      </c>
      <c r="J7" s="395"/>
      <c r="K7" s="396"/>
      <c r="L7" s="396"/>
      <c r="M7" s="396"/>
      <c r="N7" s="405"/>
      <c r="O7" s="432" t="s">
        <v>22</v>
      </c>
      <c r="P7" s="414"/>
      <c r="Q7" s="433"/>
      <c r="R7" s="12" t="s">
        <v>23</v>
      </c>
      <c r="S7" s="13" t="s">
        <v>470</v>
      </c>
      <c r="T7" s="395"/>
      <c r="U7" s="396"/>
      <c r="V7" s="396"/>
      <c r="W7" s="396"/>
      <c r="X7" s="405"/>
      <c r="Y7" s="406" t="s">
        <v>25</v>
      </c>
      <c r="Z7" s="380"/>
      <c r="AA7" s="380"/>
      <c r="AB7" s="381"/>
      <c r="AC7" s="406" t="s">
        <v>26</v>
      </c>
      <c r="AD7" s="380"/>
      <c r="AE7" s="380"/>
      <c r="AF7" s="380"/>
      <c r="AG7" s="434"/>
      <c r="AH7" s="407" t="s">
        <v>27</v>
      </c>
      <c r="AI7" s="5"/>
      <c r="AJ7" s="5" t="s">
        <v>28</v>
      </c>
      <c r="AK7" s="5" t="s">
        <v>29</v>
      </c>
      <c r="AL7" s="5"/>
      <c r="AM7" s="5"/>
    </row>
    <row r="8" spans="1:39" ht="202.5" customHeight="1" x14ac:dyDescent="0.2">
      <c r="A8" s="5"/>
      <c r="B8" s="14"/>
      <c r="C8" s="14"/>
      <c r="D8" s="94"/>
      <c r="E8" s="171" t="s">
        <v>30</v>
      </c>
      <c r="F8" s="171" t="s">
        <v>31</v>
      </c>
      <c r="G8" s="171" t="s">
        <v>32</v>
      </c>
      <c r="H8" s="171" t="s">
        <v>33</v>
      </c>
      <c r="I8" s="171" t="s">
        <v>34</v>
      </c>
      <c r="J8" s="17" t="s">
        <v>35</v>
      </c>
      <c r="K8" s="18" t="s">
        <v>36</v>
      </c>
      <c r="L8" s="19" t="s">
        <v>37</v>
      </c>
      <c r="M8" s="18" t="s">
        <v>38</v>
      </c>
      <c r="N8" s="20" t="s">
        <v>39</v>
      </c>
      <c r="O8" s="23" t="s">
        <v>40</v>
      </c>
      <c r="P8" s="173" t="s">
        <v>41</v>
      </c>
      <c r="Q8" s="173" t="s">
        <v>471</v>
      </c>
      <c r="R8" s="23"/>
      <c r="S8" s="24" t="s">
        <v>43</v>
      </c>
      <c r="T8" s="25" t="s">
        <v>35</v>
      </c>
      <c r="U8" s="18" t="s">
        <v>36</v>
      </c>
      <c r="V8" s="18" t="s">
        <v>37</v>
      </c>
      <c r="W8" s="18" t="s">
        <v>38</v>
      </c>
      <c r="X8" s="26" t="s">
        <v>44</v>
      </c>
      <c r="Y8" s="27" t="s">
        <v>45</v>
      </c>
      <c r="Z8" s="28" t="s">
        <v>46</v>
      </c>
      <c r="AA8" s="28" t="s">
        <v>47</v>
      </c>
      <c r="AB8" s="29" t="s">
        <v>48</v>
      </c>
      <c r="AC8" s="95" t="s">
        <v>49</v>
      </c>
      <c r="AD8" s="96" t="s">
        <v>50</v>
      </c>
      <c r="AE8" s="97" t="s">
        <v>51</v>
      </c>
      <c r="AF8" s="96" t="s">
        <v>52</v>
      </c>
      <c r="AG8" s="98" t="s">
        <v>53</v>
      </c>
      <c r="AH8" s="408"/>
      <c r="AI8" s="5"/>
      <c r="AJ8" s="34" t="s">
        <v>54</v>
      </c>
      <c r="AK8" s="34" t="s">
        <v>54</v>
      </c>
      <c r="AL8" s="5" t="s">
        <v>17</v>
      </c>
      <c r="AM8" s="5" t="s">
        <v>55</v>
      </c>
    </row>
    <row r="9" spans="1:39" ht="270" customHeight="1" x14ac:dyDescent="0.2">
      <c r="A9" s="5"/>
      <c r="B9" s="35" t="s">
        <v>472</v>
      </c>
      <c r="C9" s="36" t="s">
        <v>473</v>
      </c>
      <c r="D9" s="99" t="s">
        <v>80</v>
      </c>
      <c r="E9" s="231" t="s">
        <v>474</v>
      </c>
      <c r="F9" s="39" t="s">
        <v>475</v>
      </c>
      <c r="G9" s="39" t="s">
        <v>476</v>
      </c>
      <c r="H9" s="39" t="s">
        <v>836</v>
      </c>
      <c r="I9" s="39" t="s">
        <v>477</v>
      </c>
      <c r="J9" s="37">
        <v>2</v>
      </c>
      <c r="K9" s="37" t="str">
        <f t="shared" ref="K9:K17" si="0">IF(J9=3,"ALTO",IF(J9=2,"MEDIO",IF(J9="N/A","N/A","BAJO")))</f>
        <v>MEDIO</v>
      </c>
      <c r="L9" s="40">
        <v>20</v>
      </c>
      <c r="M9" s="37" t="str">
        <f t="shared" ref="M9:M17" si="1">IF(L9=20,"ALTO",IF(L9=10,"MEDIO",IF(L9="N/A","N/A","BAJO")))</f>
        <v>ALTO</v>
      </c>
      <c r="N9" s="41">
        <f t="shared" ref="N9:N17" si="2">J9*L9</f>
        <v>40</v>
      </c>
      <c r="O9" s="44" t="s">
        <v>837</v>
      </c>
      <c r="P9" s="110" t="s">
        <v>63</v>
      </c>
      <c r="Q9" s="111" t="s">
        <v>838</v>
      </c>
      <c r="R9" s="112" t="s">
        <v>108</v>
      </c>
      <c r="S9" s="351" t="s">
        <v>839</v>
      </c>
      <c r="T9" s="37">
        <v>1</v>
      </c>
      <c r="U9" s="37" t="str">
        <f t="shared" ref="U9:U17" si="3">IF(T9=3,"ALTO",IF(T9=2,"MEDIO",IF(T9="N/A","N/A","BAJO")))</f>
        <v>BAJO</v>
      </c>
      <c r="V9" s="37">
        <v>20</v>
      </c>
      <c r="W9" s="40" t="str">
        <f t="shared" ref="W9:W17" si="4">IF(V9=20,"ALTO",IF(V9=10,"MEDIO",IF(V9="N/A","N/A","BAJO")))</f>
        <v>ALTO</v>
      </c>
      <c r="X9" s="100">
        <f t="shared" ref="X9:X17" si="5">T9*V9</f>
        <v>20</v>
      </c>
      <c r="Y9" s="61" t="s">
        <v>66</v>
      </c>
      <c r="Z9" s="61"/>
      <c r="AA9" s="61"/>
      <c r="AB9" s="61"/>
      <c r="AC9" s="134" t="s">
        <v>840</v>
      </c>
      <c r="AD9" s="134" t="s">
        <v>132</v>
      </c>
      <c r="AE9" s="136" t="s">
        <v>841</v>
      </c>
      <c r="AF9" s="137" t="s">
        <v>636</v>
      </c>
      <c r="AG9" s="51" t="s">
        <v>611</v>
      </c>
      <c r="AH9" s="410">
        <v>44718</v>
      </c>
      <c r="AI9" s="5"/>
      <c r="AJ9" s="5">
        <v>1</v>
      </c>
      <c r="AK9" s="5">
        <v>5</v>
      </c>
      <c r="AL9" s="5" t="s">
        <v>70</v>
      </c>
      <c r="AM9" s="5" t="s">
        <v>197</v>
      </c>
    </row>
    <row r="10" spans="1:39" ht="149.25" customHeight="1" x14ac:dyDescent="0.2">
      <c r="A10" s="5"/>
      <c r="B10" s="52"/>
      <c r="C10" s="53" t="s">
        <v>473</v>
      </c>
      <c r="D10" s="54" t="s">
        <v>80</v>
      </c>
      <c r="E10" s="232" t="s">
        <v>478</v>
      </c>
      <c r="F10" s="56" t="s">
        <v>479</v>
      </c>
      <c r="G10" s="56" t="s">
        <v>480</v>
      </c>
      <c r="H10" s="56" t="s">
        <v>481</v>
      </c>
      <c r="I10" s="56" t="s">
        <v>482</v>
      </c>
      <c r="J10" s="37">
        <v>2</v>
      </c>
      <c r="K10" s="54" t="str">
        <f t="shared" si="0"/>
        <v>MEDIO</v>
      </c>
      <c r="L10" s="54">
        <v>20</v>
      </c>
      <c r="M10" s="54" t="str">
        <f t="shared" si="1"/>
        <v>ALTO</v>
      </c>
      <c r="N10" s="57">
        <f t="shared" si="2"/>
        <v>40</v>
      </c>
      <c r="O10" s="59" t="s">
        <v>483</v>
      </c>
      <c r="P10" s="68" t="s">
        <v>63</v>
      </c>
      <c r="Q10" s="115" t="s">
        <v>842</v>
      </c>
      <c r="R10" s="112" t="s">
        <v>64</v>
      </c>
      <c r="S10" s="179" t="s">
        <v>843</v>
      </c>
      <c r="T10" s="37">
        <v>1</v>
      </c>
      <c r="U10" s="37" t="str">
        <f t="shared" si="3"/>
        <v>BAJO</v>
      </c>
      <c r="V10" s="54">
        <v>20</v>
      </c>
      <c r="W10" s="37" t="str">
        <f t="shared" si="4"/>
        <v>ALTO</v>
      </c>
      <c r="X10" s="57">
        <f t="shared" si="5"/>
        <v>20</v>
      </c>
      <c r="Y10" s="61"/>
      <c r="Z10" s="61" t="s">
        <v>66</v>
      </c>
      <c r="AA10" s="61"/>
      <c r="AB10" s="61"/>
      <c r="AC10" s="62" t="s">
        <v>844</v>
      </c>
      <c r="AD10" s="62" t="s">
        <v>764</v>
      </c>
      <c r="AE10" s="102" t="s">
        <v>484</v>
      </c>
      <c r="AF10" s="64" t="s">
        <v>845</v>
      </c>
      <c r="AG10" s="56" t="s">
        <v>846</v>
      </c>
      <c r="AH10" s="411"/>
      <c r="AI10" s="5"/>
      <c r="AJ10" s="5">
        <v>2</v>
      </c>
      <c r="AK10" s="5">
        <v>10</v>
      </c>
      <c r="AL10" s="5"/>
      <c r="AM10" s="5" t="s">
        <v>80</v>
      </c>
    </row>
    <row r="11" spans="1:39" ht="180" customHeight="1" x14ac:dyDescent="0.2">
      <c r="A11" s="5"/>
      <c r="B11" s="52"/>
      <c r="C11" s="53" t="s">
        <v>473</v>
      </c>
      <c r="D11" s="67" t="s">
        <v>58</v>
      </c>
      <c r="E11" s="232" t="s">
        <v>847</v>
      </c>
      <c r="F11" s="122" t="s">
        <v>485</v>
      </c>
      <c r="G11" s="122" t="s">
        <v>486</v>
      </c>
      <c r="H11" s="122" t="s">
        <v>487</v>
      </c>
      <c r="I11" s="122" t="s">
        <v>488</v>
      </c>
      <c r="J11" s="174">
        <v>3</v>
      </c>
      <c r="K11" s="67" t="str">
        <f t="shared" si="0"/>
        <v>ALTO</v>
      </c>
      <c r="L11" s="67">
        <v>20</v>
      </c>
      <c r="M11" s="67" t="str">
        <f t="shared" si="1"/>
        <v>ALTO</v>
      </c>
      <c r="N11" s="187">
        <f t="shared" si="2"/>
        <v>60</v>
      </c>
      <c r="O11" s="105" t="s">
        <v>489</v>
      </c>
      <c r="P11" s="68" t="s">
        <v>63</v>
      </c>
      <c r="Q11" s="123" t="s">
        <v>848</v>
      </c>
      <c r="R11" s="112" t="s">
        <v>64</v>
      </c>
      <c r="S11" s="179" t="s">
        <v>849</v>
      </c>
      <c r="T11" s="174">
        <v>1</v>
      </c>
      <c r="U11" s="54" t="str">
        <f t="shared" si="3"/>
        <v>BAJO</v>
      </c>
      <c r="V11" s="67">
        <v>20</v>
      </c>
      <c r="W11" s="54" t="str">
        <f t="shared" si="4"/>
        <v>ALTO</v>
      </c>
      <c r="X11" s="187">
        <f t="shared" si="5"/>
        <v>20</v>
      </c>
      <c r="Y11" s="192"/>
      <c r="Z11" s="192" t="s">
        <v>66</v>
      </c>
      <c r="AA11" s="192"/>
      <c r="AB11" s="192"/>
      <c r="AC11" s="352" t="s">
        <v>850</v>
      </c>
      <c r="AD11" s="184" t="s">
        <v>764</v>
      </c>
      <c r="AE11" s="185" t="s">
        <v>490</v>
      </c>
      <c r="AF11" s="186" t="s">
        <v>491</v>
      </c>
      <c r="AG11" s="125" t="s">
        <v>851</v>
      </c>
      <c r="AH11" s="411"/>
      <c r="AI11" s="5"/>
      <c r="AJ11" s="5">
        <v>3</v>
      </c>
      <c r="AK11" s="5">
        <v>20</v>
      </c>
      <c r="AL11" s="5"/>
      <c r="AM11" s="5" t="s">
        <v>90</v>
      </c>
    </row>
    <row r="12" spans="1:39" ht="246.75" customHeight="1" x14ac:dyDescent="0.2">
      <c r="A12" s="194"/>
      <c r="B12" s="52"/>
      <c r="C12" s="66" t="s">
        <v>473</v>
      </c>
      <c r="D12" s="54" t="s">
        <v>58</v>
      </c>
      <c r="E12" s="232" t="s">
        <v>492</v>
      </c>
      <c r="F12" s="122" t="s">
        <v>493</v>
      </c>
      <c r="G12" s="122" t="s">
        <v>494</v>
      </c>
      <c r="H12" s="122" t="s">
        <v>495</v>
      </c>
      <c r="I12" s="122" t="s">
        <v>852</v>
      </c>
      <c r="J12" s="54">
        <v>2</v>
      </c>
      <c r="K12" s="67" t="str">
        <f t="shared" si="0"/>
        <v>MEDIO</v>
      </c>
      <c r="L12" s="54">
        <v>20</v>
      </c>
      <c r="M12" s="67" t="str">
        <f t="shared" si="1"/>
        <v>ALTO</v>
      </c>
      <c r="N12" s="187">
        <f t="shared" si="2"/>
        <v>40</v>
      </c>
      <c r="O12" s="46" t="s">
        <v>853</v>
      </c>
      <c r="P12" s="68" t="s">
        <v>63</v>
      </c>
      <c r="Q12" s="233" t="s">
        <v>854</v>
      </c>
      <c r="R12" s="69" t="s">
        <v>64</v>
      </c>
      <c r="S12" s="183" t="s">
        <v>855</v>
      </c>
      <c r="T12" s="54">
        <v>1</v>
      </c>
      <c r="U12" s="54" t="str">
        <f t="shared" si="3"/>
        <v>BAJO</v>
      </c>
      <c r="V12" s="54">
        <v>20</v>
      </c>
      <c r="W12" s="54" t="str">
        <f t="shared" si="4"/>
        <v>ALTO</v>
      </c>
      <c r="X12" s="187">
        <f t="shared" si="5"/>
        <v>20</v>
      </c>
      <c r="Y12" s="70" t="s">
        <v>66</v>
      </c>
      <c r="Z12" s="70"/>
      <c r="AA12" s="70"/>
      <c r="AB12" s="70"/>
      <c r="AC12" s="352" t="s">
        <v>856</v>
      </c>
      <c r="AD12" s="184" t="s">
        <v>132</v>
      </c>
      <c r="AE12" s="186" t="s">
        <v>484</v>
      </c>
      <c r="AF12" s="186" t="s">
        <v>496</v>
      </c>
      <c r="AG12" s="65" t="s">
        <v>857</v>
      </c>
      <c r="AH12" s="411"/>
      <c r="AI12" s="5"/>
      <c r="AJ12" s="5"/>
      <c r="AK12" s="5"/>
      <c r="AL12" s="5"/>
      <c r="AM12" s="5" t="s">
        <v>100</v>
      </c>
    </row>
    <row r="13" spans="1:39" ht="135" customHeight="1" x14ac:dyDescent="0.2">
      <c r="A13" s="194"/>
      <c r="B13" s="52"/>
      <c r="C13" s="66" t="s">
        <v>473</v>
      </c>
      <c r="D13" s="214" t="s">
        <v>58</v>
      </c>
      <c r="E13" s="232" t="s">
        <v>497</v>
      </c>
      <c r="F13" s="122" t="s">
        <v>498</v>
      </c>
      <c r="G13" s="122" t="s">
        <v>499</v>
      </c>
      <c r="H13" s="122" t="s">
        <v>500</v>
      </c>
      <c r="I13" s="122" t="s">
        <v>501</v>
      </c>
      <c r="J13" s="54">
        <v>2</v>
      </c>
      <c r="K13" s="67" t="str">
        <f t="shared" si="0"/>
        <v>MEDIO</v>
      </c>
      <c r="L13" s="54">
        <v>10</v>
      </c>
      <c r="M13" s="67" t="str">
        <f t="shared" si="1"/>
        <v>MEDIO</v>
      </c>
      <c r="N13" s="187">
        <f t="shared" si="2"/>
        <v>20</v>
      </c>
      <c r="O13" s="46" t="s">
        <v>502</v>
      </c>
      <c r="P13" s="68" t="s">
        <v>63</v>
      </c>
      <c r="Q13" s="233" t="s">
        <v>858</v>
      </c>
      <c r="R13" s="69" t="s">
        <v>64</v>
      </c>
      <c r="S13" s="183" t="s">
        <v>855</v>
      </c>
      <c r="T13" s="54">
        <v>1</v>
      </c>
      <c r="U13" s="54" t="str">
        <f t="shared" si="3"/>
        <v>BAJO</v>
      </c>
      <c r="V13" s="54">
        <v>10</v>
      </c>
      <c r="W13" s="54" t="str">
        <f t="shared" si="4"/>
        <v>MEDIO</v>
      </c>
      <c r="X13" s="187">
        <f t="shared" si="5"/>
        <v>10</v>
      </c>
      <c r="Y13" s="70"/>
      <c r="Z13" s="70" t="s">
        <v>66</v>
      </c>
      <c r="AA13" s="70"/>
      <c r="AB13" s="70"/>
      <c r="AC13" s="352" t="s">
        <v>859</v>
      </c>
      <c r="AD13" s="184" t="s">
        <v>132</v>
      </c>
      <c r="AE13" s="186" t="s">
        <v>484</v>
      </c>
      <c r="AF13" s="186" t="s">
        <v>356</v>
      </c>
      <c r="AG13" s="65" t="s">
        <v>851</v>
      </c>
      <c r="AH13" s="411"/>
      <c r="AI13" s="5"/>
      <c r="AJ13" s="5"/>
      <c r="AK13" s="5"/>
      <c r="AL13" s="5"/>
      <c r="AM13" s="5" t="s">
        <v>122</v>
      </c>
    </row>
    <row r="14" spans="1:39" ht="135" customHeight="1" x14ac:dyDescent="0.2">
      <c r="A14" s="194"/>
      <c r="B14" s="52"/>
      <c r="C14" s="66" t="s">
        <v>473</v>
      </c>
      <c r="D14" s="214" t="s">
        <v>58</v>
      </c>
      <c r="E14" s="232" t="s">
        <v>503</v>
      </c>
      <c r="F14" s="118" t="s">
        <v>504</v>
      </c>
      <c r="G14" s="118" t="s">
        <v>505</v>
      </c>
      <c r="H14" s="118" t="s">
        <v>506</v>
      </c>
      <c r="I14" s="118" t="s">
        <v>507</v>
      </c>
      <c r="J14" s="54">
        <v>2</v>
      </c>
      <c r="K14" s="67" t="str">
        <f t="shared" si="0"/>
        <v>MEDIO</v>
      </c>
      <c r="L14" s="54">
        <v>10</v>
      </c>
      <c r="M14" s="67" t="str">
        <f t="shared" si="1"/>
        <v>MEDIO</v>
      </c>
      <c r="N14" s="187">
        <f t="shared" si="2"/>
        <v>20</v>
      </c>
      <c r="O14" s="46" t="s">
        <v>508</v>
      </c>
      <c r="P14" s="141" t="s">
        <v>63</v>
      </c>
      <c r="Q14" s="233" t="s">
        <v>509</v>
      </c>
      <c r="R14" s="69" t="s">
        <v>64</v>
      </c>
      <c r="S14" s="183" t="s">
        <v>855</v>
      </c>
      <c r="T14" s="54">
        <v>1</v>
      </c>
      <c r="U14" s="54" t="str">
        <f t="shared" si="3"/>
        <v>BAJO</v>
      </c>
      <c r="V14" s="54">
        <v>10</v>
      </c>
      <c r="W14" s="54" t="str">
        <f t="shared" si="4"/>
        <v>MEDIO</v>
      </c>
      <c r="X14" s="187">
        <f t="shared" si="5"/>
        <v>10</v>
      </c>
      <c r="Y14" s="70"/>
      <c r="Z14" s="70" t="s">
        <v>66</v>
      </c>
      <c r="AA14" s="70"/>
      <c r="AB14" s="70"/>
      <c r="AC14" s="159" t="s">
        <v>860</v>
      </c>
      <c r="AD14" s="161" t="s">
        <v>132</v>
      </c>
      <c r="AE14" s="159" t="s">
        <v>510</v>
      </c>
      <c r="AF14" s="161" t="s">
        <v>121</v>
      </c>
      <c r="AG14" s="104" t="s">
        <v>861</v>
      </c>
      <c r="AH14" s="411"/>
      <c r="AI14" s="5"/>
      <c r="AJ14" s="5"/>
      <c r="AK14" s="5"/>
      <c r="AL14" s="5"/>
      <c r="AM14" s="5"/>
    </row>
    <row r="15" spans="1:39" ht="140.25" customHeight="1" x14ac:dyDescent="0.2">
      <c r="A15" s="234"/>
      <c r="B15" s="52"/>
      <c r="C15" s="72" t="s">
        <v>473</v>
      </c>
      <c r="D15" s="214" t="s">
        <v>58</v>
      </c>
      <c r="E15" s="232" t="s">
        <v>511</v>
      </c>
      <c r="F15" s="118" t="s">
        <v>512</v>
      </c>
      <c r="G15" s="118" t="s">
        <v>513</v>
      </c>
      <c r="H15" s="118" t="s">
        <v>514</v>
      </c>
      <c r="I15" s="118" t="s">
        <v>515</v>
      </c>
      <c r="J15" s="54">
        <v>2</v>
      </c>
      <c r="K15" s="67" t="str">
        <f t="shared" si="0"/>
        <v>MEDIO</v>
      </c>
      <c r="L15" s="54">
        <v>10</v>
      </c>
      <c r="M15" s="67" t="str">
        <f t="shared" si="1"/>
        <v>MEDIO</v>
      </c>
      <c r="N15" s="187">
        <f t="shared" si="2"/>
        <v>20</v>
      </c>
      <c r="O15" s="46" t="s">
        <v>516</v>
      </c>
      <c r="P15" s="68" t="s">
        <v>241</v>
      </c>
      <c r="Q15" s="233" t="s">
        <v>862</v>
      </c>
      <c r="R15" s="69" t="s">
        <v>64</v>
      </c>
      <c r="S15" s="183" t="s">
        <v>855</v>
      </c>
      <c r="T15" s="54">
        <v>1</v>
      </c>
      <c r="U15" s="54" t="str">
        <f t="shared" si="3"/>
        <v>BAJO</v>
      </c>
      <c r="V15" s="54">
        <v>10</v>
      </c>
      <c r="W15" s="54" t="str">
        <f t="shared" si="4"/>
        <v>MEDIO</v>
      </c>
      <c r="X15" s="187">
        <f t="shared" si="5"/>
        <v>10</v>
      </c>
      <c r="Y15" s="70"/>
      <c r="Z15" s="70" t="s">
        <v>66</v>
      </c>
      <c r="AA15" s="70"/>
      <c r="AB15" s="70"/>
      <c r="AC15" s="353" t="s">
        <v>859</v>
      </c>
      <c r="AD15" s="62" t="s">
        <v>132</v>
      </c>
      <c r="AE15" s="64" t="s">
        <v>484</v>
      </c>
      <c r="AF15" s="64" t="s">
        <v>356</v>
      </c>
      <c r="AG15" s="104" t="s">
        <v>851</v>
      </c>
      <c r="AH15" s="411"/>
      <c r="AI15" s="5"/>
      <c r="AJ15" s="5"/>
      <c r="AK15" s="5"/>
      <c r="AL15" s="5"/>
      <c r="AM15" s="5"/>
    </row>
    <row r="16" spans="1:39" ht="180" customHeight="1" x14ac:dyDescent="0.2">
      <c r="A16" s="234"/>
      <c r="B16" s="52"/>
      <c r="C16" s="72" t="s">
        <v>473</v>
      </c>
      <c r="D16" s="54" t="s">
        <v>58</v>
      </c>
      <c r="E16" s="232" t="s">
        <v>517</v>
      </c>
      <c r="F16" s="118" t="s">
        <v>518</v>
      </c>
      <c r="G16" s="118" t="s">
        <v>519</v>
      </c>
      <c r="H16" s="118" t="s">
        <v>864</v>
      </c>
      <c r="I16" s="118" t="s">
        <v>520</v>
      </c>
      <c r="J16" s="54">
        <v>2</v>
      </c>
      <c r="K16" s="67" t="str">
        <f t="shared" si="0"/>
        <v>MEDIO</v>
      </c>
      <c r="L16" s="54">
        <v>10</v>
      </c>
      <c r="M16" s="67" t="str">
        <f t="shared" si="1"/>
        <v>MEDIO</v>
      </c>
      <c r="N16" s="187">
        <f t="shared" si="2"/>
        <v>20</v>
      </c>
      <c r="O16" s="46" t="s">
        <v>863</v>
      </c>
      <c r="P16" s="68" t="s">
        <v>241</v>
      </c>
      <c r="Q16" s="233" t="s">
        <v>865</v>
      </c>
      <c r="R16" s="69" t="s">
        <v>64</v>
      </c>
      <c r="S16" s="183" t="s">
        <v>855</v>
      </c>
      <c r="T16" s="54">
        <v>1</v>
      </c>
      <c r="U16" s="54" t="str">
        <f t="shared" si="3"/>
        <v>BAJO</v>
      </c>
      <c r="V16" s="54">
        <v>10</v>
      </c>
      <c r="W16" s="54" t="str">
        <f t="shared" si="4"/>
        <v>MEDIO</v>
      </c>
      <c r="X16" s="187">
        <f t="shared" si="5"/>
        <v>10</v>
      </c>
      <c r="Y16" s="70"/>
      <c r="Z16" s="70" t="s">
        <v>66</v>
      </c>
      <c r="AA16" s="70"/>
      <c r="AB16" s="70"/>
      <c r="AC16" s="354" t="s">
        <v>866</v>
      </c>
      <c r="AD16" s="134" t="s">
        <v>132</v>
      </c>
      <c r="AE16" s="134" t="s">
        <v>521</v>
      </c>
      <c r="AF16" s="135" t="s">
        <v>356</v>
      </c>
      <c r="AG16" s="104" t="s">
        <v>851</v>
      </c>
      <c r="AH16" s="411"/>
      <c r="AI16" s="5"/>
      <c r="AJ16" s="5"/>
      <c r="AK16" s="5"/>
      <c r="AL16" s="5"/>
      <c r="AM16" s="5"/>
    </row>
    <row r="17" spans="1:39" ht="153" customHeight="1" x14ac:dyDescent="0.2">
      <c r="A17" s="5"/>
      <c r="B17" s="107"/>
      <c r="C17" s="72" t="s">
        <v>473</v>
      </c>
      <c r="D17" s="54" t="s">
        <v>336</v>
      </c>
      <c r="E17" s="55" t="s">
        <v>522</v>
      </c>
      <c r="F17" s="56" t="s">
        <v>523</v>
      </c>
      <c r="G17" s="56" t="s">
        <v>524</v>
      </c>
      <c r="H17" s="56" t="s">
        <v>525</v>
      </c>
      <c r="I17" s="56" t="s">
        <v>526</v>
      </c>
      <c r="J17" s="54">
        <v>2</v>
      </c>
      <c r="K17" s="54" t="str">
        <f t="shared" si="0"/>
        <v>MEDIO</v>
      </c>
      <c r="L17" s="54">
        <v>10</v>
      </c>
      <c r="M17" s="54" t="str">
        <f t="shared" si="1"/>
        <v>MEDIO</v>
      </c>
      <c r="N17" s="57">
        <f t="shared" si="2"/>
        <v>20</v>
      </c>
      <c r="O17" s="46" t="s">
        <v>527</v>
      </c>
      <c r="P17" s="68" t="s">
        <v>241</v>
      </c>
      <c r="Q17" s="233" t="s">
        <v>867</v>
      </c>
      <c r="R17" s="69" t="s">
        <v>64</v>
      </c>
      <c r="S17" s="183" t="s">
        <v>855</v>
      </c>
      <c r="T17" s="54">
        <v>1</v>
      </c>
      <c r="U17" s="54" t="str">
        <f t="shared" si="3"/>
        <v>BAJO</v>
      </c>
      <c r="V17" s="54">
        <v>10</v>
      </c>
      <c r="W17" s="54" t="str">
        <f t="shared" si="4"/>
        <v>MEDIO</v>
      </c>
      <c r="X17" s="57">
        <f t="shared" si="5"/>
        <v>10</v>
      </c>
      <c r="Y17" s="70"/>
      <c r="Z17" s="70" t="s">
        <v>66</v>
      </c>
      <c r="AA17" s="70"/>
      <c r="AB17" s="70"/>
      <c r="AC17" s="355" t="s">
        <v>868</v>
      </c>
      <c r="AD17" s="183">
        <v>2022</v>
      </c>
      <c r="AE17" s="63" t="s">
        <v>869</v>
      </c>
      <c r="AF17" s="63" t="s">
        <v>121</v>
      </c>
      <c r="AG17" s="104" t="s">
        <v>851</v>
      </c>
      <c r="AH17" s="408"/>
      <c r="AI17" s="5"/>
      <c r="AJ17" s="5"/>
      <c r="AK17" s="5"/>
      <c r="AL17" s="5"/>
      <c r="AM17" s="5"/>
    </row>
    <row r="18" spans="1:39" ht="31.5" customHeight="1" x14ac:dyDescent="0.2">
      <c r="A18" s="5"/>
      <c r="B18" s="1"/>
      <c r="C18" s="1"/>
      <c r="D18" s="1"/>
      <c r="E18" s="1"/>
      <c r="F18" s="1"/>
      <c r="G18" s="1"/>
      <c r="H18" s="1"/>
      <c r="I18" s="1"/>
      <c r="J18" s="1"/>
      <c r="K18" s="1"/>
      <c r="L18" s="1"/>
      <c r="M18" s="1"/>
      <c r="N18" s="80">
        <f>AVERAGE(N9:N17)</f>
        <v>31.111111111111111</v>
      </c>
      <c r="O18" s="1"/>
      <c r="P18" s="1"/>
      <c r="Q18" s="1"/>
      <c r="R18" s="1"/>
      <c r="S18" s="1"/>
      <c r="T18" s="1"/>
      <c r="U18" s="1"/>
      <c r="V18" s="1"/>
      <c r="W18" s="1"/>
      <c r="X18" s="80">
        <f>AVERAGE(X9:X17)</f>
        <v>14.444444444444445</v>
      </c>
      <c r="Y18" s="1"/>
      <c r="Z18" s="1"/>
      <c r="AA18" s="1"/>
      <c r="AB18" s="1"/>
      <c r="AC18" s="1"/>
      <c r="AD18" s="1"/>
      <c r="AE18" s="1"/>
      <c r="AF18" s="1"/>
      <c r="AG18" s="83"/>
      <c r="AH18" s="84"/>
      <c r="AI18" s="5"/>
      <c r="AJ18" s="5"/>
      <c r="AK18" s="5"/>
      <c r="AL18" s="5"/>
      <c r="AM18" s="5"/>
    </row>
    <row r="19" spans="1:39" ht="69" customHeight="1" x14ac:dyDescent="0.2">
      <c r="A19" s="5"/>
      <c r="B19" s="1"/>
      <c r="C19" s="1"/>
      <c r="D19" s="1"/>
      <c r="E19" s="1"/>
      <c r="F19" s="85"/>
      <c r="G19" s="85"/>
      <c r="H19" s="413" t="s">
        <v>133</v>
      </c>
      <c r="I19" s="414"/>
      <c r="J19" s="414"/>
      <c r="K19" s="415"/>
      <c r="L19" s="1"/>
      <c r="M19" s="425" t="s">
        <v>134</v>
      </c>
      <c r="N19" s="383"/>
      <c r="O19" s="383"/>
      <c r="P19" s="383"/>
      <c r="Q19" s="384"/>
      <c r="R19" s="86"/>
      <c r="S19" s="86"/>
      <c r="T19" s="5"/>
      <c r="U19" s="1"/>
      <c r="V19" s="1"/>
      <c r="W19" s="1"/>
      <c r="X19" s="1"/>
      <c r="Y19" s="1"/>
      <c r="Z19" s="1"/>
      <c r="AA19" s="1"/>
      <c r="AB19" s="1"/>
      <c r="AC19" s="1"/>
      <c r="AD19" s="1"/>
      <c r="AE19" s="1"/>
      <c r="AF19" s="1"/>
      <c r="AG19" s="1"/>
      <c r="AH19" s="1"/>
      <c r="AI19" s="5"/>
      <c r="AJ19" s="5"/>
      <c r="AK19" s="5"/>
      <c r="AL19" s="5"/>
      <c r="AM19" s="5"/>
    </row>
    <row r="20" spans="1:39" ht="33.75" customHeight="1" x14ac:dyDescent="0.2">
      <c r="A20" s="5"/>
      <c r="B20" s="1"/>
      <c r="C20" s="1"/>
      <c r="D20" s="1"/>
      <c r="E20" s="1"/>
      <c r="F20" s="416"/>
      <c r="G20" s="417"/>
      <c r="H20" s="418" t="s">
        <v>135</v>
      </c>
      <c r="I20" s="400"/>
      <c r="J20" s="87">
        <f>COUNTIF(X9:X17,"=5")</f>
        <v>0</v>
      </c>
      <c r="K20" s="88">
        <f>J20*100%/J23</f>
        <v>0</v>
      </c>
      <c r="L20" s="1"/>
      <c r="M20" s="426" t="s">
        <v>136</v>
      </c>
      <c r="N20" s="427"/>
      <c r="O20" s="428" t="s">
        <v>137</v>
      </c>
      <c r="P20" s="414"/>
      <c r="Q20" s="415"/>
      <c r="R20" s="86"/>
      <c r="S20" s="86"/>
      <c r="T20" s="89"/>
      <c r="U20" s="1"/>
      <c r="V20" s="1"/>
      <c r="W20" s="1"/>
      <c r="X20" s="1"/>
      <c r="Y20" s="1"/>
      <c r="Z20" s="1"/>
      <c r="AA20" s="1"/>
      <c r="AB20" s="1"/>
      <c r="AC20" s="1"/>
      <c r="AD20" s="1"/>
      <c r="AE20" s="1"/>
      <c r="AF20" s="1"/>
      <c r="AG20" s="1"/>
      <c r="AH20" s="1"/>
      <c r="AI20" s="5"/>
      <c r="AJ20" s="5"/>
      <c r="AK20" s="5"/>
      <c r="AL20" s="5"/>
      <c r="AM20" s="5"/>
    </row>
    <row r="21" spans="1:39" ht="30" customHeight="1" x14ac:dyDescent="0.2">
      <c r="A21" s="5"/>
      <c r="B21" s="1"/>
      <c r="C21" s="1"/>
      <c r="D21" s="1"/>
      <c r="E21" s="1"/>
      <c r="F21" s="416"/>
      <c r="G21" s="417"/>
      <c r="H21" s="418" t="s">
        <v>138</v>
      </c>
      <c r="I21" s="400"/>
      <c r="J21" s="87">
        <f>COUNTIFS(X9:X17,"&gt;=6",X9:X17,"&lt;=30")</f>
        <v>9</v>
      </c>
      <c r="K21" s="88">
        <f>J21*100%/J23</f>
        <v>1</v>
      </c>
      <c r="L21" s="1"/>
      <c r="M21" s="439" t="s">
        <v>139</v>
      </c>
      <c r="N21" s="400"/>
      <c r="O21" s="437" t="s">
        <v>140</v>
      </c>
      <c r="P21" s="399"/>
      <c r="Q21" s="431"/>
      <c r="R21" s="86"/>
      <c r="S21" s="86"/>
      <c r="T21" s="89"/>
      <c r="U21" s="1"/>
      <c r="V21" s="1"/>
      <c r="W21" s="1"/>
      <c r="X21" s="1"/>
      <c r="Y21" s="1"/>
      <c r="Z21" s="1"/>
      <c r="AA21" s="1"/>
      <c r="AB21" s="1"/>
      <c r="AC21" s="1"/>
      <c r="AD21" s="1"/>
      <c r="AE21" s="1"/>
      <c r="AF21" s="1"/>
      <c r="AG21" s="1"/>
      <c r="AH21" s="1"/>
      <c r="AI21" s="5"/>
      <c r="AJ21" s="5"/>
      <c r="AK21" s="5"/>
      <c r="AL21" s="5"/>
      <c r="AM21" s="5"/>
    </row>
    <row r="22" spans="1:39" ht="29.25" customHeight="1" x14ac:dyDescent="0.2">
      <c r="A22" s="5"/>
      <c r="B22" s="1"/>
      <c r="C22" s="1"/>
      <c r="D22" s="1"/>
      <c r="E22" s="1"/>
      <c r="F22" s="416"/>
      <c r="G22" s="417"/>
      <c r="H22" s="418" t="s">
        <v>141</v>
      </c>
      <c r="I22" s="400"/>
      <c r="J22" s="87">
        <f>COUNTIFS(X9:X17,"&gt;=40",X9:X17,"&lt;=60")</f>
        <v>0</v>
      </c>
      <c r="K22" s="88">
        <f>J22*100%/J23</f>
        <v>0</v>
      </c>
      <c r="L22" s="1"/>
      <c r="M22" s="419" t="s">
        <v>142</v>
      </c>
      <c r="N22" s="420"/>
      <c r="O22" s="421" t="s">
        <v>143</v>
      </c>
      <c r="P22" s="438"/>
      <c r="Q22" s="422"/>
      <c r="R22" s="86"/>
      <c r="S22" s="86"/>
      <c r="T22" s="89"/>
      <c r="U22" s="1"/>
      <c r="V22" s="1"/>
      <c r="W22" s="1"/>
      <c r="X22" s="1"/>
      <c r="Y22" s="1"/>
      <c r="Z22" s="1"/>
      <c r="AA22" s="1"/>
      <c r="AB22" s="1"/>
      <c r="AC22" s="1"/>
      <c r="AD22" s="1"/>
      <c r="AE22" s="1"/>
      <c r="AF22" s="1"/>
      <c r="AG22" s="1"/>
      <c r="AH22" s="1"/>
      <c r="AI22" s="5"/>
      <c r="AJ22" s="5"/>
      <c r="AK22" s="5"/>
      <c r="AL22" s="5"/>
      <c r="AM22" s="5"/>
    </row>
    <row r="23" spans="1:39" ht="30" customHeight="1" x14ac:dyDescent="0.2">
      <c r="A23" s="5"/>
      <c r="B23" s="1"/>
      <c r="C23" s="1"/>
      <c r="D23" s="1"/>
      <c r="E23" s="1"/>
      <c r="F23" s="423"/>
      <c r="G23" s="417"/>
      <c r="H23" s="424" t="s">
        <v>144</v>
      </c>
      <c r="I23" s="420"/>
      <c r="J23" s="90">
        <f>+J20+J22+J21</f>
        <v>9</v>
      </c>
      <c r="K23" s="91">
        <f>K20+K21+K22</f>
        <v>1</v>
      </c>
      <c r="L23" s="1"/>
      <c r="M23" s="1"/>
      <c r="N23" s="1"/>
      <c r="O23" s="1"/>
      <c r="P23" s="1"/>
      <c r="Q23" s="1"/>
      <c r="R23" s="1"/>
      <c r="S23" s="1"/>
      <c r="T23" s="1"/>
      <c r="U23" s="1"/>
      <c r="V23" s="1"/>
      <c r="W23" s="1"/>
      <c r="X23" s="1"/>
      <c r="Y23" s="1"/>
      <c r="Z23" s="1"/>
      <c r="AA23" s="1"/>
      <c r="AB23" s="1"/>
      <c r="AC23" s="1"/>
      <c r="AD23" s="1"/>
      <c r="AE23" s="1"/>
      <c r="AF23" s="1"/>
      <c r="AG23" s="1"/>
      <c r="AH23" s="1"/>
      <c r="AI23" s="5"/>
      <c r="AJ23" s="5"/>
      <c r="AK23" s="5"/>
      <c r="AL23" s="5"/>
      <c r="AM23" s="5"/>
    </row>
    <row r="24" spans="1:39" ht="15.75" customHeight="1" x14ac:dyDescent="0.2">
      <c r="P24" s="92"/>
      <c r="R24" s="92"/>
      <c r="S24" s="92"/>
    </row>
    <row r="25" spans="1:39" ht="15.75" customHeight="1" x14ac:dyDescent="0.2">
      <c r="P25" s="92"/>
      <c r="R25" s="92"/>
      <c r="S25" s="92"/>
    </row>
    <row r="26" spans="1:39" ht="15.75" customHeight="1" x14ac:dyDescent="0.2">
      <c r="P26" s="92"/>
      <c r="R26" s="92"/>
      <c r="S26" s="92"/>
    </row>
    <row r="27" spans="1:39" ht="15.75" customHeight="1" x14ac:dyDescent="0.2">
      <c r="P27" s="92"/>
      <c r="R27" s="92"/>
      <c r="S27" s="92"/>
    </row>
    <row r="28" spans="1:39" ht="15.75" customHeight="1" x14ac:dyDescent="0.2">
      <c r="P28" s="92"/>
      <c r="R28" s="92"/>
      <c r="S28" s="92"/>
    </row>
    <row r="29" spans="1:39" ht="15.75" customHeight="1" x14ac:dyDescent="0.2">
      <c r="P29" s="92"/>
      <c r="R29" s="92"/>
      <c r="S29" s="92"/>
    </row>
    <row r="30" spans="1:39" ht="15.75" customHeight="1" x14ac:dyDescent="0.2">
      <c r="P30" s="92"/>
      <c r="R30" s="92"/>
      <c r="S30" s="92"/>
    </row>
    <row r="31" spans="1:39" ht="15.75" customHeight="1" x14ac:dyDescent="0.2">
      <c r="P31" s="92"/>
      <c r="R31" s="92"/>
      <c r="S31" s="92"/>
    </row>
    <row r="32" spans="1:39" ht="15.75" customHeight="1" x14ac:dyDescent="0.2">
      <c r="P32" s="92"/>
      <c r="R32" s="92"/>
      <c r="S32" s="92"/>
    </row>
    <row r="33" spans="16:19" ht="15.75" customHeight="1" x14ac:dyDescent="0.2">
      <c r="P33" s="92"/>
      <c r="R33" s="92"/>
      <c r="S33" s="92"/>
    </row>
    <row r="34" spans="16:19" ht="15.75" customHeight="1" x14ac:dyDescent="0.2">
      <c r="P34" s="92"/>
      <c r="R34" s="92"/>
      <c r="S34" s="92"/>
    </row>
    <row r="35" spans="16:19" ht="15.75" customHeight="1" x14ac:dyDescent="0.2">
      <c r="P35" s="92"/>
      <c r="R35" s="92"/>
      <c r="S35" s="92"/>
    </row>
    <row r="36" spans="16:19" ht="15.75" customHeight="1" x14ac:dyDescent="0.2">
      <c r="P36" s="92"/>
      <c r="R36" s="92"/>
      <c r="S36" s="92"/>
    </row>
    <row r="37" spans="16:19" ht="15.75" customHeight="1" x14ac:dyDescent="0.2">
      <c r="P37" s="92"/>
      <c r="R37" s="92"/>
      <c r="S37" s="92"/>
    </row>
    <row r="38" spans="16:19" ht="15.75" customHeight="1" x14ac:dyDescent="0.2">
      <c r="P38" s="92"/>
      <c r="R38" s="92"/>
      <c r="S38" s="92"/>
    </row>
    <row r="39" spans="16:19" ht="15.75" customHeight="1" x14ac:dyDescent="0.2">
      <c r="P39" s="92"/>
      <c r="R39" s="92"/>
      <c r="S39" s="92"/>
    </row>
    <row r="40" spans="16:19" ht="15.75" customHeight="1" x14ac:dyDescent="0.2">
      <c r="P40" s="92"/>
      <c r="R40" s="92"/>
      <c r="S40" s="92"/>
    </row>
    <row r="41" spans="16:19" ht="15.75" customHeight="1" x14ac:dyDescent="0.2">
      <c r="P41" s="92"/>
      <c r="R41" s="92"/>
      <c r="S41" s="92"/>
    </row>
    <row r="42" spans="16:19" ht="15.75" customHeight="1" x14ac:dyDescent="0.2">
      <c r="P42" s="92"/>
      <c r="R42" s="92"/>
      <c r="S42" s="92"/>
    </row>
    <row r="43" spans="16:19" ht="15.75" customHeight="1" x14ac:dyDescent="0.2">
      <c r="P43" s="92"/>
      <c r="R43" s="92"/>
      <c r="S43" s="92"/>
    </row>
    <row r="44" spans="16:19" ht="15.75" customHeight="1" x14ac:dyDescent="0.2">
      <c r="P44" s="92"/>
      <c r="R44" s="92"/>
      <c r="S44" s="92"/>
    </row>
    <row r="45" spans="16:19" ht="15.75" customHeight="1" x14ac:dyDescent="0.2">
      <c r="P45" s="92"/>
      <c r="R45" s="92"/>
      <c r="S45" s="92"/>
    </row>
    <row r="46" spans="16:19" ht="15.75" customHeight="1" x14ac:dyDescent="0.2">
      <c r="P46" s="92"/>
      <c r="R46" s="92"/>
      <c r="S46" s="92"/>
    </row>
    <row r="47" spans="16:19" ht="15.75" customHeight="1" x14ac:dyDescent="0.2">
      <c r="P47" s="92"/>
      <c r="R47" s="92"/>
      <c r="S47" s="92"/>
    </row>
    <row r="48" spans="16:19" ht="15.75" customHeight="1" x14ac:dyDescent="0.2">
      <c r="P48" s="92"/>
      <c r="R48" s="92"/>
      <c r="S48" s="92"/>
    </row>
    <row r="49" spans="16:19" ht="15.75" customHeight="1" x14ac:dyDescent="0.2">
      <c r="P49" s="92"/>
      <c r="R49" s="92"/>
      <c r="S49" s="92"/>
    </row>
    <row r="50" spans="16:19" ht="15.75" customHeight="1" x14ac:dyDescent="0.2">
      <c r="P50" s="92"/>
      <c r="R50" s="92"/>
      <c r="S50" s="92"/>
    </row>
    <row r="51" spans="16:19" ht="15.75" customHeight="1" x14ac:dyDescent="0.2">
      <c r="P51" s="92"/>
      <c r="R51" s="92"/>
      <c r="S51" s="92"/>
    </row>
    <row r="52" spans="16:19" ht="15.75" customHeight="1" x14ac:dyDescent="0.2">
      <c r="P52" s="92"/>
      <c r="R52" s="92"/>
      <c r="S52" s="92"/>
    </row>
    <row r="53" spans="16:19" ht="15.75" customHeight="1" x14ac:dyDescent="0.2">
      <c r="P53" s="92"/>
      <c r="R53" s="92"/>
      <c r="S53" s="92"/>
    </row>
    <row r="54" spans="16:19" ht="15.75" customHeight="1" x14ac:dyDescent="0.2">
      <c r="P54" s="92"/>
      <c r="R54" s="92"/>
      <c r="S54" s="92"/>
    </row>
    <row r="55" spans="16:19" ht="15.75" customHeight="1" x14ac:dyDescent="0.2">
      <c r="P55" s="92"/>
      <c r="R55" s="92"/>
      <c r="S55" s="92"/>
    </row>
    <row r="56" spans="16:19" ht="15.75" customHeight="1" x14ac:dyDescent="0.2">
      <c r="P56" s="92"/>
      <c r="R56" s="92"/>
      <c r="S56" s="92"/>
    </row>
    <row r="57" spans="16:19" ht="15.75" customHeight="1" x14ac:dyDescent="0.2">
      <c r="P57" s="92"/>
      <c r="R57" s="92"/>
      <c r="S57" s="92"/>
    </row>
    <row r="58" spans="16:19" ht="15.75" customHeight="1" x14ac:dyDescent="0.2">
      <c r="P58" s="92"/>
      <c r="R58" s="92"/>
      <c r="S58" s="92"/>
    </row>
    <row r="59" spans="16:19" ht="15.75" customHeight="1" x14ac:dyDescent="0.2">
      <c r="P59" s="92"/>
      <c r="R59" s="92"/>
      <c r="S59" s="92"/>
    </row>
    <row r="60" spans="16:19" ht="15.75" customHeight="1" x14ac:dyDescent="0.2">
      <c r="P60" s="92"/>
      <c r="R60" s="92"/>
      <c r="S60" s="92"/>
    </row>
    <row r="61" spans="16:19" ht="15.75" customHeight="1" x14ac:dyDescent="0.2">
      <c r="P61" s="92"/>
      <c r="R61" s="92"/>
      <c r="S61" s="92"/>
    </row>
    <row r="62" spans="16:19" ht="15.75" customHeight="1" x14ac:dyDescent="0.2">
      <c r="P62" s="92"/>
      <c r="R62" s="92"/>
      <c r="S62" s="92"/>
    </row>
    <row r="63" spans="16:19" ht="15.75" customHeight="1" x14ac:dyDescent="0.2">
      <c r="P63" s="92"/>
      <c r="R63" s="92"/>
      <c r="S63" s="92"/>
    </row>
    <row r="64" spans="16:19" ht="15.75" customHeight="1" x14ac:dyDescent="0.2">
      <c r="P64" s="92"/>
      <c r="R64" s="92"/>
      <c r="S64" s="92"/>
    </row>
    <row r="65" spans="16:19" ht="15.75" customHeight="1" x14ac:dyDescent="0.2">
      <c r="P65" s="92"/>
      <c r="R65" s="92"/>
      <c r="S65" s="92"/>
    </row>
    <row r="66" spans="16:19" ht="15.75" customHeight="1" x14ac:dyDescent="0.2">
      <c r="P66" s="92"/>
      <c r="R66" s="92"/>
      <c r="S66" s="92"/>
    </row>
    <row r="67" spans="16:19" ht="15.75" customHeight="1" x14ac:dyDescent="0.2">
      <c r="P67" s="92"/>
      <c r="R67" s="92"/>
      <c r="S67" s="92"/>
    </row>
    <row r="68" spans="16:19" ht="15.75" customHeight="1" x14ac:dyDescent="0.2">
      <c r="P68" s="92"/>
      <c r="R68" s="92"/>
      <c r="S68" s="92"/>
    </row>
    <row r="69" spans="16:19" ht="15.75" customHeight="1" x14ac:dyDescent="0.2">
      <c r="P69" s="92"/>
      <c r="R69" s="92"/>
      <c r="S69" s="92"/>
    </row>
    <row r="70" spans="16:19" ht="15.75" customHeight="1" x14ac:dyDescent="0.2">
      <c r="P70" s="92"/>
      <c r="R70" s="92"/>
      <c r="S70" s="92"/>
    </row>
    <row r="71" spans="16:19" ht="15.75" customHeight="1" x14ac:dyDescent="0.2">
      <c r="P71" s="92"/>
      <c r="R71" s="92"/>
      <c r="S71" s="92"/>
    </row>
    <row r="72" spans="16:19" ht="15.75" customHeight="1" x14ac:dyDescent="0.2">
      <c r="P72" s="92"/>
      <c r="R72" s="92"/>
      <c r="S72" s="92"/>
    </row>
    <row r="73" spans="16:19" ht="15.75" customHeight="1" x14ac:dyDescent="0.2">
      <c r="P73" s="92"/>
      <c r="R73" s="92"/>
      <c r="S73" s="92"/>
    </row>
    <row r="74" spans="16:19" ht="15.75" customHeight="1" x14ac:dyDescent="0.2">
      <c r="P74" s="92"/>
      <c r="R74" s="92"/>
      <c r="S74" s="92"/>
    </row>
    <row r="75" spans="16:19" ht="15.75" customHeight="1" x14ac:dyDescent="0.2">
      <c r="P75" s="92"/>
      <c r="R75" s="92"/>
      <c r="S75" s="92"/>
    </row>
    <row r="76" spans="16:19" ht="15.75" customHeight="1" x14ac:dyDescent="0.2">
      <c r="P76" s="92"/>
      <c r="R76" s="92"/>
      <c r="S76" s="92"/>
    </row>
    <row r="77" spans="16:19" ht="15.75" customHeight="1" x14ac:dyDescent="0.2">
      <c r="P77" s="92"/>
      <c r="R77" s="92"/>
      <c r="S77" s="92"/>
    </row>
    <row r="78" spans="16:19" ht="15.75" customHeight="1" x14ac:dyDescent="0.2">
      <c r="P78" s="92"/>
      <c r="R78" s="92"/>
      <c r="S78" s="92"/>
    </row>
    <row r="79" spans="16:19" ht="15.75" customHeight="1" x14ac:dyDescent="0.2">
      <c r="P79" s="92"/>
      <c r="R79" s="92"/>
      <c r="S79" s="92"/>
    </row>
    <row r="80" spans="16:19" ht="15.75" customHeight="1" x14ac:dyDescent="0.2">
      <c r="P80" s="92"/>
      <c r="R80" s="92"/>
      <c r="S80" s="92"/>
    </row>
    <row r="81" spans="16:19" ht="15.75" customHeight="1" x14ac:dyDescent="0.2">
      <c r="P81" s="92"/>
      <c r="R81" s="92"/>
      <c r="S81" s="92"/>
    </row>
    <row r="82" spans="16:19" ht="15.75" customHeight="1" x14ac:dyDescent="0.2">
      <c r="P82" s="92"/>
      <c r="R82" s="92"/>
      <c r="S82" s="92"/>
    </row>
    <row r="83" spans="16:19" ht="15.75" customHeight="1" x14ac:dyDescent="0.2">
      <c r="P83" s="92"/>
      <c r="R83" s="92"/>
      <c r="S83" s="92"/>
    </row>
    <row r="84" spans="16:19" ht="15.75" customHeight="1" x14ac:dyDescent="0.2">
      <c r="P84" s="92"/>
      <c r="R84" s="92"/>
      <c r="S84" s="92"/>
    </row>
    <row r="85" spans="16:19" ht="15.75" customHeight="1" x14ac:dyDescent="0.2">
      <c r="P85" s="92"/>
      <c r="R85" s="92"/>
      <c r="S85" s="92"/>
    </row>
    <row r="86" spans="16:19" ht="15.75" customHeight="1" x14ac:dyDescent="0.2">
      <c r="P86" s="92"/>
      <c r="R86" s="92"/>
      <c r="S86" s="92"/>
    </row>
    <row r="87" spans="16:19" ht="15.75" customHeight="1" x14ac:dyDescent="0.2">
      <c r="P87" s="92"/>
      <c r="R87" s="92"/>
      <c r="S87" s="92"/>
    </row>
    <row r="88" spans="16:19" ht="15.75" customHeight="1" x14ac:dyDescent="0.2">
      <c r="P88" s="92"/>
      <c r="R88" s="92"/>
      <c r="S88" s="92"/>
    </row>
    <row r="89" spans="16:19" ht="15.75" customHeight="1" x14ac:dyDescent="0.2">
      <c r="P89" s="92"/>
      <c r="R89" s="92"/>
      <c r="S89" s="92"/>
    </row>
    <row r="90" spans="16:19" ht="15.75" customHeight="1" x14ac:dyDescent="0.2">
      <c r="P90" s="92"/>
      <c r="R90" s="92"/>
      <c r="S90" s="92"/>
    </row>
    <row r="91" spans="16:19" ht="15.75" customHeight="1" x14ac:dyDescent="0.2">
      <c r="P91" s="92"/>
      <c r="R91" s="92"/>
      <c r="S91" s="92"/>
    </row>
    <row r="92" spans="16:19" ht="15.75" customHeight="1" x14ac:dyDescent="0.2">
      <c r="P92" s="92"/>
      <c r="R92" s="92"/>
      <c r="S92" s="92"/>
    </row>
    <row r="93" spans="16:19" ht="15.75" customHeight="1" x14ac:dyDescent="0.2">
      <c r="P93" s="92"/>
      <c r="R93" s="92"/>
      <c r="S93" s="92"/>
    </row>
    <row r="94" spans="16:19" ht="15.75" customHeight="1" x14ac:dyDescent="0.2">
      <c r="P94" s="92"/>
      <c r="R94" s="92"/>
      <c r="S94" s="92"/>
    </row>
    <row r="95" spans="16:19" ht="15.75" customHeight="1" x14ac:dyDescent="0.2">
      <c r="P95" s="92"/>
      <c r="R95" s="92"/>
      <c r="S95" s="92"/>
    </row>
    <row r="96" spans="16:19" ht="15.75" customHeight="1" x14ac:dyDescent="0.2">
      <c r="P96" s="92"/>
      <c r="R96" s="92"/>
      <c r="S96" s="92"/>
    </row>
    <row r="97" spans="16:19" ht="15.75" customHeight="1" x14ac:dyDescent="0.2">
      <c r="P97" s="92"/>
      <c r="R97" s="92"/>
      <c r="S97" s="92"/>
    </row>
    <row r="98" spans="16:19" ht="15.75" customHeight="1" x14ac:dyDescent="0.2">
      <c r="P98" s="92"/>
      <c r="R98" s="92"/>
      <c r="S98" s="92"/>
    </row>
    <row r="99" spans="16:19" ht="15.75" customHeight="1" x14ac:dyDescent="0.2">
      <c r="P99" s="92"/>
      <c r="R99" s="92"/>
      <c r="S99" s="92"/>
    </row>
    <row r="100" spans="16:19" ht="15.75" customHeight="1" x14ac:dyDescent="0.2">
      <c r="P100" s="92"/>
      <c r="R100" s="92"/>
      <c r="S100" s="92"/>
    </row>
    <row r="101" spans="16:19" ht="15.75" customHeight="1" x14ac:dyDescent="0.2">
      <c r="P101" s="92"/>
      <c r="R101" s="92"/>
      <c r="S101" s="92"/>
    </row>
    <row r="102" spans="16:19" ht="15.75" customHeight="1" x14ac:dyDescent="0.2">
      <c r="P102" s="92"/>
      <c r="R102" s="92"/>
      <c r="S102" s="92"/>
    </row>
    <row r="103" spans="16:19" ht="15.75" customHeight="1" x14ac:dyDescent="0.2">
      <c r="P103" s="92"/>
      <c r="R103" s="92"/>
      <c r="S103" s="92"/>
    </row>
    <row r="104" spans="16:19" ht="15.75" customHeight="1" x14ac:dyDescent="0.2">
      <c r="P104" s="92"/>
      <c r="R104" s="92"/>
      <c r="S104" s="92"/>
    </row>
    <row r="105" spans="16:19" ht="15.75" customHeight="1" x14ac:dyDescent="0.2">
      <c r="P105" s="92"/>
      <c r="R105" s="92"/>
      <c r="S105" s="92"/>
    </row>
    <row r="106" spans="16:19" ht="15.75" customHeight="1" x14ac:dyDescent="0.2">
      <c r="P106" s="92"/>
      <c r="R106" s="92"/>
      <c r="S106" s="92"/>
    </row>
    <row r="107" spans="16:19" ht="15.75" customHeight="1" x14ac:dyDescent="0.2">
      <c r="P107" s="92"/>
      <c r="R107" s="92"/>
      <c r="S107" s="92"/>
    </row>
    <row r="108" spans="16:19" ht="15.75" customHeight="1" x14ac:dyDescent="0.2">
      <c r="P108" s="92"/>
      <c r="R108" s="92"/>
      <c r="S108" s="92"/>
    </row>
    <row r="109" spans="16:19" ht="15.75" customHeight="1" x14ac:dyDescent="0.2">
      <c r="P109" s="92"/>
      <c r="R109" s="92"/>
      <c r="S109" s="92"/>
    </row>
    <row r="110" spans="16:19" ht="15.75" customHeight="1" x14ac:dyDescent="0.2">
      <c r="P110" s="92"/>
      <c r="R110" s="92"/>
      <c r="S110" s="92"/>
    </row>
    <row r="111" spans="16:19" ht="15.75" customHeight="1" x14ac:dyDescent="0.2">
      <c r="P111" s="92"/>
      <c r="R111" s="92"/>
      <c r="S111" s="92"/>
    </row>
    <row r="112" spans="16:19" ht="15.75" customHeight="1" x14ac:dyDescent="0.2">
      <c r="P112" s="92"/>
      <c r="R112" s="92"/>
      <c r="S112" s="92"/>
    </row>
    <row r="113" spans="16:19" ht="15.75" customHeight="1" x14ac:dyDescent="0.2">
      <c r="P113" s="92"/>
      <c r="R113" s="92"/>
      <c r="S113" s="92"/>
    </row>
    <row r="114" spans="16:19" ht="15.75" customHeight="1" x14ac:dyDescent="0.2">
      <c r="P114" s="92"/>
      <c r="R114" s="92"/>
      <c r="S114" s="92"/>
    </row>
    <row r="115" spans="16:19" ht="15.75" customHeight="1" x14ac:dyDescent="0.2">
      <c r="P115" s="92"/>
      <c r="R115" s="92"/>
      <c r="S115" s="92"/>
    </row>
    <row r="116" spans="16:19" ht="15.75" customHeight="1" x14ac:dyDescent="0.2">
      <c r="P116" s="92"/>
      <c r="R116" s="92"/>
      <c r="S116" s="92"/>
    </row>
    <row r="117" spans="16:19" ht="15.75" customHeight="1" x14ac:dyDescent="0.2">
      <c r="P117" s="92"/>
      <c r="R117" s="92"/>
      <c r="S117" s="92"/>
    </row>
    <row r="118" spans="16:19" ht="15.75" customHeight="1" x14ac:dyDescent="0.2">
      <c r="P118" s="92"/>
      <c r="R118" s="92"/>
      <c r="S118" s="92"/>
    </row>
    <row r="119" spans="16:19" ht="15.75" customHeight="1" x14ac:dyDescent="0.2">
      <c r="P119" s="92"/>
      <c r="R119" s="92"/>
      <c r="S119" s="92"/>
    </row>
    <row r="120" spans="16:19" ht="15.75" customHeight="1" x14ac:dyDescent="0.2">
      <c r="P120" s="92"/>
      <c r="R120" s="92"/>
      <c r="S120" s="92"/>
    </row>
    <row r="121" spans="16:19" ht="15.75" customHeight="1" x14ac:dyDescent="0.2">
      <c r="P121" s="92"/>
      <c r="R121" s="92"/>
      <c r="S121" s="92"/>
    </row>
    <row r="122" spans="16:19" ht="15.75" customHeight="1" x14ac:dyDescent="0.2">
      <c r="P122" s="92"/>
      <c r="R122" s="92"/>
      <c r="S122" s="92"/>
    </row>
    <row r="123" spans="16:19" ht="15.75" customHeight="1" x14ac:dyDescent="0.2">
      <c r="P123" s="92"/>
      <c r="R123" s="92"/>
      <c r="S123" s="92"/>
    </row>
    <row r="124" spans="16:19" ht="15.75" customHeight="1" x14ac:dyDescent="0.2">
      <c r="P124" s="92"/>
      <c r="R124" s="92"/>
      <c r="S124" s="92"/>
    </row>
    <row r="125" spans="16:19" ht="15.75" customHeight="1" x14ac:dyDescent="0.2">
      <c r="P125" s="92"/>
      <c r="R125" s="92"/>
      <c r="S125" s="92"/>
    </row>
    <row r="126" spans="16:19" ht="15.75" customHeight="1" x14ac:dyDescent="0.2">
      <c r="P126" s="92"/>
      <c r="R126" s="92"/>
      <c r="S126" s="92"/>
    </row>
    <row r="127" spans="16:19" ht="15.75" customHeight="1" x14ac:dyDescent="0.2">
      <c r="P127" s="92"/>
      <c r="R127" s="92"/>
      <c r="S127" s="92"/>
    </row>
    <row r="128" spans="16:19" ht="15.75" customHeight="1" x14ac:dyDescent="0.2">
      <c r="P128" s="92"/>
      <c r="R128" s="92"/>
      <c r="S128" s="92"/>
    </row>
    <row r="129" spans="16:19" ht="15.75" customHeight="1" x14ac:dyDescent="0.2">
      <c r="P129" s="92"/>
      <c r="R129" s="92"/>
      <c r="S129" s="92"/>
    </row>
    <row r="130" spans="16:19" ht="15.75" customHeight="1" x14ac:dyDescent="0.2">
      <c r="P130" s="92"/>
      <c r="R130" s="92"/>
      <c r="S130" s="92"/>
    </row>
    <row r="131" spans="16:19" ht="15.75" customHeight="1" x14ac:dyDescent="0.2">
      <c r="P131" s="92"/>
      <c r="R131" s="92"/>
      <c r="S131" s="92"/>
    </row>
    <row r="132" spans="16:19" ht="15.75" customHeight="1" x14ac:dyDescent="0.2">
      <c r="P132" s="92"/>
      <c r="R132" s="92"/>
      <c r="S132" s="92"/>
    </row>
    <row r="133" spans="16:19" ht="15.75" customHeight="1" x14ac:dyDescent="0.2">
      <c r="P133" s="92"/>
      <c r="R133" s="92"/>
      <c r="S133" s="92"/>
    </row>
    <row r="134" spans="16:19" ht="15.75" customHeight="1" x14ac:dyDescent="0.2">
      <c r="P134" s="92"/>
      <c r="R134" s="92"/>
      <c r="S134" s="92"/>
    </row>
    <row r="135" spans="16:19" ht="15.75" customHeight="1" x14ac:dyDescent="0.2">
      <c r="P135" s="92"/>
      <c r="R135" s="92"/>
      <c r="S135" s="92"/>
    </row>
    <row r="136" spans="16:19" ht="15.75" customHeight="1" x14ac:dyDescent="0.2">
      <c r="P136" s="92"/>
      <c r="R136" s="92"/>
      <c r="S136" s="92"/>
    </row>
    <row r="137" spans="16:19" ht="15.75" customHeight="1" x14ac:dyDescent="0.2">
      <c r="P137" s="92"/>
      <c r="R137" s="92"/>
      <c r="S137" s="92"/>
    </row>
    <row r="138" spans="16:19" ht="15.75" customHeight="1" x14ac:dyDescent="0.2">
      <c r="P138" s="92"/>
      <c r="R138" s="92"/>
      <c r="S138" s="92"/>
    </row>
    <row r="139" spans="16:19" ht="15.75" customHeight="1" x14ac:dyDescent="0.2">
      <c r="P139" s="92"/>
      <c r="R139" s="92"/>
      <c r="S139" s="92"/>
    </row>
    <row r="140" spans="16:19" ht="15.75" customHeight="1" x14ac:dyDescent="0.2">
      <c r="P140" s="92"/>
      <c r="R140" s="92"/>
      <c r="S140" s="92"/>
    </row>
    <row r="141" spans="16:19" ht="15.75" customHeight="1" x14ac:dyDescent="0.2">
      <c r="P141" s="92"/>
      <c r="R141" s="92"/>
      <c r="S141" s="92"/>
    </row>
    <row r="142" spans="16:19" ht="15.75" customHeight="1" x14ac:dyDescent="0.2">
      <c r="P142" s="92"/>
      <c r="R142" s="92"/>
      <c r="S142" s="92"/>
    </row>
    <row r="143" spans="16:19" ht="15.75" customHeight="1" x14ac:dyDescent="0.2">
      <c r="P143" s="92"/>
      <c r="R143" s="92"/>
      <c r="S143" s="92"/>
    </row>
    <row r="144" spans="16:19" ht="15.75" customHeight="1" x14ac:dyDescent="0.2">
      <c r="P144" s="92"/>
      <c r="R144" s="92"/>
      <c r="S144" s="92"/>
    </row>
    <row r="145" spans="16:19" ht="15.75" customHeight="1" x14ac:dyDescent="0.2">
      <c r="P145" s="92"/>
      <c r="R145" s="92"/>
      <c r="S145" s="92"/>
    </row>
    <row r="146" spans="16:19" ht="15.75" customHeight="1" x14ac:dyDescent="0.2">
      <c r="P146" s="92"/>
      <c r="R146" s="92"/>
      <c r="S146" s="92"/>
    </row>
    <row r="147" spans="16:19" ht="15.75" customHeight="1" x14ac:dyDescent="0.2">
      <c r="P147" s="92"/>
      <c r="R147" s="92"/>
      <c r="S147" s="92"/>
    </row>
    <row r="148" spans="16:19" ht="15.75" customHeight="1" x14ac:dyDescent="0.2">
      <c r="P148" s="92"/>
      <c r="R148" s="92"/>
      <c r="S148" s="92"/>
    </row>
    <row r="149" spans="16:19" ht="15.75" customHeight="1" x14ac:dyDescent="0.2">
      <c r="P149" s="92"/>
      <c r="R149" s="92"/>
      <c r="S149" s="92"/>
    </row>
    <row r="150" spans="16:19" ht="15.75" customHeight="1" x14ac:dyDescent="0.2">
      <c r="P150" s="92"/>
      <c r="R150" s="92"/>
      <c r="S150" s="92"/>
    </row>
    <row r="151" spans="16:19" ht="15.75" customHeight="1" x14ac:dyDescent="0.2">
      <c r="P151" s="92"/>
      <c r="R151" s="92"/>
      <c r="S151" s="92"/>
    </row>
    <row r="152" spans="16:19" ht="15.75" customHeight="1" x14ac:dyDescent="0.2">
      <c r="P152" s="92"/>
      <c r="R152" s="92"/>
      <c r="S152" s="92"/>
    </row>
    <row r="153" spans="16:19" ht="15.75" customHeight="1" x14ac:dyDescent="0.2">
      <c r="P153" s="92"/>
      <c r="R153" s="92"/>
      <c r="S153" s="92"/>
    </row>
    <row r="154" spans="16:19" ht="15.75" customHeight="1" x14ac:dyDescent="0.2">
      <c r="P154" s="92"/>
      <c r="R154" s="92"/>
      <c r="S154" s="92"/>
    </row>
    <row r="155" spans="16:19" ht="15.75" customHeight="1" x14ac:dyDescent="0.2">
      <c r="P155" s="92"/>
      <c r="R155" s="92"/>
      <c r="S155" s="92"/>
    </row>
    <row r="156" spans="16:19" ht="15.75" customHeight="1" x14ac:dyDescent="0.2">
      <c r="P156" s="92"/>
      <c r="R156" s="92"/>
      <c r="S156" s="92"/>
    </row>
    <row r="157" spans="16:19" ht="15.75" customHeight="1" x14ac:dyDescent="0.2">
      <c r="P157" s="92"/>
      <c r="R157" s="92"/>
      <c r="S157" s="92"/>
    </row>
    <row r="158" spans="16:19" ht="15.75" customHeight="1" x14ac:dyDescent="0.2">
      <c r="P158" s="92"/>
      <c r="R158" s="92"/>
      <c r="S158" s="92"/>
    </row>
    <row r="159" spans="16:19" ht="15.75" customHeight="1" x14ac:dyDescent="0.2">
      <c r="P159" s="92"/>
      <c r="R159" s="92"/>
      <c r="S159" s="92"/>
    </row>
    <row r="160" spans="16:19" ht="15.75" customHeight="1" x14ac:dyDescent="0.2">
      <c r="P160" s="92"/>
      <c r="R160" s="92"/>
      <c r="S160" s="92"/>
    </row>
    <row r="161" spans="16:19" ht="15.75" customHeight="1" x14ac:dyDescent="0.2">
      <c r="P161" s="92"/>
      <c r="R161" s="92"/>
      <c r="S161" s="92"/>
    </row>
    <row r="162" spans="16:19" ht="15.75" customHeight="1" x14ac:dyDescent="0.2">
      <c r="P162" s="92"/>
      <c r="R162" s="92"/>
      <c r="S162" s="92"/>
    </row>
    <row r="163" spans="16:19" ht="15.75" customHeight="1" x14ac:dyDescent="0.2">
      <c r="P163" s="92"/>
      <c r="R163" s="92"/>
      <c r="S163" s="92"/>
    </row>
    <row r="164" spans="16:19" ht="15.75" customHeight="1" x14ac:dyDescent="0.2">
      <c r="P164" s="92"/>
      <c r="R164" s="92"/>
      <c r="S164" s="92"/>
    </row>
    <row r="165" spans="16:19" ht="15.75" customHeight="1" x14ac:dyDescent="0.2">
      <c r="P165" s="92"/>
      <c r="R165" s="92"/>
      <c r="S165" s="92"/>
    </row>
    <row r="166" spans="16:19" ht="15.75" customHeight="1" x14ac:dyDescent="0.2">
      <c r="P166" s="92"/>
      <c r="R166" s="92"/>
      <c r="S166" s="92"/>
    </row>
    <row r="167" spans="16:19" ht="15.75" customHeight="1" x14ac:dyDescent="0.2">
      <c r="P167" s="92"/>
      <c r="R167" s="92"/>
      <c r="S167" s="92"/>
    </row>
    <row r="168" spans="16:19" ht="15.75" customHeight="1" x14ac:dyDescent="0.2">
      <c r="P168" s="92"/>
      <c r="R168" s="92"/>
      <c r="S168" s="92"/>
    </row>
    <row r="169" spans="16:19" ht="15.75" customHeight="1" x14ac:dyDescent="0.2">
      <c r="P169" s="92"/>
      <c r="R169" s="92"/>
      <c r="S169" s="92"/>
    </row>
    <row r="170" spans="16:19" ht="15.75" customHeight="1" x14ac:dyDescent="0.2">
      <c r="P170" s="92"/>
      <c r="R170" s="92"/>
      <c r="S170" s="92"/>
    </row>
    <row r="171" spans="16:19" ht="15.75" customHeight="1" x14ac:dyDescent="0.2">
      <c r="P171" s="92"/>
      <c r="R171" s="92"/>
      <c r="S171" s="92"/>
    </row>
    <row r="172" spans="16:19" ht="15.75" customHeight="1" x14ac:dyDescent="0.2">
      <c r="P172" s="92"/>
      <c r="R172" s="92"/>
      <c r="S172" s="92"/>
    </row>
    <row r="173" spans="16:19" ht="15.75" customHeight="1" x14ac:dyDescent="0.2">
      <c r="P173" s="92"/>
      <c r="R173" s="92"/>
      <c r="S173" s="92"/>
    </row>
    <row r="174" spans="16:19" ht="15.75" customHeight="1" x14ac:dyDescent="0.2">
      <c r="P174" s="92"/>
      <c r="R174" s="92"/>
      <c r="S174" s="92"/>
    </row>
    <row r="175" spans="16:19" ht="15.75" customHeight="1" x14ac:dyDescent="0.2">
      <c r="P175" s="92"/>
      <c r="R175" s="92"/>
      <c r="S175" s="92"/>
    </row>
    <row r="176" spans="16:19" ht="15.75" customHeight="1" x14ac:dyDescent="0.2">
      <c r="P176" s="92"/>
      <c r="R176" s="92"/>
      <c r="S176" s="92"/>
    </row>
    <row r="177" spans="16:19" ht="15.75" customHeight="1" x14ac:dyDescent="0.2">
      <c r="P177" s="92"/>
      <c r="R177" s="92"/>
      <c r="S177" s="92"/>
    </row>
    <row r="178" spans="16:19" ht="15.75" customHeight="1" x14ac:dyDescent="0.2">
      <c r="P178" s="92"/>
      <c r="R178" s="92"/>
      <c r="S178" s="92"/>
    </row>
    <row r="179" spans="16:19" ht="15.75" customHeight="1" x14ac:dyDescent="0.2">
      <c r="P179" s="92"/>
      <c r="R179" s="92"/>
      <c r="S179" s="92"/>
    </row>
    <row r="180" spans="16:19" ht="15.75" customHeight="1" x14ac:dyDescent="0.2">
      <c r="P180" s="92"/>
      <c r="R180" s="92"/>
      <c r="S180" s="92"/>
    </row>
    <row r="181" spans="16:19" ht="15.75" customHeight="1" x14ac:dyDescent="0.2">
      <c r="P181" s="92"/>
      <c r="R181" s="92"/>
      <c r="S181" s="92"/>
    </row>
    <row r="182" spans="16:19" ht="15.75" customHeight="1" x14ac:dyDescent="0.2">
      <c r="P182" s="92"/>
      <c r="R182" s="92"/>
      <c r="S182" s="92"/>
    </row>
    <row r="183" spans="16:19" ht="15.75" customHeight="1" x14ac:dyDescent="0.2">
      <c r="P183" s="92"/>
      <c r="R183" s="92"/>
      <c r="S183" s="92"/>
    </row>
    <row r="184" spans="16:19" ht="15.75" customHeight="1" x14ac:dyDescent="0.2">
      <c r="P184" s="92"/>
      <c r="R184" s="92"/>
      <c r="S184" s="92"/>
    </row>
    <row r="185" spans="16:19" ht="15.75" customHeight="1" x14ac:dyDescent="0.2">
      <c r="P185" s="92"/>
      <c r="R185" s="92"/>
      <c r="S185" s="92"/>
    </row>
    <row r="186" spans="16:19" ht="15.75" customHeight="1" x14ac:dyDescent="0.2">
      <c r="P186" s="92"/>
      <c r="R186" s="92"/>
      <c r="S186" s="92"/>
    </row>
    <row r="187" spans="16:19" ht="15.75" customHeight="1" x14ac:dyDescent="0.2">
      <c r="P187" s="92"/>
      <c r="R187" s="92"/>
      <c r="S187" s="92"/>
    </row>
    <row r="188" spans="16:19" ht="15.75" customHeight="1" x14ac:dyDescent="0.2">
      <c r="P188" s="92"/>
      <c r="R188" s="92"/>
      <c r="S188" s="92"/>
    </row>
    <row r="189" spans="16:19" ht="15.75" customHeight="1" x14ac:dyDescent="0.2">
      <c r="P189" s="92"/>
      <c r="R189" s="92"/>
      <c r="S189" s="92"/>
    </row>
    <row r="190" spans="16:19" ht="15.75" customHeight="1" x14ac:dyDescent="0.2">
      <c r="P190" s="92"/>
      <c r="R190" s="92"/>
      <c r="S190" s="92"/>
    </row>
    <row r="191" spans="16:19" ht="15.75" customHeight="1" x14ac:dyDescent="0.2">
      <c r="P191" s="92"/>
      <c r="R191" s="92"/>
      <c r="S191" s="92"/>
    </row>
    <row r="192" spans="16:19" ht="15.75" customHeight="1" x14ac:dyDescent="0.2">
      <c r="P192" s="92"/>
      <c r="R192" s="92"/>
      <c r="S192" s="92"/>
    </row>
    <row r="193" spans="16:19" ht="15.75" customHeight="1" x14ac:dyDescent="0.2">
      <c r="P193" s="92"/>
      <c r="R193" s="92"/>
      <c r="S193" s="92"/>
    </row>
    <row r="194" spans="16:19" ht="15.75" customHeight="1" x14ac:dyDescent="0.2">
      <c r="P194" s="92"/>
      <c r="R194" s="92"/>
      <c r="S194" s="92"/>
    </row>
    <row r="195" spans="16:19" ht="15.75" customHeight="1" x14ac:dyDescent="0.2">
      <c r="P195" s="92"/>
      <c r="R195" s="92"/>
      <c r="S195" s="92"/>
    </row>
    <row r="196" spans="16:19" ht="15.75" customHeight="1" x14ac:dyDescent="0.2">
      <c r="P196" s="92"/>
      <c r="R196" s="92"/>
      <c r="S196" s="92"/>
    </row>
    <row r="197" spans="16:19" ht="15.75" customHeight="1" x14ac:dyDescent="0.2">
      <c r="P197" s="92"/>
      <c r="R197" s="92"/>
      <c r="S197" s="92"/>
    </row>
    <row r="198" spans="16:19" ht="15.75" customHeight="1" x14ac:dyDescent="0.2">
      <c r="P198" s="92"/>
      <c r="R198" s="92"/>
      <c r="S198" s="92"/>
    </row>
    <row r="199" spans="16:19" ht="15.75" customHeight="1" x14ac:dyDescent="0.2">
      <c r="P199" s="92"/>
      <c r="R199" s="92"/>
      <c r="S199" s="92"/>
    </row>
    <row r="200" spans="16:19" ht="15.75" customHeight="1" x14ac:dyDescent="0.2">
      <c r="P200" s="92"/>
      <c r="R200" s="92"/>
      <c r="S200" s="92"/>
    </row>
    <row r="201" spans="16:19" ht="15.75" customHeight="1" x14ac:dyDescent="0.2">
      <c r="P201" s="92"/>
      <c r="R201" s="92"/>
      <c r="S201" s="92"/>
    </row>
    <row r="202" spans="16:19" ht="15.75" customHeight="1" x14ac:dyDescent="0.2">
      <c r="P202" s="92"/>
      <c r="R202" s="92"/>
      <c r="S202" s="92"/>
    </row>
    <row r="203" spans="16:19" ht="15.75" customHeight="1" x14ac:dyDescent="0.2">
      <c r="P203" s="92"/>
      <c r="R203" s="92"/>
      <c r="S203" s="92"/>
    </row>
    <row r="204" spans="16:19" ht="15.75" customHeight="1" x14ac:dyDescent="0.2">
      <c r="P204" s="92"/>
      <c r="R204" s="92"/>
      <c r="S204" s="92"/>
    </row>
    <row r="205" spans="16:19" ht="15.75" customHeight="1" x14ac:dyDescent="0.2">
      <c r="P205" s="92"/>
      <c r="R205" s="92"/>
      <c r="S205" s="92"/>
    </row>
    <row r="206" spans="16:19" ht="15.75" customHeight="1" x14ac:dyDescent="0.2">
      <c r="P206" s="92"/>
      <c r="R206" s="92"/>
      <c r="S206" s="92"/>
    </row>
    <row r="207" spans="16:19" ht="15.75" customHeight="1" x14ac:dyDescent="0.2">
      <c r="P207" s="92"/>
      <c r="R207" s="92"/>
      <c r="S207" s="92"/>
    </row>
    <row r="208" spans="16:19" ht="15.75" customHeight="1" x14ac:dyDescent="0.2">
      <c r="P208" s="92"/>
      <c r="R208" s="92"/>
      <c r="S208" s="92"/>
    </row>
    <row r="209" spans="16:19" ht="15.75" customHeight="1" x14ac:dyDescent="0.2">
      <c r="P209" s="92"/>
      <c r="R209" s="92"/>
      <c r="S209" s="92"/>
    </row>
    <row r="210" spans="16:19" ht="15.75" customHeight="1" x14ac:dyDescent="0.2">
      <c r="P210" s="92"/>
      <c r="R210" s="92"/>
      <c r="S210" s="92"/>
    </row>
    <row r="211" spans="16:19" ht="15.75" customHeight="1" x14ac:dyDescent="0.2">
      <c r="P211" s="92"/>
      <c r="R211" s="92"/>
      <c r="S211" s="92"/>
    </row>
    <row r="212" spans="16:19" ht="15.75" customHeight="1" x14ac:dyDescent="0.2">
      <c r="P212" s="92"/>
      <c r="R212" s="92"/>
      <c r="S212" s="92"/>
    </row>
    <row r="213" spans="16:19" ht="15.75" customHeight="1" x14ac:dyDescent="0.2">
      <c r="P213" s="92"/>
      <c r="R213" s="92"/>
      <c r="S213" s="92"/>
    </row>
    <row r="214" spans="16:19" ht="15.75" customHeight="1" x14ac:dyDescent="0.2">
      <c r="P214" s="92"/>
      <c r="R214" s="92"/>
      <c r="S214" s="92"/>
    </row>
    <row r="215" spans="16:19" ht="15.75" customHeight="1" x14ac:dyDescent="0.2">
      <c r="P215" s="92"/>
      <c r="R215" s="92"/>
      <c r="S215" s="92"/>
    </row>
    <row r="216" spans="16:19" ht="15.75" customHeight="1" x14ac:dyDescent="0.2">
      <c r="P216" s="92"/>
      <c r="R216" s="92"/>
      <c r="S216" s="92"/>
    </row>
    <row r="217" spans="16:19" ht="15.75" customHeight="1" x14ac:dyDescent="0.2">
      <c r="P217" s="92"/>
      <c r="R217" s="92"/>
      <c r="S217" s="92"/>
    </row>
    <row r="218" spans="16:19" ht="15.75" customHeight="1" x14ac:dyDescent="0.2">
      <c r="P218" s="92"/>
      <c r="R218" s="92"/>
      <c r="S218" s="92"/>
    </row>
    <row r="219" spans="16:19" ht="15.75" customHeight="1" x14ac:dyDescent="0.2">
      <c r="P219" s="92"/>
      <c r="R219" s="92"/>
      <c r="S219" s="92"/>
    </row>
    <row r="220" spans="16:19" ht="15.75" customHeight="1" x14ac:dyDescent="0.2">
      <c r="P220" s="92"/>
      <c r="R220" s="92"/>
      <c r="S220" s="92"/>
    </row>
    <row r="221" spans="16:19" ht="15.75" customHeight="1" x14ac:dyDescent="0.2">
      <c r="P221" s="92"/>
      <c r="R221" s="92"/>
      <c r="S221" s="92"/>
    </row>
    <row r="222" spans="16:19" ht="15.75" customHeight="1" x14ac:dyDescent="0.2">
      <c r="P222" s="92"/>
      <c r="R222" s="92"/>
      <c r="S222" s="92"/>
    </row>
    <row r="223" spans="16:19" ht="15.75" customHeight="1" x14ac:dyDescent="0.2">
      <c r="P223" s="92"/>
      <c r="R223" s="92"/>
      <c r="S223" s="92"/>
    </row>
    <row r="224" spans="16:19" ht="15.75" customHeight="1" x14ac:dyDescent="0.2">
      <c r="P224" s="92"/>
      <c r="R224" s="92"/>
      <c r="S224" s="92"/>
    </row>
    <row r="225" spans="16:19" ht="15.75" customHeight="1" x14ac:dyDescent="0.2">
      <c r="P225" s="92"/>
      <c r="R225" s="92"/>
      <c r="S225" s="92"/>
    </row>
    <row r="226" spans="16:19" ht="15.75" customHeight="1" x14ac:dyDescent="0.2">
      <c r="P226" s="92"/>
      <c r="R226" s="92"/>
      <c r="S226" s="92"/>
    </row>
    <row r="227" spans="16:19" ht="15.75" customHeight="1" x14ac:dyDescent="0.2">
      <c r="P227" s="92"/>
      <c r="R227" s="92"/>
      <c r="S227" s="92"/>
    </row>
    <row r="228" spans="16:19" ht="15.75" customHeight="1" x14ac:dyDescent="0.2">
      <c r="P228" s="92"/>
      <c r="R228" s="92"/>
      <c r="S228" s="92"/>
    </row>
    <row r="229" spans="16:19" ht="15.75" customHeight="1" x14ac:dyDescent="0.2">
      <c r="P229" s="92"/>
      <c r="R229" s="92"/>
      <c r="S229" s="92"/>
    </row>
    <row r="230" spans="16:19" ht="15.75" customHeight="1" x14ac:dyDescent="0.2">
      <c r="P230" s="92"/>
      <c r="R230" s="92"/>
      <c r="S230" s="92"/>
    </row>
    <row r="231" spans="16:19" ht="15.75" customHeight="1" x14ac:dyDescent="0.2">
      <c r="P231" s="92"/>
      <c r="R231" s="92"/>
      <c r="S231" s="92"/>
    </row>
    <row r="232" spans="16:19" ht="15.75" customHeight="1" x14ac:dyDescent="0.2">
      <c r="P232" s="92"/>
      <c r="R232" s="92"/>
      <c r="S232" s="92"/>
    </row>
    <row r="233" spans="16:19" ht="15.75" customHeight="1" x14ac:dyDescent="0.2">
      <c r="P233" s="92"/>
      <c r="R233" s="92"/>
      <c r="S233" s="92"/>
    </row>
    <row r="234" spans="16:19" ht="15.75" customHeight="1" x14ac:dyDescent="0.2">
      <c r="P234" s="92"/>
      <c r="R234" s="92"/>
      <c r="S234" s="92"/>
    </row>
    <row r="235" spans="16:19" ht="15.75" customHeight="1" x14ac:dyDescent="0.2">
      <c r="P235" s="92"/>
      <c r="R235" s="92"/>
      <c r="S235" s="92"/>
    </row>
    <row r="236" spans="16:19" ht="15.75" customHeight="1" x14ac:dyDescent="0.2">
      <c r="P236" s="92"/>
      <c r="R236" s="92"/>
      <c r="S236" s="92"/>
    </row>
    <row r="237" spans="16:19" ht="15.75" customHeight="1" x14ac:dyDescent="0.2">
      <c r="P237" s="92"/>
      <c r="R237" s="92"/>
      <c r="S237" s="92"/>
    </row>
    <row r="238" spans="16:19" ht="15.75" customHeight="1" x14ac:dyDescent="0.2">
      <c r="P238" s="92"/>
      <c r="R238" s="92"/>
      <c r="S238" s="92"/>
    </row>
    <row r="239" spans="16:19" ht="15.75" customHeight="1" x14ac:dyDescent="0.2">
      <c r="P239" s="92"/>
      <c r="R239" s="92"/>
      <c r="S239" s="92"/>
    </row>
    <row r="240" spans="16:19" ht="15.75" customHeight="1" x14ac:dyDescent="0.2">
      <c r="P240" s="92"/>
      <c r="R240" s="92"/>
      <c r="S240" s="92"/>
    </row>
    <row r="241" spans="16:19" ht="15.75" customHeight="1" x14ac:dyDescent="0.2">
      <c r="P241" s="92"/>
      <c r="R241" s="92"/>
      <c r="S241" s="92"/>
    </row>
    <row r="242" spans="16:19" ht="15.75" customHeight="1" x14ac:dyDescent="0.2">
      <c r="P242" s="92"/>
      <c r="R242" s="92"/>
      <c r="S242" s="92"/>
    </row>
    <row r="243" spans="16:19" ht="15.75" customHeight="1" x14ac:dyDescent="0.2">
      <c r="P243" s="92"/>
      <c r="R243" s="92"/>
      <c r="S243" s="92"/>
    </row>
    <row r="244" spans="16:19" ht="15.75" customHeight="1" x14ac:dyDescent="0.2">
      <c r="P244" s="92"/>
      <c r="R244" s="92"/>
      <c r="S244" s="92"/>
    </row>
    <row r="245" spans="16:19" ht="15.75" customHeight="1" x14ac:dyDescent="0.2">
      <c r="P245" s="92"/>
      <c r="R245" s="92"/>
      <c r="S245" s="92"/>
    </row>
    <row r="246" spans="16:19" ht="15.75" customHeight="1" x14ac:dyDescent="0.2">
      <c r="P246" s="92"/>
      <c r="R246" s="92"/>
      <c r="S246" s="92"/>
    </row>
    <row r="247" spans="16:19" ht="15.75" customHeight="1" x14ac:dyDescent="0.2">
      <c r="P247" s="92"/>
      <c r="R247" s="92"/>
      <c r="S247" s="92"/>
    </row>
    <row r="248" spans="16:19" ht="15.75" customHeight="1" x14ac:dyDescent="0.2">
      <c r="P248" s="92"/>
      <c r="R248" s="92"/>
      <c r="S248" s="92"/>
    </row>
    <row r="249" spans="16:19" ht="15.75" customHeight="1" x14ac:dyDescent="0.2">
      <c r="P249" s="92"/>
      <c r="R249" s="92"/>
      <c r="S249" s="92"/>
    </row>
    <row r="250" spans="16:19" ht="15.75" customHeight="1" x14ac:dyDescent="0.2">
      <c r="P250" s="92"/>
      <c r="R250" s="92"/>
      <c r="S250" s="92"/>
    </row>
    <row r="251" spans="16:19" ht="15.75" customHeight="1" x14ac:dyDescent="0.2">
      <c r="P251" s="92"/>
      <c r="R251" s="92"/>
      <c r="S251" s="92"/>
    </row>
    <row r="252" spans="16:19" ht="15.75" customHeight="1" x14ac:dyDescent="0.2">
      <c r="P252" s="92"/>
      <c r="R252" s="92"/>
      <c r="S252" s="92"/>
    </row>
    <row r="253" spans="16:19" ht="15.75" customHeight="1" x14ac:dyDescent="0.2">
      <c r="P253" s="92"/>
      <c r="R253" s="92"/>
      <c r="S253" s="92"/>
    </row>
    <row r="254" spans="16:19" ht="15.75" customHeight="1" x14ac:dyDescent="0.2">
      <c r="P254" s="92"/>
      <c r="R254" s="92"/>
      <c r="S254" s="92"/>
    </row>
    <row r="255" spans="16:19" ht="15.75" customHeight="1" x14ac:dyDescent="0.2">
      <c r="P255" s="92"/>
      <c r="R255" s="92"/>
      <c r="S255" s="92"/>
    </row>
    <row r="256" spans="16:19" ht="15.75" customHeight="1" x14ac:dyDescent="0.2">
      <c r="P256" s="92"/>
      <c r="R256" s="92"/>
      <c r="S256" s="92"/>
    </row>
    <row r="257" spans="16:19" ht="15.75" customHeight="1" x14ac:dyDescent="0.2">
      <c r="P257" s="92"/>
      <c r="R257" s="92"/>
      <c r="S257" s="92"/>
    </row>
    <row r="258" spans="16:19" ht="15.75" customHeight="1" x14ac:dyDescent="0.2">
      <c r="P258" s="92"/>
      <c r="R258" s="92"/>
      <c r="S258" s="92"/>
    </row>
    <row r="259" spans="16:19" ht="15.75" customHeight="1" x14ac:dyDescent="0.2">
      <c r="P259" s="92"/>
      <c r="R259" s="92"/>
      <c r="S259" s="92"/>
    </row>
    <row r="260" spans="16:19" ht="15.75" customHeight="1" x14ac:dyDescent="0.2">
      <c r="P260" s="92"/>
      <c r="R260" s="92"/>
      <c r="S260" s="92"/>
    </row>
    <row r="261" spans="16:19" ht="15.75" customHeight="1" x14ac:dyDescent="0.2">
      <c r="P261" s="92"/>
      <c r="R261" s="92"/>
      <c r="S261" s="92"/>
    </row>
    <row r="262" spans="16:19" ht="15.75" customHeight="1" x14ac:dyDescent="0.2">
      <c r="P262" s="92"/>
      <c r="R262" s="92"/>
      <c r="S262" s="92"/>
    </row>
    <row r="263" spans="16:19" ht="15.75" customHeight="1" x14ac:dyDescent="0.2">
      <c r="P263" s="92"/>
      <c r="R263" s="92"/>
      <c r="S263" s="92"/>
    </row>
    <row r="264" spans="16:19" ht="15.75" customHeight="1" x14ac:dyDescent="0.2">
      <c r="P264" s="92"/>
      <c r="R264" s="92"/>
      <c r="S264" s="92"/>
    </row>
    <row r="265" spans="16:19" ht="15.75" customHeight="1" x14ac:dyDescent="0.2">
      <c r="P265" s="92"/>
      <c r="R265" s="92"/>
      <c r="S265" s="92"/>
    </row>
    <row r="266" spans="16:19" ht="15.75" customHeight="1" x14ac:dyDescent="0.2">
      <c r="P266" s="92"/>
      <c r="R266" s="92"/>
      <c r="S266" s="92"/>
    </row>
    <row r="267" spans="16:19" ht="15.75" customHeight="1" x14ac:dyDescent="0.2">
      <c r="P267" s="92"/>
      <c r="R267" s="92"/>
      <c r="S267" s="92"/>
    </row>
    <row r="268" spans="16:19" ht="15.75" customHeight="1" x14ac:dyDescent="0.2">
      <c r="P268" s="92"/>
      <c r="R268" s="92"/>
      <c r="S268" s="92"/>
    </row>
    <row r="269" spans="16:19" ht="15.75" customHeight="1" x14ac:dyDescent="0.2">
      <c r="P269" s="92"/>
      <c r="R269" s="92"/>
      <c r="S269" s="92"/>
    </row>
    <row r="270" spans="16:19" ht="15.75" customHeight="1" x14ac:dyDescent="0.2">
      <c r="P270" s="92"/>
      <c r="R270" s="92"/>
      <c r="S270" s="92"/>
    </row>
    <row r="271" spans="16:19" ht="15.75" customHeight="1" x14ac:dyDescent="0.2">
      <c r="P271" s="92"/>
      <c r="R271" s="92"/>
      <c r="S271" s="92"/>
    </row>
    <row r="272" spans="16:19" ht="15.75" customHeight="1" x14ac:dyDescent="0.2">
      <c r="P272" s="92"/>
      <c r="R272" s="92"/>
      <c r="S272" s="92"/>
    </row>
    <row r="273" spans="16:19" ht="15.75" customHeight="1" x14ac:dyDescent="0.2">
      <c r="P273" s="92"/>
      <c r="R273" s="92"/>
      <c r="S273" s="92"/>
    </row>
    <row r="274" spans="16:19" ht="15.75" customHeight="1" x14ac:dyDescent="0.2">
      <c r="P274" s="92"/>
      <c r="R274" s="92"/>
      <c r="S274" s="92"/>
    </row>
    <row r="275" spans="16:19" ht="15.75" customHeight="1" x14ac:dyDescent="0.2">
      <c r="P275" s="92"/>
      <c r="R275" s="92"/>
      <c r="S275" s="92"/>
    </row>
    <row r="276" spans="16:19" ht="15.75" customHeight="1" x14ac:dyDescent="0.2">
      <c r="P276" s="92"/>
      <c r="R276" s="92"/>
      <c r="S276" s="92"/>
    </row>
    <row r="277" spans="16:19" ht="15.75" customHeight="1" x14ac:dyDescent="0.2">
      <c r="P277" s="92"/>
      <c r="R277" s="92"/>
      <c r="S277" s="92"/>
    </row>
    <row r="278" spans="16:19" ht="15.75" customHeight="1" x14ac:dyDescent="0.2">
      <c r="P278" s="92"/>
      <c r="R278" s="92"/>
      <c r="S278" s="92"/>
    </row>
    <row r="279" spans="16:19" ht="15.75" customHeight="1" x14ac:dyDescent="0.2">
      <c r="P279" s="92"/>
      <c r="R279" s="92"/>
      <c r="S279" s="92"/>
    </row>
    <row r="280" spans="16:19" ht="15.75" customHeight="1" x14ac:dyDescent="0.2">
      <c r="P280" s="92"/>
      <c r="R280" s="92"/>
      <c r="S280" s="92"/>
    </row>
    <row r="281" spans="16:19" ht="15.75" customHeight="1" x14ac:dyDescent="0.2">
      <c r="P281" s="92"/>
      <c r="R281" s="92"/>
      <c r="S281" s="92"/>
    </row>
    <row r="282" spans="16:19" ht="15.75" customHeight="1" x14ac:dyDescent="0.2">
      <c r="P282" s="92"/>
      <c r="R282" s="92"/>
      <c r="S282" s="92"/>
    </row>
    <row r="283" spans="16:19" ht="15.75" customHeight="1" x14ac:dyDescent="0.2">
      <c r="P283" s="92"/>
      <c r="R283" s="92"/>
      <c r="S283" s="92"/>
    </row>
    <row r="284" spans="16:19" ht="15.75" customHeight="1" x14ac:dyDescent="0.2">
      <c r="P284" s="92"/>
      <c r="R284" s="92"/>
      <c r="S284" s="92"/>
    </row>
    <row r="285" spans="16:19" ht="15.75" customHeight="1" x14ac:dyDescent="0.2">
      <c r="P285" s="92"/>
      <c r="R285" s="92"/>
      <c r="S285" s="92"/>
    </row>
    <row r="286" spans="16:19" ht="15.75" customHeight="1" x14ac:dyDescent="0.2">
      <c r="P286" s="92"/>
      <c r="R286" s="92"/>
      <c r="S286" s="92"/>
    </row>
    <row r="287" spans="16:19" ht="15.75" customHeight="1" x14ac:dyDescent="0.2">
      <c r="P287" s="92"/>
      <c r="R287" s="92"/>
      <c r="S287" s="92"/>
    </row>
    <row r="288" spans="16:19" ht="15.75" customHeight="1" x14ac:dyDescent="0.2">
      <c r="P288" s="92"/>
      <c r="R288" s="92"/>
      <c r="S288" s="92"/>
    </row>
    <row r="289" spans="16:19" ht="15.75" customHeight="1" x14ac:dyDescent="0.2">
      <c r="P289" s="92"/>
      <c r="R289" s="92"/>
      <c r="S289" s="92"/>
    </row>
    <row r="290" spans="16:19" ht="15.75" customHeight="1" x14ac:dyDescent="0.2">
      <c r="P290" s="92"/>
      <c r="R290" s="92"/>
      <c r="S290" s="92"/>
    </row>
    <row r="291" spans="16:19" ht="15.75" customHeight="1" x14ac:dyDescent="0.2">
      <c r="P291" s="92"/>
      <c r="R291" s="92"/>
      <c r="S291" s="92"/>
    </row>
    <row r="292" spans="16:19" ht="15.75" customHeight="1" x14ac:dyDescent="0.2">
      <c r="P292" s="92"/>
      <c r="R292" s="92"/>
      <c r="S292" s="92"/>
    </row>
    <row r="293" spans="16:19" ht="15.75" customHeight="1" x14ac:dyDescent="0.2">
      <c r="P293" s="92"/>
      <c r="R293" s="92"/>
      <c r="S293" s="92"/>
    </row>
    <row r="294" spans="16:19" ht="15.75" customHeight="1" x14ac:dyDescent="0.2">
      <c r="P294" s="92"/>
      <c r="R294" s="92"/>
      <c r="S294" s="92"/>
    </row>
    <row r="295" spans="16:19" ht="15.75" customHeight="1" x14ac:dyDescent="0.2">
      <c r="P295" s="92"/>
      <c r="R295" s="92"/>
      <c r="S295" s="92"/>
    </row>
    <row r="296" spans="16:19" ht="15.75" customHeight="1" x14ac:dyDescent="0.2">
      <c r="P296" s="92"/>
      <c r="R296" s="92"/>
      <c r="S296" s="92"/>
    </row>
    <row r="297" spans="16:19" ht="15.75" customHeight="1" x14ac:dyDescent="0.2">
      <c r="P297" s="92"/>
      <c r="R297" s="92"/>
      <c r="S297" s="92"/>
    </row>
    <row r="298" spans="16:19" ht="15.75" customHeight="1" x14ac:dyDescent="0.2">
      <c r="P298" s="92"/>
      <c r="R298" s="92"/>
      <c r="S298" s="92"/>
    </row>
    <row r="299" spans="16:19" ht="15.75" customHeight="1" x14ac:dyDescent="0.2">
      <c r="P299" s="92"/>
      <c r="R299" s="92"/>
      <c r="S299" s="92"/>
    </row>
    <row r="300" spans="16:19" ht="15.75" customHeight="1" x14ac:dyDescent="0.2">
      <c r="P300" s="92"/>
      <c r="R300" s="92"/>
      <c r="S300" s="92"/>
    </row>
    <row r="301" spans="16:19" ht="15.75" customHeight="1" x14ac:dyDescent="0.2">
      <c r="P301" s="92"/>
      <c r="R301" s="92"/>
      <c r="S301" s="92"/>
    </row>
    <row r="302" spans="16:19" ht="15.75" customHeight="1" x14ac:dyDescent="0.2">
      <c r="P302" s="92"/>
      <c r="R302" s="92"/>
      <c r="S302" s="92"/>
    </row>
    <row r="303" spans="16:19" ht="15.75" customHeight="1" x14ac:dyDescent="0.2">
      <c r="P303" s="92"/>
      <c r="R303" s="92"/>
      <c r="S303" s="92"/>
    </row>
    <row r="304" spans="16:19" ht="15.75" customHeight="1" x14ac:dyDescent="0.2">
      <c r="P304" s="92"/>
      <c r="R304" s="92"/>
      <c r="S304" s="92"/>
    </row>
    <row r="305" spans="16:19" ht="15.75" customHeight="1" x14ac:dyDescent="0.2">
      <c r="P305" s="92"/>
      <c r="R305" s="92"/>
      <c r="S305" s="92"/>
    </row>
    <row r="306" spans="16:19" ht="15.75" customHeight="1" x14ac:dyDescent="0.2">
      <c r="P306" s="92"/>
      <c r="R306" s="92"/>
      <c r="S306" s="92"/>
    </row>
    <row r="307" spans="16:19" ht="15.75" customHeight="1" x14ac:dyDescent="0.2">
      <c r="P307" s="92"/>
      <c r="R307" s="92"/>
      <c r="S307" s="92"/>
    </row>
    <row r="308" spans="16:19" ht="15.75" customHeight="1" x14ac:dyDescent="0.2">
      <c r="P308" s="92"/>
      <c r="R308" s="92"/>
      <c r="S308" s="92"/>
    </row>
    <row r="309" spans="16:19" ht="15.75" customHeight="1" x14ac:dyDescent="0.2">
      <c r="P309" s="92"/>
      <c r="R309" s="92"/>
      <c r="S309" s="92"/>
    </row>
    <row r="310" spans="16:19" ht="15.75" customHeight="1" x14ac:dyDescent="0.2">
      <c r="P310" s="92"/>
      <c r="R310" s="92"/>
      <c r="S310" s="92"/>
    </row>
    <row r="311" spans="16:19" ht="15.75" customHeight="1" x14ac:dyDescent="0.2">
      <c r="P311" s="92"/>
      <c r="R311" s="92"/>
      <c r="S311" s="92"/>
    </row>
    <row r="312" spans="16:19" ht="15.75" customHeight="1" x14ac:dyDescent="0.2">
      <c r="P312" s="92"/>
      <c r="R312" s="92"/>
      <c r="S312" s="92"/>
    </row>
    <row r="313" spans="16:19" ht="15.75" customHeight="1" x14ac:dyDescent="0.2">
      <c r="P313" s="92"/>
      <c r="R313" s="92"/>
      <c r="S313" s="92"/>
    </row>
    <row r="314" spans="16:19" ht="15.75" customHeight="1" x14ac:dyDescent="0.2">
      <c r="P314" s="92"/>
      <c r="R314" s="92"/>
      <c r="S314" s="92"/>
    </row>
    <row r="315" spans="16:19" ht="15.75" customHeight="1" x14ac:dyDescent="0.2">
      <c r="P315" s="92"/>
      <c r="R315" s="92"/>
      <c r="S315" s="92"/>
    </row>
    <row r="316" spans="16:19" ht="15.75" customHeight="1" x14ac:dyDescent="0.2">
      <c r="P316" s="92"/>
      <c r="R316" s="92"/>
      <c r="S316" s="92"/>
    </row>
    <row r="317" spans="16:19" ht="15.75" customHeight="1" x14ac:dyDescent="0.2">
      <c r="P317" s="92"/>
      <c r="R317" s="92"/>
      <c r="S317" s="92"/>
    </row>
    <row r="318" spans="16:19" ht="15.75" customHeight="1" x14ac:dyDescent="0.2">
      <c r="P318" s="92"/>
      <c r="R318" s="92"/>
      <c r="S318" s="92"/>
    </row>
    <row r="319" spans="16:19" ht="15.75" customHeight="1" x14ac:dyDescent="0.2">
      <c r="P319" s="92"/>
      <c r="R319" s="92"/>
      <c r="S319" s="92"/>
    </row>
    <row r="320" spans="16:19" ht="15.75" customHeight="1" x14ac:dyDescent="0.2">
      <c r="P320" s="92"/>
      <c r="R320" s="92"/>
      <c r="S320" s="92"/>
    </row>
    <row r="321" spans="16:19" ht="15.75" customHeight="1" x14ac:dyDescent="0.2">
      <c r="P321" s="92"/>
      <c r="R321" s="92"/>
      <c r="S321" s="92"/>
    </row>
    <row r="322" spans="16:19" ht="15.75" customHeight="1" x14ac:dyDescent="0.2">
      <c r="P322" s="92"/>
      <c r="R322" s="92"/>
      <c r="S322" s="92"/>
    </row>
    <row r="323" spans="16:19" ht="15.75" customHeight="1" x14ac:dyDescent="0.2">
      <c r="P323" s="92"/>
      <c r="R323" s="92"/>
      <c r="S323" s="92"/>
    </row>
    <row r="324" spans="16:19" ht="15.75" customHeight="1" x14ac:dyDescent="0.2">
      <c r="P324" s="92"/>
      <c r="R324" s="92"/>
      <c r="S324" s="92"/>
    </row>
    <row r="325" spans="16:19" ht="15.75" customHeight="1" x14ac:dyDescent="0.2">
      <c r="P325" s="92"/>
      <c r="R325" s="92"/>
      <c r="S325" s="92"/>
    </row>
    <row r="326" spans="16:19" ht="15.75" customHeight="1" x14ac:dyDescent="0.2">
      <c r="P326" s="92"/>
      <c r="R326" s="92"/>
      <c r="S326" s="92"/>
    </row>
    <row r="327" spans="16:19" ht="15.75" customHeight="1" x14ac:dyDescent="0.2">
      <c r="P327" s="92"/>
      <c r="R327" s="92"/>
      <c r="S327" s="92"/>
    </row>
    <row r="328" spans="16:19" ht="15.75" customHeight="1" x14ac:dyDescent="0.2">
      <c r="P328" s="92"/>
      <c r="R328" s="92"/>
      <c r="S328" s="92"/>
    </row>
    <row r="329" spans="16:19" ht="15.75" customHeight="1" x14ac:dyDescent="0.2">
      <c r="P329" s="92"/>
      <c r="R329" s="92"/>
      <c r="S329" s="92"/>
    </row>
    <row r="330" spans="16:19" ht="15.75" customHeight="1" x14ac:dyDescent="0.2">
      <c r="P330" s="92"/>
      <c r="R330" s="92"/>
      <c r="S330" s="92"/>
    </row>
    <row r="331" spans="16:19" ht="15.75" customHeight="1" x14ac:dyDescent="0.2">
      <c r="P331" s="92"/>
      <c r="R331" s="92"/>
      <c r="S331" s="92"/>
    </row>
    <row r="332" spans="16:19" ht="15.75" customHeight="1" x14ac:dyDescent="0.2">
      <c r="P332" s="92"/>
      <c r="R332" s="92"/>
      <c r="S332" s="92"/>
    </row>
    <row r="333" spans="16:19" ht="15.75" customHeight="1" x14ac:dyDescent="0.2">
      <c r="P333" s="92"/>
      <c r="R333" s="92"/>
      <c r="S333" s="92"/>
    </row>
    <row r="334" spans="16:19" ht="15.75" customHeight="1" x14ac:dyDescent="0.2">
      <c r="P334" s="92"/>
      <c r="R334" s="92"/>
      <c r="S334" s="92"/>
    </row>
    <row r="335" spans="16:19" ht="15.75" customHeight="1" x14ac:dyDescent="0.2">
      <c r="P335" s="92"/>
      <c r="R335" s="92"/>
      <c r="S335" s="92"/>
    </row>
    <row r="336" spans="16:19" ht="15.75" customHeight="1" x14ac:dyDescent="0.2">
      <c r="P336" s="92"/>
      <c r="R336" s="92"/>
      <c r="S336" s="92"/>
    </row>
    <row r="337" spans="16:19" ht="15.75" customHeight="1" x14ac:dyDescent="0.2">
      <c r="P337" s="92"/>
      <c r="R337" s="92"/>
      <c r="S337" s="92"/>
    </row>
    <row r="338" spans="16:19" ht="15.75" customHeight="1" x14ac:dyDescent="0.2">
      <c r="P338" s="92"/>
      <c r="R338" s="92"/>
      <c r="S338" s="92"/>
    </row>
    <row r="339" spans="16:19" ht="15.75" customHeight="1" x14ac:dyDescent="0.2">
      <c r="P339" s="92"/>
      <c r="R339" s="92"/>
      <c r="S339" s="92"/>
    </row>
    <row r="340" spans="16:19" ht="15.75" customHeight="1" x14ac:dyDescent="0.2">
      <c r="P340" s="92"/>
      <c r="R340" s="92"/>
      <c r="S340" s="92"/>
    </row>
    <row r="341" spans="16:19" ht="15.75" customHeight="1" x14ac:dyDescent="0.2">
      <c r="P341" s="92"/>
      <c r="R341" s="92"/>
      <c r="S341" s="92"/>
    </row>
    <row r="342" spans="16:19" ht="15.75" customHeight="1" x14ac:dyDescent="0.2">
      <c r="P342" s="92"/>
      <c r="R342" s="92"/>
      <c r="S342" s="92"/>
    </row>
    <row r="343" spans="16:19" ht="15.75" customHeight="1" x14ac:dyDescent="0.2">
      <c r="P343" s="92"/>
      <c r="R343" s="92"/>
      <c r="S343" s="92"/>
    </row>
    <row r="344" spans="16:19" ht="15.75" customHeight="1" x14ac:dyDescent="0.2">
      <c r="P344" s="92"/>
      <c r="R344" s="92"/>
      <c r="S344" s="92"/>
    </row>
    <row r="345" spans="16:19" ht="15.75" customHeight="1" x14ac:dyDescent="0.2">
      <c r="P345" s="92"/>
      <c r="R345" s="92"/>
      <c r="S345" s="92"/>
    </row>
    <row r="346" spans="16:19" ht="15.75" customHeight="1" x14ac:dyDescent="0.2">
      <c r="P346" s="92"/>
      <c r="R346" s="92"/>
      <c r="S346" s="92"/>
    </row>
    <row r="347" spans="16:19" ht="15.75" customHeight="1" x14ac:dyDescent="0.2">
      <c r="P347" s="92"/>
      <c r="R347" s="92"/>
      <c r="S347" s="92"/>
    </row>
    <row r="348" spans="16:19" ht="15.75" customHeight="1" x14ac:dyDescent="0.2">
      <c r="P348" s="92"/>
      <c r="R348" s="92"/>
      <c r="S348" s="92"/>
    </row>
    <row r="349" spans="16:19" ht="15.75" customHeight="1" x14ac:dyDescent="0.2">
      <c r="P349" s="92"/>
      <c r="R349" s="92"/>
      <c r="S349" s="92"/>
    </row>
    <row r="350" spans="16:19" ht="15.75" customHeight="1" x14ac:dyDescent="0.2">
      <c r="P350" s="92"/>
      <c r="R350" s="92"/>
      <c r="S350" s="92"/>
    </row>
    <row r="351" spans="16:19" ht="15.75" customHeight="1" x14ac:dyDescent="0.2">
      <c r="P351" s="92"/>
      <c r="R351" s="92"/>
      <c r="S351" s="92"/>
    </row>
    <row r="352" spans="16:19" ht="15.75" customHeight="1" x14ac:dyDescent="0.2">
      <c r="P352" s="92"/>
      <c r="R352" s="92"/>
      <c r="S352" s="92"/>
    </row>
    <row r="353" spans="16:19" ht="15.75" customHeight="1" x14ac:dyDescent="0.2">
      <c r="P353" s="92"/>
      <c r="R353" s="92"/>
      <c r="S353" s="92"/>
    </row>
    <row r="354" spans="16:19" ht="15.75" customHeight="1" x14ac:dyDescent="0.2">
      <c r="P354" s="92"/>
      <c r="R354" s="92"/>
      <c r="S354" s="92"/>
    </row>
    <row r="355" spans="16:19" ht="15.75" customHeight="1" x14ac:dyDescent="0.2">
      <c r="P355" s="92"/>
      <c r="R355" s="92"/>
      <c r="S355" s="92"/>
    </row>
    <row r="356" spans="16:19" ht="15.75" customHeight="1" x14ac:dyDescent="0.2">
      <c r="P356" s="92"/>
      <c r="R356" s="92"/>
      <c r="S356" s="92"/>
    </row>
    <row r="357" spans="16:19" ht="15.75" customHeight="1" x14ac:dyDescent="0.2">
      <c r="P357" s="92"/>
      <c r="R357" s="92"/>
      <c r="S357" s="92"/>
    </row>
    <row r="358" spans="16:19" ht="15.75" customHeight="1" x14ac:dyDescent="0.2">
      <c r="P358" s="92"/>
      <c r="R358" s="92"/>
      <c r="S358" s="92"/>
    </row>
    <row r="359" spans="16:19" ht="15.75" customHeight="1" x14ac:dyDescent="0.2">
      <c r="P359" s="92"/>
      <c r="R359" s="92"/>
      <c r="S359" s="92"/>
    </row>
    <row r="360" spans="16:19" ht="15.75" customHeight="1" x14ac:dyDescent="0.2">
      <c r="P360" s="92"/>
      <c r="R360" s="92"/>
      <c r="S360" s="92"/>
    </row>
    <row r="361" spans="16:19" ht="15.75" customHeight="1" x14ac:dyDescent="0.2">
      <c r="P361" s="92"/>
      <c r="R361" s="92"/>
      <c r="S361" s="92"/>
    </row>
    <row r="362" spans="16:19" ht="15.75" customHeight="1" x14ac:dyDescent="0.2">
      <c r="P362" s="92"/>
      <c r="R362" s="92"/>
      <c r="S362" s="92"/>
    </row>
    <row r="363" spans="16:19" ht="15.75" customHeight="1" x14ac:dyDescent="0.2">
      <c r="P363" s="92"/>
      <c r="R363" s="92"/>
      <c r="S363" s="92"/>
    </row>
    <row r="364" spans="16:19" ht="15.75" customHeight="1" x14ac:dyDescent="0.2">
      <c r="P364" s="92"/>
      <c r="R364" s="92"/>
      <c r="S364" s="92"/>
    </row>
    <row r="365" spans="16:19" ht="15.75" customHeight="1" x14ac:dyDescent="0.2">
      <c r="P365" s="92"/>
      <c r="R365" s="92"/>
      <c r="S365" s="92"/>
    </row>
    <row r="366" spans="16:19" ht="15.75" customHeight="1" x14ac:dyDescent="0.2">
      <c r="P366" s="92"/>
      <c r="R366" s="92"/>
      <c r="S366" s="92"/>
    </row>
    <row r="367" spans="16:19" ht="15.75" customHeight="1" x14ac:dyDescent="0.2">
      <c r="P367" s="92"/>
      <c r="R367" s="92"/>
      <c r="S367" s="92"/>
    </row>
    <row r="368" spans="16:19" ht="15.75" customHeight="1" x14ac:dyDescent="0.2">
      <c r="P368" s="92"/>
      <c r="R368" s="92"/>
      <c r="S368" s="92"/>
    </row>
    <row r="369" spans="16:19" ht="15.75" customHeight="1" x14ac:dyDescent="0.2">
      <c r="P369" s="92"/>
      <c r="R369" s="92"/>
      <c r="S369" s="92"/>
    </row>
    <row r="370" spans="16:19" ht="15.75" customHeight="1" x14ac:dyDescent="0.2">
      <c r="P370" s="92"/>
      <c r="R370" s="92"/>
      <c r="S370" s="92"/>
    </row>
    <row r="371" spans="16:19" ht="15.75" customHeight="1" x14ac:dyDescent="0.2">
      <c r="P371" s="92"/>
      <c r="R371" s="92"/>
      <c r="S371" s="92"/>
    </row>
    <row r="372" spans="16:19" ht="15.75" customHeight="1" x14ac:dyDescent="0.2">
      <c r="P372" s="92"/>
      <c r="R372" s="92"/>
      <c r="S372" s="92"/>
    </row>
    <row r="373" spans="16:19" ht="15.75" customHeight="1" x14ac:dyDescent="0.2">
      <c r="P373" s="92"/>
      <c r="R373" s="92"/>
      <c r="S373" s="92"/>
    </row>
    <row r="374" spans="16:19" ht="15.75" customHeight="1" x14ac:dyDescent="0.2">
      <c r="P374" s="92"/>
      <c r="R374" s="92"/>
      <c r="S374" s="92"/>
    </row>
    <row r="375" spans="16:19" ht="15.75" customHeight="1" x14ac:dyDescent="0.2">
      <c r="P375" s="92"/>
      <c r="R375" s="92"/>
      <c r="S375" s="92"/>
    </row>
    <row r="376" spans="16:19" ht="15.75" customHeight="1" x14ac:dyDescent="0.2">
      <c r="P376" s="92"/>
      <c r="R376" s="92"/>
      <c r="S376" s="92"/>
    </row>
    <row r="377" spans="16:19" ht="15.75" customHeight="1" x14ac:dyDescent="0.2">
      <c r="P377" s="92"/>
      <c r="R377" s="92"/>
      <c r="S377" s="92"/>
    </row>
    <row r="378" spans="16:19" ht="15.75" customHeight="1" x14ac:dyDescent="0.2">
      <c r="P378" s="92"/>
      <c r="R378" s="92"/>
      <c r="S378" s="92"/>
    </row>
    <row r="379" spans="16:19" ht="15.75" customHeight="1" x14ac:dyDescent="0.2">
      <c r="P379" s="92"/>
      <c r="R379" s="92"/>
      <c r="S379" s="92"/>
    </row>
    <row r="380" spans="16:19" ht="15.75" customHeight="1" x14ac:dyDescent="0.2">
      <c r="P380" s="92"/>
      <c r="R380" s="92"/>
      <c r="S380" s="92"/>
    </row>
    <row r="381" spans="16:19" ht="15.75" customHeight="1" x14ac:dyDescent="0.2">
      <c r="P381" s="92"/>
      <c r="R381" s="92"/>
      <c r="S381" s="92"/>
    </row>
    <row r="382" spans="16:19" ht="15.75" customHeight="1" x14ac:dyDescent="0.2">
      <c r="P382" s="92"/>
      <c r="R382" s="92"/>
      <c r="S382" s="92"/>
    </row>
    <row r="383" spans="16:19" ht="15.75" customHeight="1" x14ac:dyDescent="0.2">
      <c r="P383" s="92"/>
      <c r="R383" s="92"/>
      <c r="S383" s="92"/>
    </row>
    <row r="384" spans="16:19" ht="15.75" customHeight="1" x14ac:dyDescent="0.2">
      <c r="P384" s="92"/>
      <c r="R384" s="92"/>
      <c r="S384" s="92"/>
    </row>
    <row r="385" spans="16:19" ht="15.75" customHeight="1" x14ac:dyDescent="0.2">
      <c r="P385" s="92"/>
      <c r="R385" s="92"/>
      <c r="S385" s="92"/>
    </row>
    <row r="386" spans="16:19" ht="15.75" customHeight="1" x14ac:dyDescent="0.2">
      <c r="P386" s="92"/>
      <c r="R386" s="92"/>
      <c r="S386" s="92"/>
    </row>
    <row r="387" spans="16:19" ht="15.75" customHeight="1" x14ac:dyDescent="0.2">
      <c r="P387" s="92"/>
      <c r="R387" s="92"/>
      <c r="S387" s="92"/>
    </row>
    <row r="388" spans="16:19" ht="15.75" customHeight="1" x14ac:dyDescent="0.2">
      <c r="P388" s="92"/>
      <c r="R388" s="92"/>
      <c r="S388" s="92"/>
    </row>
    <row r="389" spans="16:19" ht="15.75" customHeight="1" x14ac:dyDescent="0.2">
      <c r="P389" s="92"/>
      <c r="R389" s="92"/>
      <c r="S389" s="92"/>
    </row>
    <row r="390" spans="16:19" ht="15.75" customHeight="1" x14ac:dyDescent="0.2">
      <c r="P390" s="92"/>
      <c r="R390" s="92"/>
      <c r="S390" s="92"/>
    </row>
    <row r="391" spans="16:19" ht="15.75" customHeight="1" x14ac:dyDescent="0.2">
      <c r="P391" s="92"/>
      <c r="R391" s="92"/>
      <c r="S391" s="92"/>
    </row>
    <row r="392" spans="16:19" ht="15.75" customHeight="1" x14ac:dyDescent="0.2">
      <c r="P392" s="92"/>
      <c r="R392" s="92"/>
      <c r="S392" s="92"/>
    </row>
    <row r="393" spans="16:19" ht="15.75" customHeight="1" x14ac:dyDescent="0.2">
      <c r="P393" s="92"/>
      <c r="R393" s="92"/>
      <c r="S393" s="92"/>
    </row>
    <row r="394" spans="16:19" ht="15.75" customHeight="1" x14ac:dyDescent="0.2">
      <c r="P394" s="92"/>
      <c r="R394" s="92"/>
      <c r="S394" s="92"/>
    </row>
    <row r="395" spans="16:19" ht="15.75" customHeight="1" x14ac:dyDescent="0.2">
      <c r="P395" s="92"/>
      <c r="R395" s="92"/>
      <c r="S395" s="92"/>
    </row>
    <row r="396" spans="16:19" ht="15.75" customHeight="1" x14ac:dyDescent="0.2">
      <c r="P396" s="92"/>
      <c r="R396" s="92"/>
      <c r="S396" s="92"/>
    </row>
    <row r="397" spans="16:19" ht="15.75" customHeight="1" x14ac:dyDescent="0.2">
      <c r="P397" s="92"/>
      <c r="R397" s="92"/>
      <c r="S397" s="92"/>
    </row>
    <row r="398" spans="16:19" ht="15.75" customHeight="1" x14ac:dyDescent="0.2">
      <c r="P398" s="92"/>
      <c r="R398" s="92"/>
      <c r="S398" s="92"/>
    </row>
    <row r="399" spans="16:19" ht="15.75" customHeight="1" x14ac:dyDescent="0.2">
      <c r="P399" s="92"/>
      <c r="R399" s="92"/>
      <c r="S399" s="92"/>
    </row>
    <row r="400" spans="16:19" ht="15.75" customHeight="1" x14ac:dyDescent="0.2">
      <c r="P400" s="92"/>
      <c r="R400" s="92"/>
      <c r="S400" s="92"/>
    </row>
    <row r="401" spans="16:19" ht="15.75" customHeight="1" x14ac:dyDescent="0.2">
      <c r="P401" s="92"/>
      <c r="R401" s="92"/>
      <c r="S401" s="92"/>
    </row>
    <row r="402" spans="16:19" ht="15.75" customHeight="1" x14ac:dyDescent="0.2">
      <c r="P402" s="92"/>
      <c r="R402" s="92"/>
      <c r="S402" s="92"/>
    </row>
    <row r="403" spans="16:19" ht="15.75" customHeight="1" x14ac:dyDescent="0.2">
      <c r="P403" s="92"/>
      <c r="R403" s="92"/>
      <c r="S403" s="92"/>
    </row>
    <row r="404" spans="16:19" ht="15.75" customHeight="1" x14ac:dyDescent="0.2">
      <c r="P404" s="92"/>
      <c r="R404" s="92"/>
      <c r="S404" s="92"/>
    </row>
    <row r="405" spans="16:19" ht="15.75" customHeight="1" x14ac:dyDescent="0.2">
      <c r="P405" s="92"/>
      <c r="R405" s="92"/>
      <c r="S405" s="92"/>
    </row>
    <row r="406" spans="16:19" ht="15.75" customHeight="1" x14ac:dyDescent="0.2">
      <c r="P406" s="92"/>
      <c r="R406" s="92"/>
      <c r="S406" s="92"/>
    </row>
    <row r="407" spans="16:19" ht="15.75" customHeight="1" x14ac:dyDescent="0.2">
      <c r="P407" s="92"/>
      <c r="R407" s="92"/>
      <c r="S407" s="92"/>
    </row>
    <row r="408" spans="16:19" ht="15.75" customHeight="1" x14ac:dyDescent="0.2">
      <c r="P408" s="92"/>
      <c r="R408" s="92"/>
      <c r="S408" s="92"/>
    </row>
    <row r="409" spans="16:19" ht="15.75" customHeight="1" x14ac:dyDescent="0.2">
      <c r="P409" s="92"/>
      <c r="R409" s="92"/>
      <c r="S409" s="92"/>
    </row>
    <row r="410" spans="16:19" ht="15.75" customHeight="1" x14ac:dyDescent="0.2">
      <c r="P410" s="92"/>
      <c r="R410" s="92"/>
      <c r="S410" s="92"/>
    </row>
    <row r="411" spans="16:19" ht="15.75" customHeight="1" x14ac:dyDescent="0.2">
      <c r="P411" s="92"/>
      <c r="R411" s="92"/>
      <c r="S411" s="92"/>
    </row>
    <row r="412" spans="16:19" ht="15.75" customHeight="1" x14ac:dyDescent="0.2">
      <c r="P412" s="92"/>
      <c r="R412" s="92"/>
      <c r="S412" s="92"/>
    </row>
    <row r="413" spans="16:19" ht="15.75" customHeight="1" x14ac:dyDescent="0.2">
      <c r="P413" s="92"/>
      <c r="R413" s="92"/>
      <c r="S413" s="92"/>
    </row>
    <row r="414" spans="16:19" ht="15.75" customHeight="1" x14ac:dyDescent="0.2">
      <c r="P414" s="92"/>
      <c r="R414" s="92"/>
      <c r="S414" s="92"/>
    </row>
    <row r="415" spans="16:19" ht="15.75" customHeight="1" x14ac:dyDescent="0.2">
      <c r="P415" s="92"/>
      <c r="R415" s="92"/>
      <c r="S415" s="92"/>
    </row>
    <row r="416" spans="16:19" ht="15.75" customHeight="1" x14ac:dyDescent="0.2">
      <c r="P416" s="92"/>
      <c r="R416" s="92"/>
      <c r="S416" s="92"/>
    </row>
    <row r="417" spans="16:19" ht="15.75" customHeight="1" x14ac:dyDescent="0.2">
      <c r="P417" s="92"/>
      <c r="R417" s="92"/>
      <c r="S417" s="92"/>
    </row>
    <row r="418" spans="16:19" ht="15.75" customHeight="1" x14ac:dyDescent="0.2">
      <c r="P418" s="92"/>
      <c r="R418" s="92"/>
      <c r="S418" s="92"/>
    </row>
    <row r="419" spans="16:19" ht="15.75" customHeight="1" x14ac:dyDescent="0.2">
      <c r="P419" s="92"/>
      <c r="R419" s="92"/>
      <c r="S419" s="92"/>
    </row>
    <row r="420" spans="16:19" ht="15.75" customHeight="1" x14ac:dyDescent="0.2">
      <c r="P420" s="92"/>
      <c r="R420" s="92"/>
      <c r="S420" s="92"/>
    </row>
    <row r="421" spans="16:19" ht="15.75" customHeight="1" x14ac:dyDescent="0.2">
      <c r="P421" s="92"/>
      <c r="R421" s="92"/>
      <c r="S421" s="92"/>
    </row>
    <row r="422" spans="16:19" ht="15.75" customHeight="1" x14ac:dyDescent="0.2">
      <c r="P422" s="92"/>
      <c r="R422" s="92"/>
      <c r="S422" s="92"/>
    </row>
    <row r="423" spans="16:19" ht="15.75" customHeight="1" x14ac:dyDescent="0.2">
      <c r="P423" s="92"/>
      <c r="R423" s="92"/>
      <c r="S423" s="92"/>
    </row>
    <row r="424" spans="16:19" ht="15.75" customHeight="1" x14ac:dyDescent="0.2">
      <c r="P424" s="92"/>
      <c r="R424" s="92"/>
      <c r="S424" s="92"/>
    </row>
    <row r="425" spans="16:19" ht="15.75" customHeight="1" x14ac:dyDescent="0.2">
      <c r="P425" s="92"/>
      <c r="R425" s="92"/>
      <c r="S425" s="92"/>
    </row>
    <row r="426" spans="16:19" ht="15.75" customHeight="1" x14ac:dyDescent="0.2">
      <c r="P426" s="92"/>
      <c r="R426" s="92"/>
      <c r="S426" s="92"/>
    </row>
    <row r="427" spans="16:19" ht="15.75" customHeight="1" x14ac:dyDescent="0.2">
      <c r="P427" s="92"/>
      <c r="R427" s="92"/>
      <c r="S427" s="92"/>
    </row>
    <row r="428" spans="16:19" ht="15.75" customHeight="1" x14ac:dyDescent="0.2">
      <c r="P428" s="92"/>
      <c r="R428" s="92"/>
      <c r="S428" s="92"/>
    </row>
    <row r="429" spans="16:19" ht="15.75" customHeight="1" x14ac:dyDescent="0.2">
      <c r="P429" s="92"/>
      <c r="R429" s="92"/>
      <c r="S429" s="92"/>
    </row>
    <row r="430" spans="16:19" ht="15.75" customHeight="1" x14ac:dyDescent="0.2">
      <c r="P430" s="92"/>
      <c r="R430" s="92"/>
      <c r="S430" s="92"/>
    </row>
    <row r="431" spans="16:19" ht="15.75" customHeight="1" x14ac:dyDescent="0.2">
      <c r="P431" s="92"/>
      <c r="R431" s="92"/>
      <c r="S431" s="92"/>
    </row>
    <row r="432" spans="16:19" ht="15.75" customHeight="1" x14ac:dyDescent="0.2">
      <c r="P432" s="92"/>
      <c r="R432" s="92"/>
      <c r="S432" s="92"/>
    </row>
    <row r="433" spans="16:19" ht="15.75" customHeight="1" x14ac:dyDescent="0.2">
      <c r="P433" s="92"/>
      <c r="R433" s="92"/>
      <c r="S433" s="92"/>
    </row>
    <row r="434" spans="16:19" ht="15.75" customHeight="1" x14ac:dyDescent="0.2">
      <c r="P434" s="92"/>
      <c r="R434" s="92"/>
      <c r="S434" s="92"/>
    </row>
    <row r="435" spans="16:19" ht="15.75" customHeight="1" x14ac:dyDescent="0.2">
      <c r="P435" s="92"/>
      <c r="R435" s="92"/>
      <c r="S435" s="92"/>
    </row>
    <row r="436" spans="16:19" ht="15.75" customHeight="1" x14ac:dyDescent="0.2">
      <c r="P436" s="92"/>
      <c r="R436" s="92"/>
      <c r="S436" s="92"/>
    </row>
    <row r="437" spans="16:19" ht="15.75" customHeight="1" x14ac:dyDescent="0.2">
      <c r="P437" s="92"/>
      <c r="R437" s="92"/>
      <c r="S437" s="92"/>
    </row>
    <row r="438" spans="16:19" ht="15.75" customHeight="1" x14ac:dyDescent="0.2">
      <c r="P438" s="92"/>
      <c r="R438" s="92"/>
      <c r="S438" s="92"/>
    </row>
    <row r="439" spans="16:19" ht="15.75" customHeight="1" x14ac:dyDescent="0.2">
      <c r="P439" s="92"/>
      <c r="R439" s="92"/>
      <c r="S439" s="92"/>
    </row>
    <row r="440" spans="16:19" ht="15.75" customHeight="1" x14ac:dyDescent="0.2">
      <c r="P440" s="92"/>
      <c r="R440" s="92"/>
      <c r="S440" s="92"/>
    </row>
    <row r="441" spans="16:19" ht="15.75" customHeight="1" x14ac:dyDescent="0.2">
      <c r="P441" s="92"/>
      <c r="R441" s="92"/>
      <c r="S441" s="92"/>
    </row>
    <row r="442" spans="16:19" ht="15.75" customHeight="1" x14ac:dyDescent="0.2">
      <c r="P442" s="92"/>
      <c r="R442" s="92"/>
      <c r="S442" s="92"/>
    </row>
    <row r="443" spans="16:19" ht="15.75" customHeight="1" x14ac:dyDescent="0.2">
      <c r="P443" s="92"/>
      <c r="R443" s="92"/>
      <c r="S443" s="92"/>
    </row>
    <row r="444" spans="16:19" ht="15.75" customHeight="1" x14ac:dyDescent="0.2">
      <c r="P444" s="92"/>
      <c r="R444" s="92"/>
      <c r="S444" s="92"/>
    </row>
    <row r="445" spans="16:19" ht="15.75" customHeight="1" x14ac:dyDescent="0.2">
      <c r="P445" s="92"/>
      <c r="R445" s="92"/>
      <c r="S445" s="92"/>
    </row>
    <row r="446" spans="16:19" ht="15.75" customHeight="1" x14ac:dyDescent="0.2">
      <c r="P446" s="92"/>
      <c r="R446" s="92"/>
      <c r="S446" s="92"/>
    </row>
    <row r="447" spans="16:19" ht="15.75" customHeight="1" x14ac:dyDescent="0.2">
      <c r="P447" s="92"/>
      <c r="R447" s="92"/>
      <c r="S447" s="92"/>
    </row>
    <row r="448" spans="16:19" ht="15.75" customHeight="1" x14ac:dyDescent="0.2">
      <c r="P448" s="92"/>
      <c r="R448" s="92"/>
      <c r="S448" s="92"/>
    </row>
    <row r="449" spans="16:19" ht="15.75" customHeight="1" x14ac:dyDescent="0.2">
      <c r="P449" s="92"/>
      <c r="R449" s="92"/>
      <c r="S449" s="92"/>
    </row>
    <row r="450" spans="16:19" ht="15.75" customHeight="1" x14ac:dyDescent="0.2">
      <c r="P450" s="92"/>
      <c r="R450" s="92"/>
      <c r="S450" s="92"/>
    </row>
    <row r="451" spans="16:19" ht="15.75" customHeight="1" x14ac:dyDescent="0.2">
      <c r="P451" s="92"/>
      <c r="R451" s="92"/>
      <c r="S451" s="92"/>
    </row>
    <row r="452" spans="16:19" ht="15.75" customHeight="1" x14ac:dyDescent="0.2">
      <c r="P452" s="92"/>
      <c r="R452" s="92"/>
      <c r="S452" s="92"/>
    </row>
    <row r="453" spans="16:19" ht="15.75" customHeight="1" x14ac:dyDescent="0.2">
      <c r="P453" s="92"/>
      <c r="R453" s="92"/>
      <c r="S453" s="92"/>
    </row>
    <row r="454" spans="16:19" ht="15.75" customHeight="1" x14ac:dyDescent="0.2">
      <c r="P454" s="92"/>
      <c r="R454" s="92"/>
      <c r="S454" s="92"/>
    </row>
    <row r="455" spans="16:19" ht="15.75" customHeight="1" x14ac:dyDescent="0.2">
      <c r="P455" s="92"/>
      <c r="R455" s="92"/>
      <c r="S455" s="92"/>
    </row>
    <row r="456" spans="16:19" ht="15.75" customHeight="1" x14ac:dyDescent="0.2">
      <c r="P456" s="92"/>
      <c r="R456" s="92"/>
      <c r="S456" s="92"/>
    </row>
    <row r="457" spans="16:19" ht="15.75" customHeight="1" x14ac:dyDescent="0.2">
      <c r="P457" s="92"/>
      <c r="R457" s="92"/>
      <c r="S457" s="92"/>
    </row>
    <row r="458" spans="16:19" ht="15.75" customHeight="1" x14ac:dyDescent="0.2">
      <c r="P458" s="92"/>
      <c r="R458" s="92"/>
      <c r="S458" s="92"/>
    </row>
    <row r="459" spans="16:19" ht="15.75" customHeight="1" x14ac:dyDescent="0.2">
      <c r="P459" s="92"/>
      <c r="R459" s="92"/>
      <c r="S459" s="92"/>
    </row>
    <row r="460" spans="16:19" ht="15.75" customHeight="1" x14ac:dyDescent="0.2">
      <c r="P460" s="92"/>
      <c r="R460" s="92"/>
      <c r="S460" s="92"/>
    </row>
    <row r="461" spans="16:19" ht="15.75" customHeight="1" x14ac:dyDescent="0.2">
      <c r="P461" s="92"/>
      <c r="R461" s="92"/>
      <c r="S461" s="92"/>
    </row>
    <row r="462" spans="16:19" ht="15.75" customHeight="1" x14ac:dyDescent="0.2">
      <c r="P462" s="92"/>
      <c r="R462" s="92"/>
      <c r="S462" s="92"/>
    </row>
    <row r="463" spans="16:19" ht="15.75" customHeight="1" x14ac:dyDescent="0.2">
      <c r="P463" s="92"/>
      <c r="R463" s="92"/>
      <c r="S463" s="92"/>
    </row>
    <row r="464" spans="16:19" ht="15.75" customHeight="1" x14ac:dyDescent="0.2">
      <c r="P464" s="92"/>
      <c r="R464" s="92"/>
      <c r="S464" s="92"/>
    </row>
    <row r="465" spans="16:19" ht="15.75" customHeight="1" x14ac:dyDescent="0.2">
      <c r="P465" s="92"/>
      <c r="R465" s="92"/>
      <c r="S465" s="92"/>
    </row>
    <row r="466" spans="16:19" ht="15.75" customHeight="1" x14ac:dyDescent="0.2">
      <c r="P466" s="92"/>
      <c r="R466" s="92"/>
      <c r="S466" s="92"/>
    </row>
    <row r="467" spans="16:19" ht="15.75" customHeight="1" x14ac:dyDescent="0.2">
      <c r="P467" s="92"/>
      <c r="R467" s="92"/>
      <c r="S467" s="92"/>
    </row>
    <row r="468" spans="16:19" ht="15.75" customHeight="1" x14ac:dyDescent="0.2">
      <c r="P468" s="92"/>
      <c r="R468" s="92"/>
      <c r="S468" s="92"/>
    </row>
    <row r="469" spans="16:19" ht="15.75" customHeight="1" x14ac:dyDescent="0.2">
      <c r="P469" s="92"/>
      <c r="R469" s="92"/>
      <c r="S469" s="92"/>
    </row>
    <row r="470" spans="16:19" ht="15.75" customHeight="1" x14ac:dyDescent="0.2">
      <c r="P470" s="92"/>
      <c r="R470" s="92"/>
      <c r="S470" s="92"/>
    </row>
    <row r="471" spans="16:19" ht="15.75" customHeight="1" x14ac:dyDescent="0.2">
      <c r="P471" s="92"/>
      <c r="R471" s="92"/>
      <c r="S471" s="92"/>
    </row>
    <row r="472" spans="16:19" ht="15.75" customHeight="1" x14ac:dyDescent="0.2">
      <c r="P472" s="92"/>
      <c r="R472" s="92"/>
      <c r="S472" s="92"/>
    </row>
    <row r="473" spans="16:19" ht="15.75" customHeight="1" x14ac:dyDescent="0.2">
      <c r="P473" s="92"/>
      <c r="R473" s="92"/>
      <c r="S473" s="92"/>
    </row>
    <row r="474" spans="16:19" ht="15.75" customHeight="1" x14ac:dyDescent="0.2">
      <c r="P474" s="92"/>
      <c r="R474" s="92"/>
      <c r="S474" s="92"/>
    </row>
    <row r="475" spans="16:19" ht="15.75" customHeight="1" x14ac:dyDescent="0.2">
      <c r="P475" s="92"/>
      <c r="R475" s="92"/>
      <c r="S475" s="92"/>
    </row>
    <row r="476" spans="16:19" ht="15.75" customHeight="1" x14ac:dyDescent="0.2">
      <c r="P476" s="92"/>
      <c r="R476" s="92"/>
      <c r="S476" s="92"/>
    </row>
    <row r="477" spans="16:19" ht="15.75" customHeight="1" x14ac:dyDescent="0.2">
      <c r="P477" s="92"/>
      <c r="R477" s="92"/>
      <c r="S477" s="92"/>
    </row>
    <row r="478" spans="16:19" ht="15.75" customHeight="1" x14ac:dyDescent="0.2">
      <c r="P478" s="92"/>
      <c r="R478" s="92"/>
      <c r="S478" s="92"/>
    </row>
    <row r="479" spans="16:19" ht="15.75" customHeight="1" x14ac:dyDescent="0.2">
      <c r="P479" s="92"/>
      <c r="R479" s="92"/>
      <c r="S479" s="92"/>
    </row>
    <row r="480" spans="16:19" ht="15.75" customHeight="1" x14ac:dyDescent="0.2">
      <c r="P480" s="92"/>
      <c r="R480" s="92"/>
      <c r="S480" s="92"/>
    </row>
    <row r="481" spans="16:19" ht="15.75" customHeight="1" x14ac:dyDescent="0.2">
      <c r="P481" s="92"/>
      <c r="R481" s="92"/>
      <c r="S481" s="92"/>
    </row>
    <row r="482" spans="16:19" ht="15.75" customHeight="1" x14ac:dyDescent="0.2">
      <c r="P482" s="92"/>
      <c r="R482" s="92"/>
      <c r="S482" s="92"/>
    </row>
    <row r="483" spans="16:19" ht="15.75" customHeight="1" x14ac:dyDescent="0.2">
      <c r="P483" s="92"/>
      <c r="R483" s="92"/>
      <c r="S483" s="92"/>
    </row>
    <row r="484" spans="16:19" ht="15.75" customHeight="1" x14ac:dyDescent="0.2">
      <c r="P484" s="92"/>
      <c r="R484" s="92"/>
      <c r="S484" s="92"/>
    </row>
    <row r="485" spans="16:19" ht="15.75" customHeight="1" x14ac:dyDescent="0.2">
      <c r="P485" s="92"/>
      <c r="R485" s="92"/>
      <c r="S485" s="92"/>
    </row>
    <row r="486" spans="16:19" ht="15.75" customHeight="1" x14ac:dyDescent="0.2">
      <c r="P486" s="92"/>
      <c r="R486" s="92"/>
      <c r="S486" s="92"/>
    </row>
    <row r="487" spans="16:19" ht="15.75" customHeight="1" x14ac:dyDescent="0.2">
      <c r="P487" s="92"/>
      <c r="R487" s="92"/>
      <c r="S487" s="92"/>
    </row>
    <row r="488" spans="16:19" ht="15.75" customHeight="1" x14ac:dyDescent="0.2">
      <c r="P488" s="92"/>
      <c r="R488" s="92"/>
      <c r="S488" s="92"/>
    </row>
    <row r="489" spans="16:19" ht="15.75" customHeight="1" x14ac:dyDescent="0.2">
      <c r="P489" s="92"/>
      <c r="R489" s="92"/>
      <c r="S489" s="92"/>
    </row>
    <row r="490" spans="16:19" ht="15.75" customHeight="1" x14ac:dyDescent="0.2">
      <c r="P490" s="92"/>
      <c r="R490" s="92"/>
      <c r="S490" s="92"/>
    </row>
    <row r="491" spans="16:19" ht="15.75" customHeight="1" x14ac:dyDescent="0.2">
      <c r="P491" s="92"/>
      <c r="R491" s="92"/>
      <c r="S491" s="92"/>
    </row>
    <row r="492" spans="16:19" ht="15.75" customHeight="1" x14ac:dyDescent="0.2">
      <c r="P492" s="92"/>
      <c r="R492" s="92"/>
      <c r="S492" s="92"/>
    </row>
    <row r="493" spans="16:19" ht="15.75" customHeight="1" x14ac:dyDescent="0.2">
      <c r="P493" s="92"/>
      <c r="R493" s="92"/>
      <c r="S493" s="92"/>
    </row>
    <row r="494" spans="16:19" ht="15.75" customHeight="1" x14ac:dyDescent="0.2">
      <c r="P494" s="92"/>
      <c r="R494" s="92"/>
      <c r="S494" s="92"/>
    </row>
    <row r="495" spans="16:19" ht="15.75" customHeight="1" x14ac:dyDescent="0.2">
      <c r="P495" s="92"/>
      <c r="R495" s="92"/>
      <c r="S495" s="92"/>
    </row>
    <row r="496" spans="16:19" ht="15.75" customHeight="1" x14ac:dyDescent="0.2">
      <c r="P496" s="92"/>
      <c r="R496" s="92"/>
      <c r="S496" s="92"/>
    </row>
    <row r="497" spans="16:19" ht="15.75" customHeight="1" x14ac:dyDescent="0.2">
      <c r="P497" s="92"/>
      <c r="R497" s="92"/>
      <c r="S497" s="92"/>
    </row>
    <row r="498" spans="16:19" ht="15.75" customHeight="1" x14ac:dyDescent="0.2">
      <c r="P498" s="92"/>
      <c r="R498" s="92"/>
      <c r="S498" s="92"/>
    </row>
    <row r="499" spans="16:19" ht="15.75" customHeight="1" x14ac:dyDescent="0.2">
      <c r="P499" s="92"/>
      <c r="R499" s="92"/>
      <c r="S499" s="92"/>
    </row>
    <row r="500" spans="16:19" ht="15.75" customHeight="1" x14ac:dyDescent="0.2">
      <c r="P500" s="92"/>
      <c r="R500" s="92"/>
      <c r="S500" s="92"/>
    </row>
    <row r="501" spans="16:19" ht="15.75" customHeight="1" x14ac:dyDescent="0.2">
      <c r="P501" s="92"/>
      <c r="R501" s="92"/>
      <c r="S501" s="92"/>
    </row>
    <row r="502" spans="16:19" ht="15.75" customHeight="1" x14ac:dyDescent="0.2">
      <c r="P502" s="92"/>
      <c r="R502" s="92"/>
      <c r="S502" s="92"/>
    </row>
    <row r="503" spans="16:19" ht="15.75" customHeight="1" x14ac:dyDescent="0.2">
      <c r="P503" s="92"/>
      <c r="R503" s="92"/>
      <c r="S503" s="92"/>
    </row>
    <row r="504" spans="16:19" ht="15.75" customHeight="1" x14ac:dyDescent="0.2">
      <c r="P504" s="92"/>
      <c r="R504" s="92"/>
      <c r="S504" s="92"/>
    </row>
    <row r="505" spans="16:19" ht="15.75" customHeight="1" x14ac:dyDescent="0.2">
      <c r="P505" s="92"/>
      <c r="R505" s="92"/>
      <c r="S505" s="92"/>
    </row>
    <row r="506" spans="16:19" ht="15.75" customHeight="1" x14ac:dyDescent="0.2">
      <c r="P506" s="92"/>
      <c r="R506" s="92"/>
      <c r="S506" s="92"/>
    </row>
    <row r="507" spans="16:19" ht="15.75" customHeight="1" x14ac:dyDescent="0.2">
      <c r="P507" s="92"/>
      <c r="R507" s="92"/>
      <c r="S507" s="92"/>
    </row>
    <row r="508" spans="16:19" ht="15.75" customHeight="1" x14ac:dyDescent="0.2">
      <c r="P508" s="92"/>
      <c r="R508" s="92"/>
      <c r="S508" s="92"/>
    </row>
    <row r="509" spans="16:19" ht="15.75" customHeight="1" x14ac:dyDescent="0.2">
      <c r="P509" s="92"/>
      <c r="R509" s="92"/>
      <c r="S509" s="92"/>
    </row>
    <row r="510" spans="16:19" ht="15.75" customHeight="1" x14ac:dyDescent="0.2">
      <c r="P510" s="92"/>
      <c r="R510" s="92"/>
      <c r="S510" s="92"/>
    </row>
    <row r="511" spans="16:19" ht="15.75" customHeight="1" x14ac:dyDescent="0.2">
      <c r="P511" s="92"/>
      <c r="R511" s="92"/>
      <c r="S511" s="92"/>
    </row>
    <row r="512" spans="16:19" ht="15.75" customHeight="1" x14ac:dyDescent="0.2">
      <c r="P512" s="92"/>
      <c r="R512" s="92"/>
      <c r="S512" s="92"/>
    </row>
    <row r="513" spans="16:19" ht="15.75" customHeight="1" x14ac:dyDescent="0.2">
      <c r="P513" s="92"/>
      <c r="R513" s="92"/>
      <c r="S513" s="92"/>
    </row>
    <row r="514" spans="16:19" ht="15.75" customHeight="1" x14ac:dyDescent="0.2">
      <c r="P514" s="92"/>
      <c r="R514" s="92"/>
      <c r="S514" s="92"/>
    </row>
    <row r="515" spans="16:19" ht="15.75" customHeight="1" x14ac:dyDescent="0.2">
      <c r="P515" s="92"/>
      <c r="R515" s="92"/>
      <c r="S515" s="92"/>
    </row>
    <row r="516" spans="16:19" ht="15.75" customHeight="1" x14ac:dyDescent="0.2">
      <c r="P516" s="92"/>
      <c r="R516" s="92"/>
      <c r="S516" s="92"/>
    </row>
    <row r="517" spans="16:19" ht="15.75" customHeight="1" x14ac:dyDescent="0.2">
      <c r="P517" s="92"/>
      <c r="R517" s="92"/>
      <c r="S517" s="92"/>
    </row>
    <row r="518" spans="16:19" ht="15.75" customHeight="1" x14ac:dyDescent="0.2">
      <c r="P518" s="92"/>
      <c r="R518" s="92"/>
      <c r="S518" s="92"/>
    </row>
    <row r="519" spans="16:19" ht="15.75" customHeight="1" x14ac:dyDescent="0.2">
      <c r="P519" s="92"/>
      <c r="R519" s="92"/>
      <c r="S519" s="92"/>
    </row>
    <row r="520" spans="16:19" ht="15.75" customHeight="1" x14ac:dyDescent="0.2">
      <c r="P520" s="92"/>
      <c r="R520" s="92"/>
      <c r="S520" s="92"/>
    </row>
    <row r="521" spans="16:19" ht="15.75" customHeight="1" x14ac:dyDescent="0.2">
      <c r="P521" s="92"/>
      <c r="R521" s="92"/>
      <c r="S521" s="92"/>
    </row>
    <row r="522" spans="16:19" ht="15.75" customHeight="1" x14ac:dyDescent="0.2">
      <c r="P522" s="92"/>
      <c r="R522" s="92"/>
      <c r="S522" s="92"/>
    </row>
    <row r="523" spans="16:19" ht="15.75" customHeight="1" x14ac:dyDescent="0.2">
      <c r="P523" s="92"/>
      <c r="R523" s="92"/>
      <c r="S523" s="92"/>
    </row>
    <row r="524" spans="16:19" ht="15.75" customHeight="1" x14ac:dyDescent="0.2">
      <c r="P524" s="92"/>
      <c r="R524" s="92"/>
      <c r="S524" s="92"/>
    </row>
    <row r="525" spans="16:19" ht="15.75" customHeight="1" x14ac:dyDescent="0.2">
      <c r="P525" s="92"/>
      <c r="R525" s="92"/>
      <c r="S525" s="92"/>
    </row>
    <row r="526" spans="16:19" ht="15.75" customHeight="1" x14ac:dyDescent="0.2">
      <c r="P526" s="92"/>
      <c r="R526" s="92"/>
      <c r="S526" s="92"/>
    </row>
    <row r="527" spans="16:19" ht="15.75" customHeight="1" x14ac:dyDescent="0.2">
      <c r="P527" s="92"/>
      <c r="R527" s="92"/>
      <c r="S527" s="92"/>
    </row>
    <row r="528" spans="16:19" ht="15.75" customHeight="1" x14ac:dyDescent="0.2">
      <c r="P528" s="92"/>
      <c r="R528" s="92"/>
      <c r="S528" s="92"/>
    </row>
    <row r="529" spans="16:19" ht="15.75" customHeight="1" x14ac:dyDescent="0.2">
      <c r="P529" s="92"/>
      <c r="R529" s="92"/>
      <c r="S529" s="92"/>
    </row>
    <row r="530" spans="16:19" ht="15.75" customHeight="1" x14ac:dyDescent="0.2">
      <c r="P530" s="92"/>
      <c r="R530" s="92"/>
      <c r="S530" s="92"/>
    </row>
    <row r="531" spans="16:19" ht="15.75" customHeight="1" x14ac:dyDescent="0.2">
      <c r="P531" s="92"/>
      <c r="R531" s="92"/>
      <c r="S531" s="92"/>
    </row>
    <row r="532" spans="16:19" ht="15.75" customHeight="1" x14ac:dyDescent="0.2">
      <c r="P532" s="92"/>
      <c r="R532" s="92"/>
      <c r="S532" s="92"/>
    </row>
    <row r="533" spans="16:19" ht="15.75" customHeight="1" x14ac:dyDescent="0.2">
      <c r="P533" s="92"/>
      <c r="R533" s="92"/>
      <c r="S533" s="92"/>
    </row>
    <row r="534" spans="16:19" ht="15.75" customHeight="1" x14ac:dyDescent="0.2">
      <c r="P534" s="92"/>
      <c r="R534" s="92"/>
      <c r="S534" s="92"/>
    </row>
    <row r="535" spans="16:19" ht="15.75" customHeight="1" x14ac:dyDescent="0.2">
      <c r="P535" s="92"/>
      <c r="R535" s="92"/>
      <c r="S535" s="92"/>
    </row>
    <row r="536" spans="16:19" ht="15.75" customHeight="1" x14ac:dyDescent="0.2">
      <c r="P536" s="92"/>
      <c r="R536" s="92"/>
      <c r="S536" s="92"/>
    </row>
    <row r="537" spans="16:19" ht="15.75" customHeight="1" x14ac:dyDescent="0.2">
      <c r="P537" s="92"/>
      <c r="R537" s="92"/>
      <c r="S537" s="92"/>
    </row>
    <row r="538" spans="16:19" ht="15.75" customHeight="1" x14ac:dyDescent="0.2">
      <c r="P538" s="92"/>
      <c r="R538" s="92"/>
      <c r="S538" s="92"/>
    </row>
    <row r="539" spans="16:19" ht="15.75" customHeight="1" x14ac:dyDescent="0.2">
      <c r="P539" s="92"/>
      <c r="R539" s="92"/>
      <c r="S539" s="92"/>
    </row>
    <row r="540" spans="16:19" ht="15.75" customHeight="1" x14ac:dyDescent="0.2">
      <c r="P540" s="92"/>
      <c r="R540" s="92"/>
      <c r="S540" s="92"/>
    </row>
    <row r="541" spans="16:19" ht="15.75" customHeight="1" x14ac:dyDescent="0.2">
      <c r="P541" s="92"/>
      <c r="R541" s="92"/>
      <c r="S541" s="92"/>
    </row>
    <row r="542" spans="16:19" ht="15.75" customHeight="1" x14ac:dyDescent="0.2">
      <c r="P542" s="92"/>
      <c r="R542" s="92"/>
      <c r="S542" s="92"/>
    </row>
    <row r="543" spans="16:19" ht="15.75" customHeight="1" x14ac:dyDescent="0.2">
      <c r="P543" s="92"/>
      <c r="R543" s="92"/>
      <c r="S543" s="92"/>
    </row>
    <row r="544" spans="16:19" ht="15.75" customHeight="1" x14ac:dyDescent="0.2">
      <c r="P544" s="92"/>
      <c r="R544" s="92"/>
      <c r="S544" s="92"/>
    </row>
    <row r="545" spans="16:19" ht="15.75" customHeight="1" x14ac:dyDescent="0.2">
      <c r="P545" s="92"/>
      <c r="R545" s="92"/>
      <c r="S545" s="92"/>
    </row>
    <row r="546" spans="16:19" ht="15.75" customHeight="1" x14ac:dyDescent="0.2">
      <c r="P546" s="92"/>
      <c r="R546" s="92"/>
      <c r="S546" s="92"/>
    </row>
    <row r="547" spans="16:19" ht="15.75" customHeight="1" x14ac:dyDescent="0.2">
      <c r="P547" s="92"/>
      <c r="R547" s="92"/>
      <c r="S547" s="92"/>
    </row>
    <row r="548" spans="16:19" ht="15.75" customHeight="1" x14ac:dyDescent="0.2">
      <c r="P548" s="92"/>
      <c r="R548" s="92"/>
      <c r="S548" s="92"/>
    </row>
    <row r="549" spans="16:19" ht="15.75" customHeight="1" x14ac:dyDescent="0.2">
      <c r="P549" s="92"/>
      <c r="R549" s="92"/>
      <c r="S549" s="92"/>
    </row>
    <row r="550" spans="16:19" ht="15.75" customHeight="1" x14ac:dyDescent="0.2">
      <c r="P550" s="92"/>
      <c r="R550" s="92"/>
      <c r="S550" s="92"/>
    </row>
    <row r="551" spans="16:19" ht="15.75" customHeight="1" x14ac:dyDescent="0.2">
      <c r="P551" s="92"/>
      <c r="R551" s="92"/>
      <c r="S551" s="92"/>
    </row>
    <row r="552" spans="16:19" ht="15.75" customHeight="1" x14ac:dyDescent="0.2">
      <c r="P552" s="92"/>
      <c r="R552" s="92"/>
      <c r="S552" s="92"/>
    </row>
    <row r="553" spans="16:19" ht="15.75" customHeight="1" x14ac:dyDescent="0.2">
      <c r="P553" s="92"/>
      <c r="R553" s="92"/>
      <c r="S553" s="92"/>
    </row>
    <row r="554" spans="16:19" ht="15.75" customHeight="1" x14ac:dyDescent="0.2">
      <c r="P554" s="92"/>
      <c r="R554" s="92"/>
      <c r="S554" s="92"/>
    </row>
    <row r="555" spans="16:19" ht="15.75" customHeight="1" x14ac:dyDescent="0.2">
      <c r="P555" s="92"/>
      <c r="R555" s="92"/>
      <c r="S555" s="92"/>
    </row>
    <row r="556" spans="16:19" ht="15.75" customHeight="1" x14ac:dyDescent="0.2">
      <c r="P556" s="92"/>
      <c r="R556" s="92"/>
      <c r="S556" s="92"/>
    </row>
    <row r="557" spans="16:19" ht="15.75" customHeight="1" x14ac:dyDescent="0.2">
      <c r="P557" s="92"/>
      <c r="R557" s="92"/>
      <c r="S557" s="92"/>
    </row>
    <row r="558" spans="16:19" ht="15.75" customHeight="1" x14ac:dyDescent="0.2">
      <c r="P558" s="92"/>
      <c r="R558" s="92"/>
      <c r="S558" s="92"/>
    </row>
    <row r="559" spans="16:19" ht="15.75" customHeight="1" x14ac:dyDescent="0.2">
      <c r="P559" s="92"/>
      <c r="R559" s="92"/>
      <c r="S559" s="92"/>
    </row>
    <row r="560" spans="16:19" ht="15.75" customHeight="1" x14ac:dyDescent="0.2">
      <c r="P560" s="92"/>
      <c r="R560" s="92"/>
      <c r="S560" s="92"/>
    </row>
    <row r="561" spans="16:19" ht="15.75" customHeight="1" x14ac:dyDescent="0.2">
      <c r="P561" s="92"/>
      <c r="R561" s="92"/>
      <c r="S561" s="92"/>
    </row>
    <row r="562" spans="16:19" ht="15.75" customHeight="1" x14ac:dyDescent="0.2">
      <c r="P562" s="92"/>
      <c r="R562" s="92"/>
      <c r="S562" s="92"/>
    </row>
    <row r="563" spans="16:19" ht="15.75" customHeight="1" x14ac:dyDescent="0.2">
      <c r="P563" s="92"/>
      <c r="R563" s="92"/>
      <c r="S563" s="92"/>
    </row>
    <row r="564" spans="16:19" ht="15.75" customHeight="1" x14ac:dyDescent="0.2">
      <c r="P564" s="92"/>
      <c r="R564" s="92"/>
      <c r="S564" s="92"/>
    </row>
    <row r="565" spans="16:19" ht="15.75" customHeight="1" x14ac:dyDescent="0.2">
      <c r="P565" s="92"/>
      <c r="R565" s="92"/>
      <c r="S565" s="92"/>
    </row>
    <row r="566" spans="16:19" ht="15.75" customHeight="1" x14ac:dyDescent="0.2">
      <c r="P566" s="92"/>
      <c r="R566" s="92"/>
      <c r="S566" s="92"/>
    </row>
    <row r="567" spans="16:19" ht="15.75" customHeight="1" x14ac:dyDescent="0.2">
      <c r="P567" s="92"/>
      <c r="R567" s="92"/>
      <c r="S567" s="92"/>
    </row>
    <row r="568" spans="16:19" ht="15.75" customHeight="1" x14ac:dyDescent="0.2">
      <c r="P568" s="92"/>
      <c r="R568" s="92"/>
      <c r="S568" s="92"/>
    </row>
    <row r="569" spans="16:19" ht="15.75" customHeight="1" x14ac:dyDescent="0.2">
      <c r="P569" s="92"/>
      <c r="R569" s="92"/>
      <c r="S569" s="92"/>
    </row>
    <row r="570" spans="16:19" ht="15.75" customHeight="1" x14ac:dyDescent="0.2">
      <c r="P570" s="92"/>
      <c r="R570" s="92"/>
      <c r="S570" s="92"/>
    </row>
    <row r="571" spans="16:19" ht="15.75" customHeight="1" x14ac:dyDescent="0.2">
      <c r="P571" s="92"/>
      <c r="R571" s="92"/>
      <c r="S571" s="92"/>
    </row>
    <row r="572" spans="16:19" ht="15.75" customHeight="1" x14ac:dyDescent="0.2">
      <c r="P572" s="92"/>
      <c r="R572" s="92"/>
      <c r="S572" s="92"/>
    </row>
    <row r="573" spans="16:19" ht="15.75" customHeight="1" x14ac:dyDescent="0.2">
      <c r="P573" s="92"/>
      <c r="R573" s="92"/>
      <c r="S573" s="92"/>
    </row>
    <row r="574" spans="16:19" ht="15.75" customHeight="1" x14ac:dyDescent="0.2">
      <c r="P574" s="92"/>
      <c r="R574" s="92"/>
      <c r="S574" s="92"/>
    </row>
    <row r="575" spans="16:19" ht="15.75" customHeight="1" x14ac:dyDescent="0.2">
      <c r="P575" s="92"/>
      <c r="R575" s="92"/>
      <c r="S575" s="92"/>
    </row>
    <row r="576" spans="16:19" ht="15.75" customHeight="1" x14ac:dyDescent="0.2">
      <c r="P576" s="92"/>
      <c r="R576" s="92"/>
      <c r="S576" s="92"/>
    </row>
    <row r="577" spans="16:19" ht="15.75" customHeight="1" x14ac:dyDescent="0.2">
      <c r="P577" s="92"/>
      <c r="R577" s="92"/>
      <c r="S577" s="92"/>
    </row>
    <row r="578" spans="16:19" ht="15.75" customHeight="1" x14ac:dyDescent="0.2">
      <c r="P578" s="92"/>
      <c r="R578" s="92"/>
      <c r="S578" s="92"/>
    </row>
    <row r="579" spans="16:19" ht="15.75" customHeight="1" x14ac:dyDescent="0.2">
      <c r="P579" s="92"/>
      <c r="R579" s="92"/>
      <c r="S579" s="92"/>
    </row>
    <row r="580" spans="16:19" ht="15.75" customHeight="1" x14ac:dyDescent="0.2">
      <c r="P580" s="92"/>
      <c r="R580" s="92"/>
      <c r="S580" s="92"/>
    </row>
    <row r="581" spans="16:19" ht="15.75" customHeight="1" x14ac:dyDescent="0.2">
      <c r="P581" s="92"/>
      <c r="R581" s="92"/>
      <c r="S581" s="92"/>
    </row>
    <row r="582" spans="16:19" ht="15.75" customHeight="1" x14ac:dyDescent="0.2">
      <c r="P582" s="92"/>
      <c r="R582" s="92"/>
      <c r="S582" s="92"/>
    </row>
    <row r="583" spans="16:19" ht="15.75" customHeight="1" x14ac:dyDescent="0.2">
      <c r="P583" s="92"/>
      <c r="R583" s="92"/>
      <c r="S583" s="92"/>
    </row>
    <row r="584" spans="16:19" ht="15.75" customHeight="1" x14ac:dyDescent="0.2">
      <c r="P584" s="92"/>
      <c r="R584" s="92"/>
      <c r="S584" s="92"/>
    </row>
    <row r="585" spans="16:19" ht="15.75" customHeight="1" x14ac:dyDescent="0.2">
      <c r="P585" s="92"/>
      <c r="R585" s="92"/>
      <c r="S585" s="92"/>
    </row>
    <row r="586" spans="16:19" ht="15.75" customHeight="1" x14ac:dyDescent="0.2">
      <c r="P586" s="92"/>
      <c r="R586" s="92"/>
      <c r="S586" s="92"/>
    </row>
    <row r="587" spans="16:19" ht="15.75" customHeight="1" x14ac:dyDescent="0.2">
      <c r="P587" s="92"/>
      <c r="R587" s="92"/>
      <c r="S587" s="92"/>
    </row>
    <row r="588" spans="16:19" ht="15.75" customHeight="1" x14ac:dyDescent="0.2">
      <c r="P588" s="92"/>
      <c r="R588" s="92"/>
      <c r="S588" s="92"/>
    </row>
    <row r="589" spans="16:19" ht="15.75" customHeight="1" x14ac:dyDescent="0.2">
      <c r="P589" s="92"/>
      <c r="R589" s="92"/>
      <c r="S589" s="92"/>
    </row>
    <row r="590" spans="16:19" ht="15.75" customHeight="1" x14ac:dyDescent="0.2">
      <c r="P590" s="92"/>
      <c r="R590" s="92"/>
      <c r="S590" s="92"/>
    </row>
    <row r="591" spans="16:19" ht="15.75" customHeight="1" x14ac:dyDescent="0.2">
      <c r="P591" s="92"/>
      <c r="R591" s="92"/>
      <c r="S591" s="92"/>
    </row>
    <row r="592" spans="16:19" ht="15.75" customHeight="1" x14ac:dyDescent="0.2">
      <c r="P592" s="92"/>
      <c r="R592" s="92"/>
      <c r="S592" s="92"/>
    </row>
    <row r="593" spans="16:19" ht="15.75" customHeight="1" x14ac:dyDescent="0.2">
      <c r="P593" s="92"/>
      <c r="R593" s="92"/>
      <c r="S593" s="92"/>
    </row>
    <row r="594" spans="16:19" ht="15.75" customHeight="1" x14ac:dyDescent="0.2">
      <c r="P594" s="92"/>
      <c r="R594" s="92"/>
      <c r="S594" s="92"/>
    </row>
    <row r="595" spans="16:19" ht="15.75" customHeight="1" x14ac:dyDescent="0.2">
      <c r="P595" s="92"/>
      <c r="R595" s="92"/>
      <c r="S595" s="92"/>
    </row>
    <row r="596" spans="16:19" ht="15.75" customHeight="1" x14ac:dyDescent="0.2">
      <c r="P596" s="92"/>
      <c r="R596" s="92"/>
      <c r="S596" s="92"/>
    </row>
    <row r="597" spans="16:19" ht="15.75" customHeight="1" x14ac:dyDescent="0.2">
      <c r="P597" s="92"/>
      <c r="R597" s="92"/>
      <c r="S597" s="92"/>
    </row>
    <row r="598" spans="16:19" ht="15.75" customHeight="1" x14ac:dyDescent="0.2">
      <c r="P598" s="92"/>
      <c r="R598" s="92"/>
      <c r="S598" s="92"/>
    </row>
    <row r="599" spans="16:19" ht="15.75" customHeight="1" x14ac:dyDescent="0.2">
      <c r="P599" s="92"/>
      <c r="R599" s="92"/>
      <c r="S599" s="92"/>
    </row>
    <row r="600" spans="16:19" ht="15.75" customHeight="1" x14ac:dyDescent="0.2">
      <c r="P600" s="92"/>
      <c r="R600" s="92"/>
      <c r="S600" s="92"/>
    </row>
    <row r="601" spans="16:19" ht="15.75" customHeight="1" x14ac:dyDescent="0.2">
      <c r="P601" s="92"/>
      <c r="R601" s="92"/>
      <c r="S601" s="92"/>
    </row>
    <row r="602" spans="16:19" ht="15.75" customHeight="1" x14ac:dyDescent="0.2">
      <c r="P602" s="92"/>
      <c r="R602" s="92"/>
      <c r="S602" s="92"/>
    </row>
    <row r="603" spans="16:19" ht="15.75" customHeight="1" x14ac:dyDescent="0.2">
      <c r="P603" s="92"/>
      <c r="R603" s="92"/>
      <c r="S603" s="92"/>
    </row>
    <row r="604" spans="16:19" ht="15.75" customHeight="1" x14ac:dyDescent="0.2">
      <c r="P604" s="92"/>
      <c r="R604" s="92"/>
      <c r="S604" s="92"/>
    </row>
    <row r="605" spans="16:19" ht="15.75" customHeight="1" x14ac:dyDescent="0.2">
      <c r="P605" s="92"/>
      <c r="R605" s="92"/>
      <c r="S605" s="92"/>
    </row>
    <row r="606" spans="16:19" ht="15.75" customHeight="1" x14ac:dyDescent="0.2">
      <c r="P606" s="92"/>
      <c r="R606" s="92"/>
      <c r="S606" s="92"/>
    </row>
    <row r="607" spans="16:19" ht="15.75" customHeight="1" x14ac:dyDescent="0.2">
      <c r="P607" s="92"/>
      <c r="R607" s="92"/>
      <c r="S607" s="92"/>
    </row>
    <row r="608" spans="16:19" ht="15.75" customHeight="1" x14ac:dyDescent="0.2">
      <c r="P608" s="92"/>
      <c r="R608" s="92"/>
      <c r="S608" s="92"/>
    </row>
    <row r="609" spans="16:19" ht="15.75" customHeight="1" x14ac:dyDescent="0.2">
      <c r="P609" s="92"/>
      <c r="R609" s="92"/>
      <c r="S609" s="92"/>
    </row>
    <row r="610" spans="16:19" ht="15.75" customHeight="1" x14ac:dyDescent="0.2">
      <c r="P610" s="92"/>
      <c r="R610" s="92"/>
      <c r="S610" s="92"/>
    </row>
    <row r="611" spans="16:19" ht="15.75" customHeight="1" x14ac:dyDescent="0.2">
      <c r="P611" s="92"/>
      <c r="R611" s="92"/>
      <c r="S611" s="92"/>
    </row>
    <row r="612" spans="16:19" ht="15.75" customHeight="1" x14ac:dyDescent="0.2">
      <c r="P612" s="92"/>
      <c r="R612" s="92"/>
      <c r="S612" s="92"/>
    </row>
    <row r="613" spans="16:19" ht="15.75" customHeight="1" x14ac:dyDescent="0.2">
      <c r="P613" s="92"/>
      <c r="R613" s="92"/>
      <c r="S613" s="92"/>
    </row>
    <row r="614" spans="16:19" ht="15.75" customHeight="1" x14ac:dyDescent="0.2">
      <c r="P614" s="92"/>
      <c r="R614" s="92"/>
      <c r="S614" s="92"/>
    </row>
    <row r="615" spans="16:19" ht="15.75" customHeight="1" x14ac:dyDescent="0.2">
      <c r="P615" s="92"/>
      <c r="R615" s="92"/>
      <c r="S615" s="92"/>
    </row>
    <row r="616" spans="16:19" ht="15.75" customHeight="1" x14ac:dyDescent="0.2">
      <c r="P616" s="92"/>
      <c r="R616" s="92"/>
      <c r="S616" s="92"/>
    </row>
    <row r="617" spans="16:19" ht="15.75" customHeight="1" x14ac:dyDescent="0.2">
      <c r="P617" s="92"/>
      <c r="R617" s="92"/>
      <c r="S617" s="92"/>
    </row>
    <row r="618" spans="16:19" ht="15.75" customHeight="1" x14ac:dyDescent="0.2">
      <c r="P618" s="92"/>
      <c r="R618" s="92"/>
      <c r="S618" s="92"/>
    </row>
    <row r="619" spans="16:19" ht="15.75" customHeight="1" x14ac:dyDescent="0.2">
      <c r="P619" s="92"/>
      <c r="R619" s="92"/>
      <c r="S619" s="92"/>
    </row>
    <row r="620" spans="16:19" ht="15.75" customHeight="1" x14ac:dyDescent="0.2">
      <c r="P620" s="92"/>
      <c r="R620" s="92"/>
      <c r="S620" s="92"/>
    </row>
    <row r="621" spans="16:19" ht="15.75" customHeight="1" x14ac:dyDescent="0.2">
      <c r="P621" s="92"/>
      <c r="R621" s="92"/>
      <c r="S621" s="92"/>
    </row>
    <row r="622" spans="16:19" ht="15.75" customHeight="1" x14ac:dyDescent="0.2">
      <c r="P622" s="92"/>
      <c r="R622" s="92"/>
      <c r="S622" s="92"/>
    </row>
    <row r="623" spans="16:19" ht="15.75" customHeight="1" x14ac:dyDescent="0.2">
      <c r="P623" s="92"/>
      <c r="R623" s="92"/>
      <c r="S623" s="92"/>
    </row>
    <row r="624" spans="16:19" ht="15.75" customHeight="1" x14ac:dyDescent="0.2">
      <c r="P624" s="92"/>
      <c r="R624" s="92"/>
      <c r="S624" s="92"/>
    </row>
    <row r="625" spans="16:19" ht="15.75" customHeight="1" x14ac:dyDescent="0.2">
      <c r="P625" s="92"/>
      <c r="R625" s="92"/>
      <c r="S625" s="92"/>
    </row>
    <row r="626" spans="16:19" ht="15.75" customHeight="1" x14ac:dyDescent="0.2">
      <c r="P626" s="92"/>
      <c r="R626" s="92"/>
      <c r="S626" s="92"/>
    </row>
    <row r="627" spans="16:19" ht="15.75" customHeight="1" x14ac:dyDescent="0.2">
      <c r="P627" s="92"/>
      <c r="R627" s="92"/>
      <c r="S627" s="92"/>
    </row>
    <row r="628" spans="16:19" ht="15.75" customHeight="1" x14ac:dyDescent="0.2">
      <c r="P628" s="92"/>
      <c r="R628" s="92"/>
      <c r="S628" s="92"/>
    </row>
    <row r="629" spans="16:19" ht="15.75" customHeight="1" x14ac:dyDescent="0.2">
      <c r="P629" s="92"/>
      <c r="R629" s="92"/>
      <c r="S629" s="92"/>
    </row>
    <row r="630" spans="16:19" ht="15.75" customHeight="1" x14ac:dyDescent="0.2">
      <c r="P630" s="92"/>
      <c r="R630" s="92"/>
      <c r="S630" s="92"/>
    </row>
    <row r="631" spans="16:19" ht="15.75" customHeight="1" x14ac:dyDescent="0.2">
      <c r="P631" s="92"/>
      <c r="R631" s="92"/>
      <c r="S631" s="92"/>
    </row>
    <row r="632" spans="16:19" ht="15.75" customHeight="1" x14ac:dyDescent="0.2">
      <c r="P632" s="92"/>
      <c r="R632" s="92"/>
      <c r="S632" s="92"/>
    </row>
    <row r="633" spans="16:19" ht="15.75" customHeight="1" x14ac:dyDescent="0.2">
      <c r="P633" s="92"/>
      <c r="R633" s="92"/>
      <c r="S633" s="92"/>
    </row>
    <row r="634" spans="16:19" ht="15.75" customHeight="1" x14ac:dyDescent="0.2">
      <c r="P634" s="92"/>
      <c r="R634" s="92"/>
      <c r="S634" s="92"/>
    </row>
    <row r="635" spans="16:19" ht="15.75" customHeight="1" x14ac:dyDescent="0.2">
      <c r="P635" s="92"/>
      <c r="R635" s="92"/>
      <c r="S635" s="92"/>
    </row>
    <row r="636" spans="16:19" ht="15.75" customHeight="1" x14ac:dyDescent="0.2">
      <c r="P636" s="92"/>
      <c r="R636" s="92"/>
      <c r="S636" s="92"/>
    </row>
    <row r="637" spans="16:19" ht="15.75" customHeight="1" x14ac:dyDescent="0.2">
      <c r="P637" s="92"/>
      <c r="R637" s="92"/>
      <c r="S637" s="92"/>
    </row>
    <row r="638" spans="16:19" ht="15.75" customHeight="1" x14ac:dyDescent="0.2">
      <c r="P638" s="92"/>
      <c r="R638" s="92"/>
      <c r="S638" s="92"/>
    </row>
    <row r="639" spans="16:19" ht="15.75" customHeight="1" x14ac:dyDescent="0.2">
      <c r="P639" s="92"/>
      <c r="R639" s="92"/>
      <c r="S639" s="92"/>
    </row>
    <row r="640" spans="16:19" ht="15.75" customHeight="1" x14ac:dyDescent="0.2">
      <c r="P640" s="92"/>
      <c r="R640" s="92"/>
      <c r="S640" s="92"/>
    </row>
    <row r="641" spans="16:19" ht="15.75" customHeight="1" x14ac:dyDescent="0.2">
      <c r="P641" s="92"/>
      <c r="R641" s="92"/>
      <c r="S641" s="92"/>
    </row>
    <row r="642" spans="16:19" ht="15.75" customHeight="1" x14ac:dyDescent="0.2">
      <c r="P642" s="92"/>
      <c r="R642" s="92"/>
      <c r="S642" s="92"/>
    </row>
    <row r="643" spans="16:19" ht="15.75" customHeight="1" x14ac:dyDescent="0.2">
      <c r="P643" s="92"/>
      <c r="R643" s="92"/>
      <c r="S643" s="92"/>
    </row>
    <row r="644" spans="16:19" ht="15.75" customHeight="1" x14ac:dyDescent="0.2">
      <c r="P644" s="92"/>
      <c r="R644" s="92"/>
      <c r="S644" s="92"/>
    </row>
    <row r="645" spans="16:19" ht="15.75" customHeight="1" x14ac:dyDescent="0.2">
      <c r="P645" s="92"/>
      <c r="R645" s="92"/>
      <c r="S645" s="92"/>
    </row>
    <row r="646" spans="16:19" ht="15.75" customHeight="1" x14ac:dyDescent="0.2">
      <c r="P646" s="92"/>
      <c r="R646" s="92"/>
      <c r="S646" s="92"/>
    </row>
    <row r="647" spans="16:19" ht="15.75" customHeight="1" x14ac:dyDescent="0.2">
      <c r="P647" s="92"/>
      <c r="R647" s="92"/>
      <c r="S647" s="92"/>
    </row>
    <row r="648" spans="16:19" ht="15.75" customHeight="1" x14ac:dyDescent="0.2">
      <c r="P648" s="92"/>
      <c r="R648" s="92"/>
      <c r="S648" s="92"/>
    </row>
    <row r="649" spans="16:19" ht="15.75" customHeight="1" x14ac:dyDescent="0.2">
      <c r="P649" s="92"/>
      <c r="R649" s="92"/>
      <c r="S649" s="92"/>
    </row>
    <row r="650" spans="16:19" ht="15.75" customHeight="1" x14ac:dyDescent="0.2">
      <c r="P650" s="92"/>
      <c r="R650" s="92"/>
      <c r="S650" s="92"/>
    </row>
    <row r="651" spans="16:19" ht="15.75" customHeight="1" x14ac:dyDescent="0.2">
      <c r="P651" s="92"/>
      <c r="R651" s="92"/>
      <c r="S651" s="92"/>
    </row>
    <row r="652" spans="16:19" ht="15.75" customHeight="1" x14ac:dyDescent="0.2">
      <c r="P652" s="92"/>
      <c r="R652" s="92"/>
      <c r="S652" s="92"/>
    </row>
    <row r="653" spans="16:19" ht="15.75" customHeight="1" x14ac:dyDescent="0.2">
      <c r="P653" s="92"/>
      <c r="R653" s="92"/>
      <c r="S653" s="92"/>
    </row>
    <row r="654" spans="16:19" ht="15.75" customHeight="1" x14ac:dyDescent="0.2">
      <c r="P654" s="92"/>
      <c r="R654" s="92"/>
      <c r="S654" s="92"/>
    </row>
    <row r="655" spans="16:19" ht="15.75" customHeight="1" x14ac:dyDescent="0.2">
      <c r="P655" s="92"/>
      <c r="R655" s="92"/>
      <c r="S655" s="92"/>
    </row>
    <row r="656" spans="16:19" ht="15.75" customHeight="1" x14ac:dyDescent="0.2">
      <c r="P656" s="92"/>
      <c r="R656" s="92"/>
      <c r="S656" s="92"/>
    </row>
    <row r="657" spans="16:19" ht="15.75" customHeight="1" x14ac:dyDescent="0.2">
      <c r="P657" s="92"/>
      <c r="R657" s="92"/>
      <c r="S657" s="92"/>
    </row>
    <row r="658" spans="16:19" ht="15.75" customHeight="1" x14ac:dyDescent="0.2">
      <c r="P658" s="92"/>
      <c r="R658" s="92"/>
      <c r="S658" s="92"/>
    </row>
    <row r="659" spans="16:19" ht="15.75" customHeight="1" x14ac:dyDescent="0.2">
      <c r="P659" s="92"/>
      <c r="R659" s="92"/>
      <c r="S659" s="92"/>
    </row>
    <row r="660" spans="16:19" ht="15.75" customHeight="1" x14ac:dyDescent="0.2">
      <c r="P660" s="92"/>
      <c r="R660" s="92"/>
      <c r="S660" s="92"/>
    </row>
    <row r="661" spans="16:19" ht="15.75" customHeight="1" x14ac:dyDescent="0.2">
      <c r="P661" s="92"/>
      <c r="R661" s="92"/>
      <c r="S661" s="92"/>
    </row>
    <row r="662" spans="16:19" ht="15.75" customHeight="1" x14ac:dyDescent="0.2">
      <c r="P662" s="92"/>
      <c r="R662" s="92"/>
      <c r="S662" s="92"/>
    </row>
    <row r="663" spans="16:19" ht="15.75" customHeight="1" x14ac:dyDescent="0.2">
      <c r="P663" s="92"/>
      <c r="R663" s="92"/>
      <c r="S663" s="92"/>
    </row>
    <row r="664" spans="16:19" ht="15.75" customHeight="1" x14ac:dyDescent="0.2">
      <c r="P664" s="92"/>
      <c r="R664" s="92"/>
      <c r="S664" s="92"/>
    </row>
    <row r="665" spans="16:19" ht="15.75" customHeight="1" x14ac:dyDescent="0.2">
      <c r="P665" s="92"/>
      <c r="R665" s="92"/>
      <c r="S665" s="92"/>
    </row>
    <row r="666" spans="16:19" ht="15.75" customHeight="1" x14ac:dyDescent="0.2">
      <c r="P666" s="92"/>
      <c r="R666" s="92"/>
      <c r="S666" s="92"/>
    </row>
    <row r="667" spans="16:19" ht="15.75" customHeight="1" x14ac:dyDescent="0.2">
      <c r="P667" s="92"/>
      <c r="R667" s="92"/>
      <c r="S667" s="92"/>
    </row>
    <row r="668" spans="16:19" ht="15.75" customHeight="1" x14ac:dyDescent="0.2">
      <c r="P668" s="92"/>
      <c r="R668" s="92"/>
      <c r="S668" s="92"/>
    </row>
    <row r="669" spans="16:19" ht="15.75" customHeight="1" x14ac:dyDescent="0.2">
      <c r="P669" s="92"/>
      <c r="R669" s="92"/>
      <c r="S669" s="92"/>
    </row>
    <row r="670" spans="16:19" ht="15.75" customHeight="1" x14ac:dyDescent="0.2">
      <c r="P670" s="92"/>
      <c r="R670" s="92"/>
      <c r="S670" s="92"/>
    </row>
    <row r="671" spans="16:19" ht="15.75" customHeight="1" x14ac:dyDescent="0.2">
      <c r="P671" s="92"/>
      <c r="R671" s="92"/>
      <c r="S671" s="92"/>
    </row>
    <row r="672" spans="16:19" ht="15.75" customHeight="1" x14ac:dyDescent="0.2">
      <c r="P672" s="92"/>
      <c r="R672" s="92"/>
      <c r="S672" s="92"/>
    </row>
    <row r="673" spans="16:19" ht="15.75" customHeight="1" x14ac:dyDescent="0.2">
      <c r="P673" s="92"/>
      <c r="R673" s="92"/>
      <c r="S673" s="92"/>
    </row>
    <row r="674" spans="16:19" ht="15.75" customHeight="1" x14ac:dyDescent="0.2">
      <c r="P674" s="92"/>
      <c r="R674" s="92"/>
      <c r="S674" s="92"/>
    </row>
    <row r="675" spans="16:19" ht="15.75" customHeight="1" x14ac:dyDescent="0.2">
      <c r="P675" s="92"/>
      <c r="R675" s="92"/>
      <c r="S675" s="92"/>
    </row>
    <row r="676" spans="16:19" ht="15.75" customHeight="1" x14ac:dyDescent="0.2">
      <c r="P676" s="92"/>
      <c r="R676" s="92"/>
      <c r="S676" s="92"/>
    </row>
    <row r="677" spans="16:19" ht="15.75" customHeight="1" x14ac:dyDescent="0.2">
      <c r="P677" s="92"/>
      <c r="R677" s="92"/>
      <c r="S677" s="92"/>
    </row>
    <row r="678" spans="16:19" ht="15.75" customHeight="1" x14ac:dyDescent="0.2">
      <c r="P678" s="92"/>
      <c r="R678" s="92"/>
      <c r="S678" s="92"/>
    </row>
    <row r="679" spans="16:19" ht="15.75" customHeight="1" x14ac:dyDescent="0.2">
      <c r="P679" s="92"/>
      <c r="R679" s="92"/>
      <c r="S679" s="92"/>
    </row>
    <row r="680" spans="16:19" ht="15.75" customHeight="1" x14ac:dyDescent="0.2">
      <c r="P680" s="92"/>
      <c r="R680" s="92"/>
      <c r="S680" s="92"/>
    </row>
    <row r="681" spans="16:19" ht="15.75" customHeight="1" x14ac:dyDescent="0.2">
      <c r="P681" s="92"/>
      <c r="R681" s="92"/>
      <c r="S681" s="92"/>
    </row>
    <row r="682" spans="16:19" ht="15.75" customHeight="1" x14ac:dyDescent="0.2">
      <c r="P682" s="92"/>
      <c r="R682" s="92"/>
      <c r="S682" s="92"/>
    </row>
    <row r="683" spans="16:19" ht="15.75" customHeight="1" x14ac:dyDescent="0.2">
      <c r="P683" s="92"/>
      <c r="R683" s="92"/>
      <c r="S683" s="92"/>
    </row>
    <row r="684" spans="16:19" ht="15.75" customHeight="1" x14ac:dyDescent="0.2">
      <c r="P684" s="92"/>
      <c r="R684" s="92"/>
      <c r="S684" s="92"/>
    </row>
    <row r="685" spans="16:19" ht="15.75" customHeight="1" x14ac:dyDescent="0.2">
      <c r="P685" s="92"/>
      <c r="R685" s="92"/>
      <c r="S685" s="92"/>
    </row>
    <row r="686" spans="16:19" ht="15.75" customHeight="1" x14ac:dyDescent="0.2">
      <c r="P686" s="92"/>
      <c r="R686" s="92"/>
      <c r="S686" s="92"/>
    </row>
    <row r="687" spans="16:19" ht="15.75" customHeight="1" x14ac:dyDescent="0.2">
      <c r="P687" s="92"/>
      <c r="R687" s="92"/>
      <c r="S687" s="92"/>
    </row>
    <row r="688" spans="16:19" ht="15.75" customHeight="1" x14ac:dyDescent="0.2">
      <c r="P688" s="92"/>
      <c r="R688" s="92"/>
      <c r="S688" s="92"/>
    </row>
    <row r="689" spans="16:19" ht="15.75" customHeight="1" x14ac:dyDescent="0.2">
      <c r="P689" s="92"/>
      <c r="R689" s="92"/>
      <c r="S689" s="92"/>
    </row>
    <row r="690" spans="16:19" ht="15.75" customHeight="1" x14ac:dyDescent="0.2">
      <c r="P690" s="92"/>
      <c r="R690" s="92"/>
      <c r="S690" s="92"/>
    </row>
    <row r="691" spans="16:19" ht="15.75" customHeight="1" x14ac:dyDescent="0.2">
      <c r="P691" s="92"/>
      <c r="R691" s="92"/>
      <c r="S691" s="92"/>
    </row>
    <row r="692" spans="16:19" ht="15.75" customHeight="1" x14ac:dyDescent="0.2">
      <c r="P692" s="92"/>
      <c r="R692" s="92"/>
      <c r="S692" s="92"/>
    </row>
    <row r="693" spans="16:19" ht="15.75" customHeight="1" x14ac:dyDescent="0.2">
      <c r="P693" s="92"/>
      <c r="R693" s="92"/>
      <c r="S693" s="92"/>
    </row>
    <row r="694" spans="16:19" ht="15.75" customHeight="1" x14ac:dyDescent="0.2">
      <c r="P694" s="92"/>
      <c r="R694" s="92"/>
      <c r="S694" s="92"/>
    </row>
    <row r="695" spans="16:19" ht="15.75" customHeight="1" x14ac:dyDescent="0.2">
      <c r="P695" s="92"/>
      <c r="R695" s="92"/>
      <c r="S695" s="92"/>
    </row>
    <row r="696" spans="16:19" ht="15.75" customHeight="1" x14ac:dyDescent="0.2">
      <c r="P696" s="92"/>
      <c r="R696" s="92"/>
      <c r="S696" s="92"/>
    </row>
    <row r="697" spans="16:19" ht="15.75" customHeight="1" x14ac:dyDescent="0.2">
      <c r="P697" s="92"/>
      <c r="R697" s="92"/>
      <c r="S697" s="92"/>
    </row>
    <row r="698" spans="16:19" ht="15.75" customHeight="1" x14ac:dyDescent="0.2">
      <c r="P698" s="92"/>
      <c r="R698" s="92"/>
      <c r="S698" s="92"/>
    </row>
    <row r="699" spans="16:19" ht="15.75" customHeight="1" x14ac:dyDescent="0.2">
      <c r="P699" s="92"/>
      <c r="R699" s="92"/>
      <c r="S699" s="92"/>
    </row>
    <row r="700" spans="16:19" ht="15.75" customHeight="1" x14ac:dyDescent="0.2">
      <c r="P700" s="92"/>
      <c r="R700" s="92"/>
      <c r="S700" s="92"/>
    </row>
    <row r="701" spans="16:19" ht="15.75" customHeight="1" x14ac:dyDescent="0.2">
      <c r="P701" s="92"/>
      <c r="R701" s="92"/>
      <c r="S701" s="92"/>
    </row>
    <row r="702" spans="16:19" ht="15.75" customHeight="1" x14ac:dyDescent="0.2">
      <c r="P702" s="92"/>
      <c r="R702" s="92"/>
      <c r="S702" s="92"/>
    </row>
    <row r="703" spans="16:19" ht="15.75" customHeight="1" x14ac:dyDescent="0.2">
      <c r="P703" s="92"/>
      <c r="R703" s="92"/>
      <c r="S703" s="92"/>
    </row>
    <row r="704" spans="16:19" ht="15.75" customHeight="1" x14ac:dyDescent="0.2">
      <c r="P704" s="92"/>
      <c r="R704" s="92"/>
      <c r="S704" s="92"/>
    </row>
    <row r="705" spans="16:19" ht="15.75" customHeight="1" x14ac:dyDescent="0.2">
      <c r="P705" s="92"/>
      <c r="R705" s="92"/>
      <c r="S705" s="92"/>
    </row>
    <row r="706" spans="16:19" ht="15.75" customHeight="1" x14ac:dyDescent="0.2">
      <c r="P706" s="92"/>
      <c r="R706" s="92"/>
      <c r="S706" s="92"/>
    </row>
    <row r="707" spans="16:19" ht="15.75" customHeight="1" x14ac:dyDescent="0.2">
      <c r="P707" s="92"/>
      <c r="R707" s="92"/>
      <c r="S707" s="92"/>
    </row>
    <row r="708" spans="16:19" ht="15.75" customHeight="1" x14ac:dyDescent="0.2">
      <c r="P708" s="92"/>
      <c r="R708" s="92"/>
      <c r="S708" s="92"/>
    </row>
    <row r="709" spans="16:19" ht="15.75" customHeight="1" x14ac:dyDescent="0.2">
      <c r="P709" s="92"/>
      <c r="R709" s="92"/>
      <c r="S709" s="92"/>
    </row>
    <row r="710" spans="16:19" ht="15.75" customHeight="1" x14ac:dyDescent="0.2">
      <c r="P710" s="92"/>
      <c r="R710" s="92"/>
      <c r="S710" s="92"/>
    </row>
    <row r="711" spans="16:19" ht="15.75" customHeight="1" x14ac:dyDescent="0.2">
      <c r="P711" s="92"/>
      <c r="R711" s="92"/>
      <c r="S711" s="92"/>
    </row>
    <row r="712" spans="16:19" ht="15.75" customHeight="1" x14ac:dyDescent="0.2">
      <c r="P712" s="92"/>
      <c r="R712" s="92"/>
      <c r="S712" s="92"/>
    </row>
    <row r="713" spans="16:19" ht="15.75" customHeight="1" x14ac:dyDescent="0.2">
      <c r="P713" s="92"/>
      <c r="R713" s="92"/>
      <c r="S713" s="92"/>
    </row>
    <row r="714" spans="16:19" ht="15.75" customHeight="1" x14ac:dyDescent="0.2">
      <c r="P714" s="92"/>
      <c r="R714" s="92"/>
      <c r="S714" s="92"/>
    </row>
    <row r="715" spans="16:19" ht="15.75" customHeight="1" x14ac:dyDescent="0.2">
      <c r="P715" s="92"/>
      <c r="R715" s="92"/>
      <c r="S715" s="92"/>
    </row>
    <row r="716" spans="16:19" ht="15.75" customHeight="1" x14ac:dyDescent="0.2">
      <c r="P716" s="92"/>
      <c r="R716" s="92"/>
      <c r="S716" s="92"/>
    </row>
    <row r="717" spans="16:19" ht="15.75" customHeight="1" x14ac:dyDescent="0.2">
      <c r="P717" s="92"/>
      <c r="R717" s="92"/>
      <c r="S717" s="92"/>
    </row>
    <row r="718" spans="16:19" ht="15.75" customHeight="1" x14ac:dyDescent="0.2">
      <c r="P718" s="92"/>
      <c r="R718" s="92"/>
      <c r="S718" s="92"/>
    </row>
    <row r="719" spans="16:19" ht="15.75" customHeight="1" x14ac:dyDescent="0.2">
      <c r="P719" s="92"/>
      <c r="R719" s="92"/>
      <c r="S719" s="92"/>
    </row>
    <row r="720" spans="16:19" ht="15.75" customHeight="1" x14ac:dyDescent="0.2">
      <c r="P720" s="92"/>
      <c r="R720" s="92"/>
      <c r="S720" s="92"/>
    </row>
    <row r="721" spans="16:19" ht="15.75" customHeight="1" x14ac:dyDescent="0.2">
      <c r="P721" s="92"/>
      <c r="R721" s="92"/>
      <c r="S721" s="92"/>
    </row>
    <row r="722" spans="16:19" ht="15.75" customHeight="1" x14ac:dyDescent="0.2">
      <c r="P722" s="92"/>
      <c r="R722" s="92"/>
      <c r="S722" s="92"/>
    </row>
    <row r="723" spans="16:19" ht="15.75" customHeight="1" x14ac:dyDescent="0.2">
      <c r="P723" s="92"/>
      <c r="R723" s="92"/>
      <c r="S723" s="92"/>
    </row>
    <row r="724" spans="16:19" ht="15.75" customHeight="1" x14ac:dyDescent="0.2">
      <c r="P724" s="92"/>
      <c r="R724" s="92"/>
      <c r="S724" s="92"/>
    </row>
    <row r="725" spans="16:19" ht="15.75" customHeight="1" x14ac:dyDescent="0.2">
      <c r="P725" s="92"/>
      <c r="R725" s="92"/>
      <c r="S725" s="92"/>
    </row>
    <row r="726" spans="16:19" ht="15.75" customHeight="1" x14ac:dyDescent="0.2">
      <c r="P726" s="92"/>
      <c r="R726" s="92"/>
      <c r="S726" s="92"/>
    </row>
    <row r="727" spans="16:19" ht="15.75" customHeight="1" x14ac:dyDescent="0.2">
      <c r="P727" s="92"/>
      <c r="R727" s="92"/>
      <c r="S727" s="92"/>
    </row>
    <row r="728" spans="16:19" ht="15.75" customHeight="1" x14ac:dyDescent="0.2">
      <c r="P728" s="92"/>
      <c r="R728" s="92"/>
      <c r="S728" s="92"/>
    </row>
    <row r="729" spans="16:19" ht="15.75" customHeight="1" x14ac:dyDescent="0.2">
      <c r="P729" s="92"/>
      <c r="R729" s="92"/>
      <c r="S729" s="92"/>
    </row>
    <row r="730" spans="16:19" ht="15.75" customHeight="1" x14ac:dyDescent="0.2">
      <c r="P730" s="92"/>
      <c r="R730" s="92"/>
      <c r="S730" s="92"/>
    </row>
    <row r="731" spans="16:19" ht="15.75" customHeight="1" x14ac:dyDescent="0.2">
      <c r="P731" s="92"/>
      <c r="R731" s="92"/>
      <c r="S731" s="92"/>
    </row>
    <row r="732" spans="16:19" ht="15.75" customHeight="1" x14ac:dyDescent="0.2">
      <c r="P732" s="92"/>
      <c r="R732" s="92"/>
      <c r="S732" s="92"/>
    </row>
    <row r="733" spans="16:19" ht="15.75" customHeight="1" x14ac:dyDescent="0.2">
      <c r="P733" s="92"/>
      <c r="R733" s="92"/>
      <c r="S733" s="92"/>
    </row>
    <row r="734" spans="16:19" ht="15.75" customHeight="1" x14ac:dyDescent="0.2">
      <c r="P734" s="92"/>
      <c r="R734" s="92"/>
      <c r="S734" s="92"/>
    </row>
    <row r="735" spans="16:19" ht="15.75" customHeight="1" x14ac:dyDescent="0.2">
      <c r="P735" s="92"/>
      <c r="R735" s="92"/>
      <c r="S735" s="92"/>
    </row>
    <row r="736" spans="16:19" ht="15.75" customHeight="1" x14ac:dyDescent="0.2">
      <c r="P736" s="92"/>
      <c r="R736" s="92"/>
      <c r="S736" s="92"/>
    </row>
    <row r="737" spans="16:19" ht="15.75" customHeight="1" x14ac:dyDescent="0.2">
      <c r="P737" s="92"/>
      <c r="R737" s="92"/>
      <c r="S737" s="92"/>
    </row>
    <row r="738" spans="16:19" ht="15.75" customHeight="1" x14ac:dyDescent="0.2">
      <c r="P738" s="92"/>
      <c r="R738" s="92"/>
      <c r="S738" s="92"/>
    </row>
    <row r="739" spans="16:19" ht="15.75" customHeight="1" x14ac:dyDescent="0.2">
      <c r="P739" s="92"/>
      <c r="R739" s="92"/>
      <c r="S739" s="92"/>
    </row>
    <row r="740" spans="16:19" ht="15.75" customHeight="1" x14ac:dyDescent="0.2">
      <c r="P740" s="92"/>
      <c r="R740" s="92"/>
      <c r="S740" s="92"/>
    </row>
    <row r="741" spans="16:19" ht="15.75" customHeight="1" x14ac:dyDescent="0.2">
      <c r="P741" s="92"/>
      <c r="R741" s="92"/>
      <c r="S741" s="92"/>
    </row>
    <row r="742" spans="16:19" ht="15.75" customHeight="1" x14ac:dyDescent="0.2">
      <c r="P742" s="92"/>
      <c r="R742" s="92"/>
      <c r="S742" s="92"/>
    </row>
    <row r="743" spans="16:19" ht="15.75" customHeight="1" x14ac:dyDescent="0.2">
      <c r="P743" s="92"/>
      <c r="R743" s="92"/>
      <c r="S743" s="92"/>
    </row>
    <row r="744" spans="16:19" ht="15.75" customHeight="1" x14ac:dyDescent="0.2">
      <c r="P744" s="92"/>
      <c r="R744" s="92"/>
      <c r="S744" s="92"/>
    </row>
    <row r="745" spans="16:19" ht="15.75" customHeight="1" x14ac:dyDescent="0.2">
      <c r="P745" s="92"/>
      <c r="R745" s="92"/>
      <c r="S745" s="92"/>
    </row>
    <row r="746" spans="16:19" ht="15.75" customHeight="1" x14ac:dyDescent="0.2">
      <c r="P746" s="92"/>
      <c r="R746" s="92"/>
      <c r="S746" s="92"/>
    </row>
    <row r="747" spans="16:19" ht="15.75" customHeight="1" x14ac:dyDescent="0.2">
      <c r="P747" s="92"/>
      <c r="R747" s="92"/>
      <c r="S747" s="92"/>
    </row>
    <row r="748" spans="16:19" ht="15.75" customHeight="1" x14ac:dyDescent="0.2">
      <c r="P748" s="92"/>
      <c r="R748" s="92"/>
      <c r="S748" s="92"/>
    </row>
    <row r="749" spans="16:19" ht="15.75" customHeight="1" x14ac:dyDescent="0.2">
      <c r="P749" s="92"/>
      <c r="R749" s="92"/>
      <c r="S749" s="92"/>
    </row>
    <row r="750" spans="16:19" ht="15.75" customHeight="1" x14ac:dyDescent="0.2">
      <c r="P750" s="92"/>
      <c r="R750" s="92"/>
      <c r="S750" s="92"/>
    </row>
    <row r="751" spans="16:19" ht="15.75" customHeight="1" x14ac:dyDescent="0.2">
      <c r="P751" s="92"/>
      <c r="R751" s="92"/>
      <c r="S751" s="92"/>
    </row>
    <row r="752" spans="16:19" ht="15.75" customHeight="1" x14ac:dyDescent="0.2">
      <c r="P752" s="92"/>
      <c r="R752" s="92"/>
      <c r="S752" s="92"/>
    </row>
    <row r="753" spans="16:19" ht="15.75" customHeight="1" x14ac:dyDescent="0.2">
      <c r="P753" s="92"/>
      <c r="R753" s="92"/>
      <c r="S753" s="92"/>
    </row>
    <row r="754" spans="16:19" ht="15.75" customHeight="1" x14ac:dyDescent="0.2">
      <c r="P754" s="92"/>
      <c r="R754" s="92"/>
      <c r="S754" s="92"/>
    </row>
    <row r="755" spans="16:19" ht="15.75" customHeight="1" x14ac:dyDescent="0.2">
      <c r="P755" s="92"/>
      <c r="R755" s="92"/>
      <c r="S755" s="92"/>
    </row>
    <row r="756" spans="16:19" ht="15.75" customHeight="1" x14ac:dyDescent="0.2">
      <c r="P756" s="92"/>
      <c r="R756" s="92"/>
      <c r="S756" s="92"/>
    </row>
    <row r="757" spans="16:19" ht="15.75" customHeight="1" x14ac:dyDescent="0.2">
      <c r="P757" s="92"/>
      <c r="R757" s="92"/>
      <c r="S757" s="92"/>
    </row>
    <row r="758" spans="16:19" ht="15.75" customHeight="1" x14ac:dyDescent="0.2">
      <c r="P758" s="92"/>
      <c r="R758" s="92"/>
      <c r="S758" s="92"/>
    </row>
    <row r="759" spans="16:19" ht="15.75" customHeight="1" x14ac:dyDescent="0.2">
      <c r="P759" s="92"/>
      <c r="R759" s="92"/>
      <c r="S759" s="92"/>
    </row>
    <row r="760" spans="16:19" ht="15.75" customHeight="1" x14ac:dyDescent="0.2">
      <c r="P760" s="92"/>
      <c r="R760" s="92"/>
      <c r="S760" s="92"/>
    </row>
    <row r="761" spans="16:19" ht="15.75" customHeight="1" x14ac:dyDescent="0.2">
      <c r="P761" s="92"/>
      <c r="R761" s="92"/>
      <c r="S761" s="92"/>
    </row>
    <row r="762" spans="16:19" ht="15.75" customHeight="1" x14ac:dyDescent="0.2">
      <c r="P762" s="92"/>
      <c r="R762" s="92"/>
      <c r="S762" s="92"/>
    </row>
    <row r="763" spans="16:19" ht="15.75" customHeight="1" x14ac:dyDescent="0.2">
      <c r="P763" s="92"/>
      <c r="R763" s="92"/>
      <c r="S763" s="92"/>
    </row>
    <row r="764" spans="16:19" ht="15.75" customHeight="1" x14ac:dyDescent="0.2">
      <c r="P764" s="92"/>
      <c r="R764" s="92"/>
      <c r="S764" s="92"/>
    </row>
    <row r="765" spans="16:19" ht="15.75" customHeight="1" x14ac:dyDescent="0.2">
      <c r="P765" s="92"/>
      <c r="R765" s="92"/>
      <c r="S765" s="92"/>
    </row>
    <row r="766" spans="16:19" ht="15.75" customHeight="1" x14ac:dyDescent="0.2">
      <c r="P766" s="92"/>
      <c r="R766" s="92"/>
      <c r="S766" s="92"/>
    </row>
    <row r="767" spans="16:19" ht="15.75" customHeight="1" x14ac:dyDescent="0.2">
      <c r="P767" s="92"/>
      <c r="R767" s="92"/>
      <c r="S767" s="92"/>
    </row>
    <row r="768" spans="16:19" ht="15.75" customHeight="1" x14ac:dyDescent="0.2">
      <c r="P768" s="92"/>
      <c r="R768" s="92"/>
      <c r="S768" s="92"/>
    </row>
    <row r="769" spans="16:19" ht="15.75" customHeight="1" x14ac:dyDescent="0.2">
      <c r="P769" s="92"/>
      <c r="R769" s="92"/>
      <c r="S769" s="92"/>
    </row>
    <row r="770" spans="16:19" ht="15.75" customHeight="1" x14ac:dyDescent="0.2">
      <c r="P770" s="92"/>
      <c r="R770" s="92"/>
      <c r="S770" s="92"/>
    </row>
    <row r="771" spans="16:19" ht="15.75" customHeight="1" x14ac:dyDescent="0.2">
      <c r="P771" s="92"/>
      <c r="R771" s="92"/>
      <c r="S771" s="92"/>
    </row>
    <row r="772" spans="16:19" ht="15.75" customHeight="1" x14ac:dyDescent="0.2">
      <c r="P772" s="92"/>
      <c r="R772" s="92"/>
      <c r="S772" s="92"/>
    </row>
    <row r="773" spans="16:19" ht="15.75" customHeight="1" x14ac:dyDescent="0.2">
      <c r="P773" s="92"/>
      <c r="R773" s="92"/>
      <c r="S773" s="92"/>
    </row>
    <row r="774" spans="16:19" ht="15.75" customHeight="1" x14ac:dyDescent="0.2">
      <c r="P774" s="92"/>
      <c r="R774" s="92"/>
      <c r="S774" s="92"/>
    </row>
    <row r="775" spans="16:19" ht="15.75" customHeight="1" x14ac:dyDescent="0.2">
      <c r="P775" s="92"/>
      <c r="R775" s="92"/>
      <c r="S775" s="92"/>
    </row>
    <row r="776" spans="16:19" ht="15.75" customHeight="1" x14ac:dyDescent="0.2">
      <c r="P776" s="92"/>
      <c r="R776" s="92"/>
      <c r="S776" s="92"/>
    </row>
    <row r="777" spans="16:19" ht="15.75" customHeight="1" x14ac:dyDescent="0.2">
      <c r="P777" s="92"/>
      <c r="R777" s="92"/>
      <c r="S777" s="92"/>
    </row>
    <row r="778" spans="16:19" ht="15.75" customHeight="1" x14ac:dyDescent="0.2">
      <c r="P778" s="92"/>
      <c r="R778" s="92"/>
      <c r="S778" s="92"/>
    </row>
    <row r="779" spans="16:19" ht="15.75" customHeight="1" x14ac:dyDescent="0.2">
      <c r="P779" s="92"/>
      <c r="R779" s="92"/>
      <c r="S779" s="92"/>
    </row>
    <row r="780" spans="16:19" ht="15.75" customHeight="1" x14ac:dyDescent="0.2">
      <c r="P780" s="92"/>
      <c r="R780" s="92"/>
      <c r="S780" s="92"/>
    </row>
    <row r="781" spans="16:19" ht="15.75" customHeight="1" x14ac:dyDescent="0.2">
      <c r="P781" s="92"/>
      <c r="R781" s="92"/>
      <c r="S781" s="92"/>
    </row>
    <row r="782" spans="16:19" ht="15.75" customHeight="1" x14ac:dyDescent="0.2">
      <c r="P782" s="92"/>
      <c r="R782" s="92"/>
      <c r="S782" s="92"/>
    </row>
    <row r="783" spans="16:19" ht="15.75" customHeight="1" x14ac:dyDescent="0.2">
      <c r="P783" s="92"/>
      <c r="R783" s="92"/>
      <c r="S783" s="92"/>
    </row>
    <row r="784" spans="16:19" ht="15.75" customHeight="1" x14ac:dyDescent="0.2">
      <c r="P784" s="92"/>
      <c r="R784" s="92"/>
      <c r="S784" s="92"/>
    </row>
    <row r="785" spans="16:19" ht="15.75" customHeight="1" x14ac:dyDescent="0.2">
      <c r="P785" s="92"/>
      <c r="R785" s="92"/>
      <c r="S785" s="92"/>
    </row>
    <row r="786" spans="16:19" ht="15.75" customHeight="1" x14ac:dyDescent="0.2">
      <c r="P786" s="92"/>
      <c r="R786" s="92"/>
      <c r="S786" s="92"/>
    </row>
    <row r="787" spans="16:19" ht="15.75" customHeight="1" x14ac:dyDescent="0.2">
      <c r="P787" s="92"/>
      <c r="R787" s="92"/>
      <c r="S787" s="92"/>
    </row>
    <row r="788" spans="16:19" ht="15.75" customHeight="1" x14ac:dyDescent="0.2">
      <c r="P788" s="92"/>
      <c r="R788" s="92"/>
      <c r="S788" s="92"/>
    </row>
    <row r="789" spans="16:19" ht="15.75" customHeight="1" x14ac:dyDescent="0.2">
      <c r="P789" s="92"/>
      <c r="R789" s="92"/>
      <c r="S789" s="92"/>
    </row>
    <row r="790" spans="16:19" ht="15.75" customHeight="1" x14ac:dyDescent="0.2">
      <c r="P790" s="92"/>
      <c r="R790" s="92"/>
      <c r="S790" s="92"/>
    </row>
    <row r="791" spans="16:19" ht="15.75" customHeight="1" x14ac:dyDescent="0.2">
      <c r="P791" s="92"/>
      <c r="R791" s="92"/>
      <c r="S791" s="92"/>
    </row>
    <row r="792" spans="16:19" ht="15.75" customHeight="1" x14ac:dyDescent="0.2">
      <c r="P792" s="92"/>
      <c r="R792" s="92"/>
      <c r="S792" s="92"/>
    </row>
    <row r="793" spans="16:19" ht="15.75" customHeight="1" x14ac:dyDescent="0.2">
      <c r="P793" s="92"/>
      <c r="R793" s="92"/>
      <c r="S793" s="92"/>
    </row>
    <row r="794" spans="16:19" ht="15.75" customHeight="1" x14ac:dyDescent="0.2">
      <c r="P794" s="92"/>
      <c r="R794" s="92"/>
      <c r="S794" s="92"/>
    </row>
    <row r="795" spans="16:19" ht="15.75" customHeight="1" x14ac:dyDescent="0.2">
      <c r="P795" s="92"/>
      <c r="R795" s="92"/>
      <c r="S795" s="92"/>
    </row>
    <row r="796" spans="16:19" ht="15.75" customHeight="1" x14ac:dyDescent="0.2">
      <c r="P796" s="92"/>
      <c r="R796" s="92"/>
      <c r="S796" s="92"/>
    </row>
    <row r="797" spans="16:19" ht="15.75" customHeight="1" x14ac:dyDescent="0.2">
      <c r="P797" s="92"/>
      <c r="R797" s="92"/>
      <c r="S797" s="92"/>
    </row>
    <row r="798" spans="16:19" ht="15.75" customHeight="1" x14ac:dyDescent="0.2">
      <c r="P798" s="92"/>
      <c r="R798" s="92"/>
      <c r="S798" s="92"/>
    </row>
    <row r="799" spans="16:19" ht="15.75" customHeight="1" x14ac:dyDescent="0.2">
      <c r="P799" s="92"/>
      <c r="R799" s="92"/>
      <c r="S799" s="92"/>
    </row>
    <row r="800" spans="16:19" ht="15.75" customHeight="1" x14ac:dyDescent="0.2">
      <c r="P800" s="92"/>
      <c r="R800" s="92"/>
      <c r="S800" s="92"/>
    </row>
    <row r="801" spans="16:19" ht="15.75" customHeight="1" x14ac:dyDescent="0.2">
      <c r="P801" s="92"/>
      <c r="R801" s="92"/>
      <c r="S801" s="92"/>
    </row>
    <row r="802" spans="16:19" ht="15.75" customHeight="1" x14ac:dyDescent="0.2">
      <c r="P802" s="92"/>
      <c r="R802" s="92"/>
      <c r="S802" s="92"/>
    </row>
    <row r="803" spans="16:19" ht="15.75" customHeight="1" x14ac:dyDescent="0.2">
      <c r="P803" s="92"/>
      <c r="R803" s="92"/>
      <c r="S803" s="92"/>
    </row>
    <row r="804" spans="16:19" ht="15.75" customHeight="1" x14ac:dyDescent="0.2">
      <c r="P804" s="92"/>
      <c r="R804" s="92"/>
      <c r="S804" s="92"/>
    </row>
    <row r="805" spans="16:19" ht="15.75" customHeight="1" x14ac:dyDescent="0.2">
      <c r="P805" s="92"/>
      <c r="R805" s="92"/>
      <c r="S805" s="92"/>
    </row>
    <row r="806" spans="16:19" ht="15.75" customHeight="1" x14ac:dyDescent="0.2">
      <c r="P806" s="92"/>
      <c r="R806" s="92"/>
      <c r="S806" s="92"/>
    </row>
    <row r="807" spans="16:19" ht="15.75" customHeight="1" x14ac:dyDescent="0.2">
      <c r="P807" s="92"/>
      <c r="R807" s="92"/>
      <c r="S807" s="92"/>
    </row>
    <row r="808" spans="16:19" ht="15.75" customHeight="1" x14ac:dyDescent="0.2">
      <c r="P808" s="92"/>
      <c r="R808" s="92"/>
      <c r="S808" s="92"/>
    </row>
    <row r="809" spans="16:19" ht="15.75" customHeight="1" x14ac:dyDescent="0.2">
      <c r="P809" s="92"/>
      <c r="R809" s="92"/>
      <c r="S809" s="92"/>
    </row>
    <row r="810" spans="16:19" ht="15.75" customHeight="1" x14ac:dyDescent="0.2">
      <c r="P810" s="92"/>
      <c r="R810" s="92"/>
      <c r="S810" s="92"/>
    </row>
    <row r="811" spans="16:19" ht="15.75" customHeight="1" x14ac:dyDescent="0.2">
      <c r="P811" s="92"/>
      <c r="R811" s="92"/>
      <c r="S811" s="92"/>
    </row>
    <row r="812" spans="16:19" ht="15.75" customHeight="1" x14ac:dyDescent="0.2">
      <c r="P812" s="92"/>
      <c r="R812" s="92"/>
      <c r="S812" s="92"/>
    </row>
    <row r="813" spans="16:19" ht="15.75" customHeight="1" x14ac:dyDescent="0.2">
      <c r="P813" s="92"/>
      <c r="R813" s="92"/>
      <c r="S813" s="92"/>
    </row>
    <row r="814" spans="16:19" ht="15.75" customHeight="1" x14ac:dyDescent="0.2">
      <c r="P814" s="92"/>
      <c r="R814" s="92"/>
      <c r="S814" s="92"/>
    </row>
    <row r="815" spans="16:19" ht="15.75" customHeight="1" x14ac:dyDescent="0.2">
      <c r="P815" s="92"/>
      <c r="R815" s="92"/>
      <c r="S815" s="92"/>
    </row>
    <row r="816" spans="16:19" ht="15.75" customHeight="1" x14ac:dyDescent="0.2">
      <c r="P816" s="92"/>
      <c r="R816" s="92"/>
      <c r="S816" s="92"/>
    </row>
    <row r="817" spans="16:19" ht="15.75" customHeight="1" x14ac:dyDescent="0.2">
      <c r="P817" s="92"/>
      <c r="R817" s="92"/>
      <c r="S817" s="92"/>
    </row>
    <row r="818" spans="16:19" ht="15.75" customHeight="1" x14ac:dyDescent="0.2">
      <c r="P818" s="92"/>
      <c r="R818" s="92"/>
      <c r="S818" s="92"/>
    </row>
    <row r="819" spans="16:19" ht="15.75" customHeight="1" x14ac:dyDescent="0.2">
      <c r="P819" s="92"/>
      <c r="R819" s="92"/>
      <c r="S819" s="92"/>
    </row>
    <row r="820" spans="16:19" ht="15.75" customHeight="1" x14ac:dyDescent="0.2">
      <c r="P820" s="92"/>
      <c r="R820" s="92"/>
      <c r="S820" s="92"/>
    </row>
    <row r="821" spans="16:19" ht="15.75" customHeight="1" x14ac:dyDescent="0.2">
      <c r="P821" s="92"/>
      <c r="R821" s="92"/>
      <c r="S821" s="92"/>
    </row>
    <row r="822" spans="16:19" ht="15.75" customHeight="1" x14ac:dyDescent="0.2">
      <c r="P822" s="92"/>
      <c r="R822" s="92"/>
      <c r="S822" s="92"/>
    </row>
    <row r="823" spans="16:19" ht="15.75" customHeight="1" x14ac:dyDescent="0.2">
      <c r="P823" s="92"/>
      <c r="R823" s="92"/>
      <c r="S823" s="92"/>
    </row>
    <row r="824" spans="16:19" ht="15.75" customHeight="1" x14ac:dyDescent="0.2">
      <c r="P824" s="92"/>
      <c r="R824" s="92"/>
      <c r="S824" s="92"/>
    </row>
    <row r="825" spans="16:19" ht="15.75" customHeight="1" x14ac:dyDescent="0.2">
      <c r="P825" s="92"/>
      <c r="R825" s="92"/>
      <c r="S825" s="92"/>
    </row>
    <row r="826" spans="16:19" ht="15.75" customHeight="1" x14ac:dyDescent="0.2">
      <c r="P826" s="92"/>
      <c r="R826" s="92"/>
      <c r="S826" s="92"/>
    </row>
    <row r="827" spans="16:19" ht="15.75" customHeight="1" x14ac:dyDescent="0.2">
      <c r="P827" s="92"/>
      <c r="R827" s="92"/>
      <c r="S827" s="92"/>
    </row>
    <row r="828" spans="16:19" ht="15.75" customHeight="1" x14ac:dyDescent="0.2">
      <c r="P828" s="92"/>
      <c r="R828" s="92"/>
      <c r="S828" s="92"/>
    </row>
    <row r="829" spans="16:19" ht="15.75" customHeight="1" x14ac:dyDescent="0.2">
      <c r="P829" s="92"/>
      <c r="R829" s="92"/>
      <c r="S829" s="92"/>
    </row>
    <row r="830" spans="16:19" ht="15.75" customHeight="1" x14ac:dyDescent="0.2">
      <c r="P830" s="92"/>
      <c r="R830" s="92"/>
      <c r="S830" s="92"/>
    </row>
    <row r="831" spans="16:19" ht="15.75" customHeight="1" x14ac:dyDescent="0.2">
      <c r="P831" s="92"/>
      <c r="R831" s="92"/>
      <c r="S831" s="92"/>
    </row>
    <row r="832" spans="16:19" ht="15.75" customHeight="1" x14ac:dyDescent="0.2">
      <c r="P832" s="92"/>
      <c r="R832" s="92"/>
      <c r="S832" s="92"/>
    </row>
    <row r="833" spans="16:19" ht="15.75" customHeight="1" x14ac:dyDescent="0.2">
      <c r="P833" s="92"/>
      <c r="R833" s="92"/>
      <c r="S833" s="92"/>
    </row>
    <row r="834" spans="16:19" ht="15.75" customHeight="1" x14ac:dyDescent="0.2">
      <c r="P834" s="92"/>
      <c r="R834" s="92"/>
      <c r="S834" s="92"/>
    </row>
    <row r="835" spans="16:19" ht="15.75" customHeight="1" x14ac:dyDescent="0.2">
      <c r="P835" s="92"/>
      <c r="R835" s="92"/>
      <c r="S835" s="92"/>
    </row>
    <row r="836" spans="16:19" ht="15.75" customHeight="1" x14ac:dyDescent="0.2">
      <c r="P836" s="92"/>
      <c r="R836" s="92"/>
      <c r="S836" s="92"/>
    </row>
    <row r="837" spans="16:19" ht="15.75" customHeight="1" x14ac:dyDescent="0.2">
      <c r="P837" s="92"/>
      <c r="R837" s="92"/>
      <c r="S837" s="92"/>
    </row>
    <row r="838" spans="16:19" ht="15.75" customHeight="1" x14ac:dyDescent="0.2">
      <c r="P838" s="92"/>
      <c r="R838" s="92"/>
      <c r="S838" s="92"/>
    </row>
    <row r="839" spans="16:19" ht="15.75" customHeight="1" x14ac:dyDescent="0.2">
      <c r="P839" s="92"/>
      <c r="R839" s="92"/>
      <c r="S839" s="92"/>
    </row>
    <row r="840" spans="16:19" ht="15.75" customHeight="1" x14ac:dyDescent="0.2">
      <c r="P840" s="92"/>
      <c r="R840" s="92"/>
      <c r="S840" s="92"/>
    </row>
    <row r="841" spans="16:19" ht="15.75" customHeight="1" x14ac:dyDescent="0.2">
      <c r="P841" s="92"/>
      <c r="R841" s="92"/>
      <c r="S841" s="92"/>
    </row>
    <row r="842" spans="16:19" ht="15.75" customHeight="1" x14ac:dyDescent="0.2">
      <c r="P842" s="92"/>
      <c r="R842" s="92"/>
      <c r="S842" s="92"/>
    </row>
    <row r="843" spans="16:19" ht="15.75" customHeight="1" x14ac:dyDescent="0.2">
      <c r="P843" s="92"/>
      <c r="R843" s="92"/>
      <c r="S843" s="92"/>
    </row>
    <row r="844" spans="16:19" ht="15.75" customHeight="1" x14ac:dyDescent="0.2">
      <c r="P844" s="92"/>
      <c r="R844" s="92"/>
      <c r="S844" s="92"/>
    </row>
    <row r="845" spans="16:19" ht="15.75" customHeight="1" x14ac:dyDescent="0.2">
      <c r="P845" s="92"/>
      <c r="R845" s="92"/>
      <c r="S845" s="92"/>
    </row>
    <row r="846" spans="16:19" ht="15.75" customHeight="1" x14ac:dyDescent="0.2">
      <c r="P846" s="92"/>
      <c r="R846" s="92"/>
      <c r="S846" s="92"/>
    </row>
    <row r="847" spans="16:19" ht="15.75" customHeight="1" x14ac:dyDescent="0.2">
      <c r="P847" s="92"/>
      <c r="R847" s="92"/>
      <c r="S847" s="92"/>
    </row>
    <row r="848" spans="16:19" ht="15.75" customHeight="1" x14ac:dyDescent="0.2">
      <c r="P848" s="92"/>
      <c r="R848" s="92"/>
      <c r="S848" s="92"/>
    </row>
    <row r="849" spans="16:19" ht="15.75" customHeight="1" x14ac:dyDescent="0.2">
      <c r="P849" s="92"/>
      <c r="R849" s="92"/>
      <c r="S849" s="92"/>
    </row>
    <row r="850" spans="16:19" ht="15.75" customHeight="1" x14ac:dyDescent="0.2">
      <c r="P850" s="92"/>
      <c r="R850" s="92"/>
      <c r="S850" s="92"/>
    </row>
    <row r="851" spans="16:19" ht="15.75" customHeight="1" x14ac:dyDescent="0.2">
      <c r="P851" s="92"/>
      <c r="R851" s="92"/>
      <c r="S851" s="92"/>
    </row>
    <row r="852" spans="16:19" ht="15.75" customHeight="1" x14ac:dyDescent="0.2">
      <c r="P852" s="92"/>
      <c r="R852" s="92"/>
      <c r="S852" s="92"/>
    </row>
    <row r="853" spans="16:19" ht="15.75" customHeight="1" x14ac:dyDescent="0.2">
      <c r="P853" s="92"/>
      <c r="R853" s="92"/>
      <c r="S853" s="92"/>
    </row>
    <row r="854" spans="16:19" ht="15.75" customHeight="1" x14ac:dyDescent="0.2">
      <c r="P854" s="92"/>
      <c r="R854" s="92"/>
      <c r="S854" s="92"/>
    </row>
    <row r="855" spans="16:19" ht="15.75" customHeight="1" x14ac:dyDescent="0.2">
      <c r="P855" s="92"/>
      <c r="R855" s="92"/>
      <c r="S855" s="92"/>
    </row>
    <row r="856" spans="16:19" ht="15.75" customHeight="1" x14ac:dyDescent="0.2">
      <c r="P856" s="92"/>
      <c r="R856" s="92"/>
      <c r="S856" s="92"/>
    </row>
    <row r="857" spans="16:19" ht="15.75" customHeight="1" x14ac:dyDescent="0.2">
      <c r="P857" s="92"/>
      <c r="R857" s="92"/>
      <c r="S857" s="92"/>
    </row>
    <row r="858" spans="16:19" ht="15.75" customHeight="1" x14ac:dyDescent="0.2">
      <c r="P858" s="92"/>
      <c r="R858" s="92"/>
      <c r="S858" s="92"/>
    </row>
    <row r="859" spans="16:19" ht="15.75" customHeight="1" x14ac:dyDescent="0.2">
      <c r="P859" s="92"/>
      <c r="R859" s="92"/>
      <c r="S859" s="92"/>
    </row>
    <row r="860" spans="16:19" ht="15.75" customHeight="1" x14ac:dyDescent="0.2">
      <c r="P860" s="92"/>
      <c r="R860" s="92"/>
      <c r="S860" s="92"/>
    </row>
    <row r="861" spans="16:19" ht="15.75" customHeight="1" x14ac:dyDescent="0.2">
      <c r="P861" s="92"/>
      <c r="R861" s="92"/>
      <c r="S861" s="92"/>
    </row>
    <row r="862" spans="16:19" ht="15.75" customHeight="1" x14ac:dyDescent="0.2">
      <c r="P862" s="92"/>
      <c r="R862" s="92"/>
      <c r="S862" s="92"/>
    </row>
    <row r="863" spans="16:19" ht="15.75" customHeight="1" x14ac:dyDescent="0.2">
      <c r="P863" s="92"/>
      <c r="R863" s="92"/>
      <c r="S863" s="92"/>
    </row>
    <row r="864" spans="16:19" ht="15.75" customHeight="1" x14ac:dyDescent="0.2">
      <c r="P864" s="92"/>
      <c r="R864" s="92"/>
      <c r="S864" s="92"/>
    </row>
    <row r="865" spans="16:19" ht="15.75" customHeight="1" x14ac:dyDescent="0.2">
      <c r="P865" s="92"/>
      <c r="R865" s="92"/>
      <c r="S865" s="92"/>
    </row>
    <row r="866" spans="16:19" ht="15.75" customHeight="1" x14ac:dyDescent="0.2">
      <c r="P866" s="92"/>
      <c r="R866" s="92"/>
      <c r="S866" s="92"/>
    </row>
    <row r="867" spans="16:19" ht="15.75" customHeight="1" x14ac:dyDescent="0.2">
      <c r="P867" s="92"/>
      <c r="R867" s="92"/>
      <c r="S867" s="92"/>
    </row>
    <row r="868" spans="16:19" ht="15.75" customHeight="1" x14ac:dyDescent="0.2">
      <c r="P868" s="92"/>
      <c r="R868" s="92"/>
      <c r="S868" s="92"/>
    </row>
    <row r="869" spans="16:19" ht="15.75" customHeight="1" x14ac:dyDescent="0.2">
      <c r="P869" s="92"/>
      <c r="R869" s="92"/>
      <c r="S869" s="92"/>
    </row>
    <row r="870" spans="16:19" ht="15.75" customHeight="1" x14ac:dyDescent="0.2">
      <c r="P870" s="92"/>
      <c r="R870" s="92"/>
      <c r="S870" s="92"/>
    </row>
    <row r="871" spans="16:19" ht="15.75" customHeight="1" x14ac:dyDescent="0.2">
      <c r="P871" s="92"/>
      <c r="R871" s="92"/>
      <c r="S871" s="92"/>
    </row>
    <row r="872" spans="16:19" ht="15.75" customHeight="1" x14ac:dyDescent="0.2">
      <c r="P872" s="92"/>
      <c r="R872" s="92"/>
      <c r="S872" s="92"/>
    </row>
    <row r="873" spans="16:19" ht="15.75" customHeight="1" x14ac:dyDescent="0.2">
      <c r="P873" s="92"/>
      <c r="R873" s="92"/>
      <c r="S873" s="92"/>
    </row>
    <row r="874" spans="16:19" ht="15.75" customHeight="1" x14ac:dyDescent="0.2">
      <c r="P874" s="92"/>
      <c r="R874" s="92"/>
      <c r="S874" s="92"/>
    </row>
    <row r="875" spans="16:19" ht="15.75" customHeight="1" x14ac:dyDescent="0.2">
      <c r="P875" s="92"/>
      <c r="R875" s="92"/>
      <c r="S875" s="92"/>
    </row>
    <row r="876" spans="16:19" ht="15.75" customHeight="1" x14ac:dyDescent="0.2">
      <c r="P876" s="92"/>
      <c r="R876" s="92"/>
      <c r="S876" s="92"/>
    </row>
    <row r="877" spans="16:19" ht="15.75" customHeight="1" x14ac:dyDescent="0.2">
      <c r="P877" s="92"/>
      <c r="R877" s="92"/>
      <c r="S877" s="92"/>
    </row>
    <row r="878" spans="16:19" ht="15.75" customHeight="1" x14ac:dyDescent="0.2">
      <c r="P878" s="92"/>
      <c r="R878" s="92"/>
      <c r="S878" s="92"/>
    </row>
    <row r="879" spans="16:19" ht="15.75" customHeight="1" x14ac:dyDescent="0.2">
      <c r="P879" s="92"/>
      <c r="R879" s="92"/>
      <c r="S879" s="92"/>
    </row>
    <row r="880" spans="16:19" ht="15.75" customHeight="1" x14ac:dyDescent="0.2">
      <c r="P880" s="92"/>
      <c r="R880" s="92"/>
      <c r="S880" s="92"/>
    </row>
    <row r="881" spans="16:19" ht="15.75" customHeight="1" x14ac:dyDescent="0.2">
      <c r="P881" s="92"/>
      <c r="R881" s="92"/>
      <c r="S881" s="92"/>
    </row>
    <row r="882" spans="16:19" ht="15.75" customHeight="1" x14ac:dyDescent="0.2">
      <c r="P882" s="92"/>
      <c r="R882" s="92"/>
      <c r="S882" s="92"/>
    </row>
    <row r="883" spans="16:19" ht="15.75" customHeight="1" x14ac:dyDescent="0.2">
      <c r="P883" s="92"/>
      <c r="R883" s="92"/>
      <c r="S883" s="92"/>
    </row>
    <row r="884" spans="16:19" ht="15.75" customHeight="1" x14ac:dyDescent="0.2">
      <c r="P884" s="92"/>
      <c r="R884" s="92"/>
      <c r="S884" s="92"/>
    </row>
    <row r="885" spans="16:19" ht="15.75" customHeight="1" x14ac:dyDescent="0.2">
      <c r="P885" s="92"/>
      <c r="R885" s="92"/>
      <c r="S885" s="92"/>
    </row>
    <row r="886" spans="16:19" ht="15.75" customHeight="1" x14ac:dyDescent="0.2">
      <c r="P886" s="92"/>
      <c r="R886" s="92"/>
      <c r="S886" s="92"/>
    </row>
    <row r="887" spans="16:19" ht="15.75" customHeight="1" x14ac:dyDescent="0.2">
      <c r="P887" s="92"/>
      <c r="R887" s="92"/>
      <c r="S887" s="92"/>
    </row>
    <row r="888" spans="16:19" ht="15.75" customHeight="1" x14ac:dyDescent="0.2">
      <c r="P888" s="92"/>
      <c r="R888" s="92"/>
      <c r="S888" s="92"/>
    </row>
    <row r="889" spans="16:19" ht="15.75" customHeight="1" x14ac:dyDescent="0.2">
      <c r="P889" s="92"/>
      <c r="R889" s="92"/>
      <c r="S889" s="92"/>
    </row>
    <row r="890" spans="16:19" ht="15.75" customHeight="1" x14ac:dyDescent="0.2">
      <c r="P890" s="92"/>
      <c r="R890" s="92"/>
      <c r="S890" s="92"/>
    </row>
    <row r="891" spans="16:19" ht="15.75" customHeight="1" x14ac:dyDescent="0.2">
      <c r="P891" s="92"/>
      <c r="R891" s="92"/>
      <c r="S891" s="92"/>
    </row>
    <row r="892" spans="16:19" ht="15.75" customHeight="1" x14ac:dyDescent="0.2">
      <c r="P892" s="92"/>
      <c r="R892" s="92"/>
      <c r="S892" s="92"/>
    </row>
    <row r="893" spans="16:19" ht="15.75" customHeight="1" x14ac:dyDescent="0.2">
      <c r="P893" s="92"/>
      <c r="R893" s="92"/>
      <c r="S893" s="92"/>
    </row>
    <row r="894" spans="16:19" ht="15.75" customHeight="1" x14ac:dyDescent="0.2">
      <c r="P894" s="92"/>
      <c r="R894" s="92"/>
      <c r="S894" s="92"/>
    </row>
    <row r="895" spans="16:19" ht="15.75" customHeight="1" x14ac:dyDescent="0.2">
      <c r="P895" s="92"/>
      <c r="R895" s="92"/>
      <c r="S895" s="92"/>
    </row>
    <row r="896" spans="16:19" ht="15.75" customHeight="1" x14ac:dyDescent="0.2">
      <c r="P896" s="92"/>
      <c r="R896" s="92"/>
      <c r="S896" s="92"/>
    </row>
    <row r="897" spans="16:19" ht="15.75" customHeight="1" x14ac:dyDescent="0.2">
      <c r="P897" s="92"/>
      <c r="R897" s="92"/>
      <c r="S897" s="92"/>
    </row>
    <row r="898" spans="16:19" ht="15.75" customHeight="1" x14ac:dyDescent="0.2">
      <c r="P898" s="92"/>
      <c r="R898" s="92"/>
      <c r="S898" s="92"/>
    </row>
    <row r="899" spans="16:19" ht="15.75" customHeight="1" x14ac:dyDescent="0.2">
      <c r="P899" s="92"/>
      <c r="R899" s="92"/>
      <c r="S899" s="92"/>
    </row>
    <row r="900" spans="16:19" ht="15.75" customHeight="1" x14ac:dyDescent="0.2">
      <c r="P900" s="92"/>
      <c r="R900" s="92"/>
      <c r="S900" s="92"/>
    </row>
    <row r="901" spans="16:19" ht="15.75" customHeight="1" x14ac:dyDescent="0.2">
      <c r="P901" s="92"/>
      <c r="R901" s="92"/>
      <c r="S901" s="92"/>
    </row>
    <row r="902" spans="16:19" ht="15.75" customHeight="1" x14ac:dyDescent="0.2">
      <c r="P902" s="92"/>
      <c r="R902" s="92"/>
      <c r="S902" s="92"/>
    </row>
    <row r="903" spans="16:19" ht="15.75" customHeight="1" x14ac:dyDescent="0.2">
      <c r="P903" s="92"/>
      <c r="R903" s="92"/>
      <c r="S903" s="92"/>
    </row>
    <row r="904" spans="16:19" ht="15.75" customHeight="1" x14ac:dyDescent="0.2">
      <c r="P904" s="92"/>
      <c r="R904" s="92"/>
      <c r="S904" s="92"/>
    </row>
    <row r="905" spans="16:19" ht="15.75" customHeight="1" x14ac:dyDescent="0.2">
      <c r="P905" s="92"/>
      <c r="R905" s="92"/>
      <c r="S905" s="92"/>
    </row>
    <row r="906" spans="16:19" ht="15.75" customHeight="1" x14ac:dyDescent="0.2">
      <c r="P906" s="92"/>
      <c r="R906" s="92"/>
      <c r="S906" s="92"/>
    </row>
    <row r="907" spans="16:19" ht="15.75" customHeight="1" x14ac:dyDescent="0.2">
      <c r="P907" s="92"/>
      <c r="R907" s="92"/>
      <c r="S907" s="92"/>
    </row>
    <row r="908" spans="16:19" ht="15.75" customHeight="1" x14ac:dyDescent="0.2">
      <c r="P908" s="92"/>
      <c r="R908" s="92"/>
      <c r="S908" s="92"/>
    </row>
    <row r="909" spans="16:19" ht="15.75" customHeight="1" x14ac:dyDescent="0.2">
      <c r="P909" s="92"/>
      <c r="R909" s="92"/>
      <c r="S909" s="92"/>
    </row>
    <row r="910" spans="16:19" ht="15.75" customHeight="1" x14ac:dyDescent="0.2">
      <c r="P910" s="92"/>
      <c r="R910" s="92"/>
      <c r="S910" s="92"/>
    </row>
    <row r="911" spans="16:19" ht="15.75" customHeight="1" x14ac:dyDescent="0.2">
      <c r="P911" s="92"/>
      <c r="R911" s="92"/>
      <c r="S911" s="92"/>
    </row>
    <row r="912" spans="16:19" ht="15.75" customHeight="1" x14ac:dyDescent="0.2">
      <c r="P912" s="92"/>
      <c r="R912" s="92"/>
      <c r="S912" s="92"/>
    </row>
    <row r="913" spans="16:19" ht="15.75" customHeight="1" x14ac:dyDescent="0.2">
      <c r="P913" s="92"/>
      <c r="R913" s="92"/>
      <c r="S913" s="92"/>
    </row>
    <row r="914" spans="16:19" ht="15.75" customHeight="1" x14ac:dyDescent="0.2">
      <c r="P914" s="92"/>
      <c r="R914" s="92"/>
      <c r="S914" s="92"/>
    </row>
    <row r="915" spans="16:19" ht="15.75" customHeight="1" x14ac:dyDescent="0.2">
      <c r="P915" s="92"/>
      <c r="R915" s="92"/>
      <c r="S915" s="92"/>
    </row>
    <row r="916" spans="16:19" ht="15.75" customHeight="1" x14ac:dyDescent="0.2">
      <c r="P916" s="92"/>
      <c r="R916" s="92"/>
      <c r="S916" s="92"/>
    </row>
    <row r="917" spans="16:19" ht="15.75" customHeight="1" x14ac:dyDescent="0.2">
      <c r="P917" s="92"/>
      <c r="R917" s="92"/>
      <c r="S917" s="92"/>
    </row>
    <row r="918" spans="16:19" ht="15.75" customHeight="1" x14ac:dyDescent="0.2">
      <c r="P918" s="92"/>
      <c r="R918" s="92"/>
      <c r="S918" s="92"/>
    </row>
    <row r="919" spans="16:19" ht="15.75" customHeight="1" x14ac:dyDescent="0.2">
      <c r="P919" s="92"/>
      <c r="R919" s="92"/>
      <c r="S919" s="92"/>
    </row>
    <row r="920" spans="16:19" ht="15.75" customHeight="1" x14ac:dyDescent="0.2">
      <c r="P920" s="92"/>
      <c r="R920" s="92"/>
      <c r="S920" s="92"/>
    </row>
    <row r="921" spans="16:19" ht="15.75" customHeight="1" x14ac:dyDescent="0.2">
      <c r="P921" s="92"/>
      <c r="R921" s="92"/>
      <c r="S921" s="92"/>
    </row>
    <row r="922" spans="16:19" ht="15.75" customHeight="1" x14ac:dyDescent="0.2">
      <c r="P922" s="92"/>
      <c r="R922" s="92"/>
      <c r="S922" s="92"/>
    </row>
    <row r="923" spans="16:19" ht="15.75" customHeight="1" x14ac:dyDescent="0.2">
      <c r="P923" s="92"/>
      <c r="R923" s="92"/>
      <c r="S923" s="92"/>
    </row>
    <row r="924" spans="16:19" ht="15.75" customHeight="1" x14ac:dyDescent="0.2">
      <c r="P924" s="92"/>
      <c r="R924" s="92"/>
      <c r="S924" s="92"/>
    </row>
    <row r="925" spans="16:19" ht="15.75" customHeight="1" x14ac:dyDescent="0.2">
      <c r="P925" s="92"/>
      <c r="R925" s="92"/>
      <c r="S925" s="92"/>
    </row>
    <row r="926" spans="16:19" ht="15.75" customHeight="1" x14ac:dyDescent="0.2">
      <c r="P926" s="92"/>
      <c r="R926" s="92"/>
      <c r="S926" s="92"/>
    </row>
    <row r="927" spans="16:19" ht="15.75" customHeight="1" x14ac:dyDescent="0.2">
      <c r="P927" s="92"/>
      <c r="R927" s="92"/>
      <c r="S927" s="92"/>
    </row>
    <row r="928" spans="16:19" ht="15.75" customHeight="1" x14ac:dyDescent="0.2">
      <c r="P928" s="92"/>
      <c r="R928" s="92"/>
      <c r="S928" s="92"/>
    </row>
    <row r="929" spans="16:19" ht="15.75" customHeight="1" x14ac:dyDescent="0.2">
      <c r="P929" s="92"/>
      <c r="R929" s="92"/>
      <c r="S929" s="92"/>
    </row>
    <row r="930" spans="16:19" ht="15.75" customHeight="1" x14ac:dyDescent="0.2">
      <c r="P930" s="92"/>
      <c r="R930" s="92"/>
      <c r="S930" s="92"/>
    </row>
    <row r="931" spans="16:19" ht="15.75" customHeight="1" x14ac:dyDescent="0.2">
      <c r="P931" s="92"/>
      <c r="R931" s="92"/>
      <c r="S931" s="92"/>
    </row>
    <row r="932" spans="16:19" ht="15.75" customHeight="1" x14ac:dyDescent="0.2">
      <c r="P932" s="92"/>
      <c r="R932" s="92"/>
      <c r="S932" s="92"/>
    </row>
    <row r="933" spans="16:19" ht="15.75" customHeight="1" x14ac:dyDescent="0.2">
      <c r="P933" s="92"/>
      <c r="R933" s="92"/>
      <c r="S933" s="92"/>
    </row>
    <row r="934" spans="16:19" ht="15.75" customHeight="1" x14ac:dyDescent="0.2">
      <c r="P934" s="92"/>
      <c r="R934" s="92"/>
      <c r="S934" s="92"/>
    </row>
    <row r="935" spans="16:19" ht="15.75" customHeight="1" x14ac:dyDescent="0.2">
      <c r="P935" s="92"/>
      <c r="R935" s="92"/>
      <c r="S935" s="92"/>
    </row>
    <row r="936" spans="16:19" ht="15.75" customHeight="1" x14ac:dyDescent="0.2">
      <c r="P936" s="92"/>
      <c r="R936" s="92"/>
      <c r="S936" s="92"/>
    </row>
    <row r="937" spans="16:19" ht="15.75" customHeight="1" x14ac:dyDescent="0.2">
      <c r="P937" s="92"/>
      <c r="R937" s="92"/>
      <c r="S937" s="92"/>
    </row>
    <row r="938" spans="16:19" ht="15.75" customHeight="1" x14ac:dyDescent="0.2">
      <c r="P938" s="92"/>
      <c r="R938" s="92"/>
      <c r="S938" s="92"/>
    </row>
    <row r="939" spans="16:19" ht="15.75" customHeight="1" x14ac:dyDescent="0.2">
      <c r="P939" s="92"/>
      <c r="R939" s="92"/>
      <c r="S939" s="92"/>
    </row>
    <row r="940" spans="16:19" ht="15.75" customHeight="1" x14ac:dyDescent="0.2">
      <c r="P940" s="92"/>
      <c r="R940" s="92"/>
      <c r="S940" s="92"/>
    </row>
    <row r="941" spans="16:19" ht="15.75" customHeight="1" x14ac:dyDescent="0.2">
      <c r="P941" s="92"/>
      <c r="R941" s="92"/>
      <c r="S941" s="92"/>
    </row>
    <row r="942" spans="16:19" ht="15.75" customHeight="1" x14ac:dyDescent="0.2">
      <c r="P942" s="92"/>
      <c r="R942" s="92"/>
      <c r="S942" s="92"/>
    </row>
    <row r="943" spans="16:19" ht="15.75" customHeight="1" x14ac:dyDescent="0.2">
      <c r="P943" s="92"/>
      <c r="R943" s="92"/>
      <c r="S943" s="92"/>
    </row>
    <row r="944" spans="16:19" ht="15.75" customHeight="1" x14ac:dyDescent="0.2">
      <c r="P944" s="92"/>
      <c r="R944" s="92"/>
      <c r="S944" s="92"/>
    </row>
    <row r="945" spans="16:19" ht="15.75" customHeight="1" x14ac:dyDescent="0.2">
      <c r="P945" s="92"/>
      <c r="R945" s="92"/>
      <c r="S945" s="92"/>
    </row>
    <row r="946" spans="16:19" ht="15.75" customHeight="1" x14ac:dyDescent="0.2">
      <c r="P946" s="92"/>
      <c r="R946" s="92"/>
      <c r="S946" s="92"/>
    </row>
    <row r="947" spans="16:19" ht="15.75" customHeight="1" x14ac:dyDescent="0.2">
      <c r="P947" s="92"/>
      <c r="R947" s="92"/>
      <c r="S947" s="92"/>
    </row>
    <row r="948" spans="16:19" ht="15.75" customHeight="1" x14ac:dyDescent="0.2">
      <c r="P948" s="92"/>
      <c r="R948" s="92"/>
      <c r="S948" s="92"/>
    </row>
    <row r="949" spans="16:19" ht="15.75" customHeight="1" x14ac:dyDescent="0.2">
      <c r="P949" s="92"/>
      <c r="R949" s="92"/>
      <c r="S949" s="92"/>
    </row>
    <row r="950" spans="16:19" ht="15.75" customHeight="1" x14ac:dyDescent="0.2">
      <c r="P950" s="92"/>
      <c r="R950" s="92"/>
      <c r="S950" s="92"/>
    </row>
    <row r="951" spans="16:19" ht="15.75" customHeight="1" x14ac:dyDescent="0.2">
      <c r="P951" s="92"/>
      <c r="R951" s="92"/>
      <c r="S951" s="92"/>
    </row>
    <row r="952" spans="16:19" ht="15.75" customHeight="1" x14ac:dyDescent="0.2">
      <c r="P952" s="92"/>
      <c r="R952" s="92"/>
      <c r="S952" s="92"/>
    </row>
    <row r="953" spans="16:19" ht="15.75" customHeight="1" x14ac:dyDescent="0.2">
      <c r="P953" s="92"/>
      <c r="R953" s="92"/>
      <c r="S953" s="92"/>
    </row>
    <row r="954" spans="16:19" ht="15.75" customHeight="1" x14ac:dyDescent="0.2">
      <c r="P954" s="92"/>
      <c r="R954" s="92"/>
      <c r="S954" s="92"/>
    </row>
    <row r="955" spans="16:19" ht="15.75" customHeight="1" x14ac:dyDescent="0.2">
      <c r="P955" s="92"/>
      <c r="R955" s="92"/>
      <c r="S955" s="92"/>
    </row>
    <row r="956" spans="16:19" ht="15.75" customHeight="1" x14ac:dyDescent="0.2">
      <c r="P956" s="92"/>
      <c r="R956" s="92"/>
      <c r="S956" s="92"/>
    </row>
    <row r="957" spans="16:19" ht="15.75" customHeight="1" x14ac:dyDescent="0.2">
      <c r="P957" s="92"/>
      <c r="R957" s="92"/>
      <c r="S957" s="92"/>
    </row>
    <row r="958" spans="16:19" ht="15.75" customHeight="1" x14ac:dyDescent="0.2">
      <c r="P958" s="92"/>
      <c r="R958" s="92"/>
      <c r="S958" s="92"/>
    </row>
    <row r="959" spans="16:19" ht="15.75" customHeight="1" x14ac:dyDescent="0.2">
      <c r="P959" s="92"/>
      <c r="R959" s="92"/>
      <c r="S959" s="92"/>
    </row>
    <row r="960" spans="16:19" ht="15.75" customHeight="1" x14ac:dyDescent="0.2">
      <c r="P960" s="92"/>
      <c r="R960" s="92"/>
      <c r="S960" s="92"/>
    </row>
    <row r="961" spans="16:19" ht="15.75" customHeight="1" x14ac:dyDescent="0.2">
      <c r="P961" s="92"/>
      <c r="R961" s="92"/>
      <c r="S961" s="92"/>
    </row>
    <row r="962" spans="16:19" ht="15.75" customHeight="1" x14ac:dyDescent="0.2">
      <c r="P962" s="92"/>
      <c r="R962" s="92"/>
      <c r="S962" s="92"/>
    </row>
    <row r="963" spans="16:19" ht="15.75" customHeight="1" x14ac:dyDescent="0.2">
      <c r="P963" s="92"/>
      <c r="R963" s="92"/>
      <c r="S963" s="92"/>
    </row>
    <row r="964" spans="16:19" ht="15.75" customHeight="1" x14ac:dyDescent="0.2">
      <c r="P964" s="92"/>
      <c r="R964" s="92"/>
      <c r="S964" s="92"/>
    </row>
    <row r="965" spans="16:19" ht="15.75" customHeight="1" x14ac:dyDescent="0.2">
      <c r="P965" s="92"/>
      <c r="R965" s="92"/>
      <c r="S965" s="92"/>
    </row>
    <row r="966" spans="16:19" ht="15.75" customHeight="1" x14ac:dyDescent="0.2">
      <c r="P966" s="92"/>
      <c r="R966" s="92"/>
      <c r="S966" s="92"/>
    </row>
    <row r="967" spans="16:19" ht="15.75" customHeight="1" x14ac:dyDescent="0.2">
      <c r="P967" s="92"/>
      <c r="R967" s="92"/>
      <c r="S967" s="92"/>
    </row>
    <row r="968" spans="16:19" ht="15.75" customHeight="1" x14ac:dyDescent="0.2">
      <c r="P968" s="92"/>
      <c r="R968" s="92"/>
      <c r="S968" s="92"/>
    </row>
    <row r="969" spans="16:19" ht="15.75" customHeight="1" x14ac:dyDescent="0.2">
      <c r="P969" s="92"/>
      <c r="R969" s="92"/>
      <c r="S969" s="92"/>
    </row>
    <row r="970" spans="16:19" ht="15.75" customHeight="1" x14ac:dyDescent="0.2">
      <c r="P970" s="92"/>
      <c r="R970" s="92"/>
      <c r="S970" s="92"/>
    </row>
    <row r="971" spans="16:19" ht="15.75" customHeight="1" x14ac:dyDescent="0.2">
      <c r="P971" s="92"/>
      <c r="R971" s="92"/>
      <c r="S971" s="92"/>
    </row>
    <row r="972" spans="16:19" ht="15.75" customHeight="1" x14ac:dyDescent="0.2">
      <c r="P972" s="92"/>
      <c r="R972" s="92"/>
      <c r="S972" s="92"/>
    </row>
    <row r="973" spans="16:19" ht="15.75" customHeight="1" x14ac:dyDescent="0.2">
      <c r="P973" s="92"/>
      <c r="R973" s="92"/>
      <c r="S973" s="92"/>
    </row>
    <row r="974" spans="16:19" ht="15.75" customHeight="1" x14ac:dyDescent="0.2">
      <c r="P974" s="92"/>
      <c r="R974" s="92"/>
      <c r="S974" s="92"/>
    </row>
    <row r="975" spans="16:19" ht="15.75" customHeight="1" x14ac:dyDescent="0.2">
      <c r="P975" s="92"/>
      <c r="R975" s="92"/>
      <c r="S975" s="92"/>
    </row>
    <row r="976" spans="16:19" ht="15.75" customHeight="1" x14ac:dyDescent="0.2">
      <c r="P976" s="92"/>
      <c r="R976" s="92"/>
      <c r="S976" s="92"/>
    </row>
    <row r="977" spans="16:19" ht="15.75" customHeight="1" x14ac:dyDescent="0.2">
      <c r="P977" s="92"/>
      <c r="R977" s="92"/>
      <c r="S977" s="92"/>
    </row>
    <row r="978" spans="16:19" ht="15.75" customHeight="1" x14ac:dyDescent="0.2">
      <c r="P978" s="92"/>
      <c r="R978" s="92"/>
      <c r="S978" s="92"/>
    </row>
    <row r="979" spans="16:19" ht="15.75" customHeight="1" x14ac:dyDescent="0.2">
      <c r="P979" s="92"/>
      <c r="R979" s="92"/>
      <c r="S979" s="92"/>
    </row>
    <row r="980" spans="16:19" ht="15.75" customHeight="1" x14ac:dyDescent="0.2">
      <c r="P980" s="92"/>
      <c r="R980" s="92"/>
      <c r="S980" s="92"/>
    </row>
    <row r="981" spans="16:19" ht="15.75" customHeight="1" x14ac:dyDescent="0.2">
      <c r="P981" s="92"/>
      <c r="R981" s="92"/>
      <c r="S981" s="92"/>
    </row>
    <row r="982" spans="16:19" ht="15.75" customHeight="1" x14ac:dyDescent="0.2">
      <c r="P982" s="92"/>
      <c r="R982" s="92"/>
      <c r="S982" s="92"/>
    </row>
    <row r="983" spans="16:19" ht="15.75" customHeight="1" x14ac:dyDescent="0.2">
      <c r="P983" s="92"/>
      <c r="R983" s="92"/>
      <c r="S983" s="92"/>
    </row>
    <row r="984" spans="16:19" ht="15.75" customHeight="1" x14ac:dyDescent="0.2">
      <c r="P984" s="92"/>
      <c r="R984" s="92"/>
      <c r="S984" s="92"/>
    </row>
    <row r="985" spans="16:19" ht="15.75" customHeight="1" x14ac:dyDescent="0.2">
      <c r="P985" s="92"/>
      <c r="R985" s="92"/>
      <c r="S985" s="92"/>
    </row>
    <row r="986" spans="16:19" ht="15.75" customHeight="1" x14ac:dyDescent="0.2">
      <c r="P986" s="92"/>
      <c r="R986" s="92"/>
      <c r="S986" s="92"/>
    </row>
    <row r="987" spans="16:19" ht="15.75" customHeight="1" x14ac:dyDescent="0.2">
      <c r="P987" s="92"/>
      <c r="R987" s="92"/>
      <c r="S987" s="92"/>
    </row>
    <row r="988" spans="16:19" ht="15.75" customHeight="1" x14ac:dyDescent="0.2">
      <c r="P988" s="92"/>
      <c r="R988" s="92"/>
      <c r="S988" s="92"/>
    </row>
    <row r="989" spans="16:19" ht="15.75" customHeight="1" x14ac:dyDescent="0.2">
      <c r="P989" s="92"/>
      <c r="R989" s="92"/>
      <c r="S989" s="92"/>
    </row>
    <row r="990" spans="16:19" ht="15.75" customHeight="1" x14ac:dyDescent="0.2">
      <c r="P990" s="92"/>
      <c r="R990" s="92"/>
      <c r="S990" s="92"/>
    </row>
    <row r="991" spans="16:19" ht="15.75" customHeight="1" x14ac:dyDescent="0.2">
      <c r="P991" s="92"/>
      <c r="R991" s="92"/>
      <c r="S991" s="92"/>
    </row>
    <row r="992" spans="16:19" ht="15.75" customHeight="1" x14ac:dyDescent="0.2">
      <c r="P992" s="92"/>
      <c r="R992" s="92"/>
      <c r="S992" s="92"/>
    </row>
    <row r="993" spans="16:19" ht="15.75" customHeight="1" x14ac:dyDescent="0.2">
      <c r="P993" s="92"/>
      <c r="R993" s="92"/>
      <c r="S993" s="92"/>
    </row>
    <row r="994" spans="16:19" ht="15.75" customHeight="1" x14ac:dyDescent="0.2">
      <c r="P994" s="92"/>
      <c r="R994" s="92"/>
      <c r="S994" s="92"/>
    </row>
    <row r="995" spans="16:19" ht="15.75" customHeight="1" x14ac:dyDescent="0.2">
      <c r="P995" s="92"/>
      <c r="R995" s="92"/>
      <c r="S995" s="92"/>
    </row>
    <row r="996" spans="16:19" ht="12.75" x14ac:dyDescent="0.2">
      <c r="P996" s="92"/>
      <c r="R996" s="92"/>
      <c r="S996" s="92"/>
    </row>
    <row r="997" spans="16:19" ht="12.75" x14ac:dyDescent="0.2">
      <c r="P997" s="92"/>
      <c r="R997" s="92"/>
      <c r="S997" s="92"/>
    </row>
    <row r="998" spans="16:19" ht="12.75" x14ac:dyDescent="0.2">
      <c r="P998" s="92"/>
      <c r="R998" s="92"/>
      <c r="S998" s="92"/>
    </row>
    <row r="999" spans="16:19" ht="12.75" x14ac:dyDescent="0.2">
      <c r="P999" s="92"/>
      <c r="R999" s="92"/>
      <c r="S999" s="92"/>
    </row>
  </sheetData>
  <autoFilter ref="B8:AF17"/>
  <mergeCells count="39">
    <mergeCell ref="O21:Q21"/>
    <mergeCell ref="H22:I22"/>
    <mergeCell ref="O22:Q22"/>
    <mergeCell ref="M21:N21"/>
    <mergeCell ref="M22:N22"/>
    <mergeCell ref="F22:G22"/>
    <mergeCell ref="F23:G23"/>
    <mergeCell ref="H23:I23"/>
    <mergeCell ref="F21:G21"/>
    <mergeCell ref="H21:I21"/>
    <mergeCell ref="AH9:AH17"/>
    <mergeCell ref="H19:K19"/>
    <mergeCell ref="M19:Q19"/>
    <mergeCell ref="F20:G20"/>
    <mergeCell ref="O20:Q20"/>
    <mergeCell ref="H20:I20"/>
    <mergeCell ref="M20:N20"/>
    <mergeCell ref="O6:S6"/>
    <mergeCell ref="Y6:AH6"/>
    <mergeCell ref="G4:N4"/>
    <mergeCell ref="O4:R4"/>
    <mergeCell ref="B5:D5"/>
    <mergeCell ref="E5:AH5"/>
    <mergeCell ref="B6:I6"/>
    <mergeCell ref="J6:N7"/>
    <mergeCell ref="O7:Q7"/>
    <mergeCell ref="AC7:AG7"/>
    <mergeCell ref="T6:X7"/>
    <mergeCell ref="Y7:AB7"/>
    <mergeCell ref="AH7:AH8"/>
    <mergeCell ref="S4:AB4"/>
    <mergeCell ref="AC4:AH4"/>
    <mergeCell ref="B4:F4"/>
    <mergeCell ref="B2:AH2"/>
    <mergeCell ref="B3:F3"/>
    <mergeCell ref="G3:N3"/>
    <mergeCell ref="O3:R3"/>
    <mergeCell ref="S3:AB3"/>
    <mergeCell ref="AC3:AH3"/>
  </mergeCells>
  <conditionalFormatting sqref="X9:X17 N9:S17">
    <cfRule type="cellIs" dxfId="13" priority="1" operator="equal">
      <formula>5</formula>
    </cfRule>
  </conditionalFormatting>
  <conditionalFormatting sqref="X9:X17 N9:S17">
    <cfRule type="cellIs" dxfId="12" priority="2" operator="equal">
      <formula>5</formula>
    </cfRule>
  </conditionalFormatting>
  <conditionalFormatting sqref="X9:X17 N9:S17">
    <cfRule type="cellIs" dxfId="11" priority="3" operator="between">
      <formula>6</formula>
      <formula>30</formula>
    </cfRule>
  </conditionalFormatting>
  <conditionalFormatting sqref="X9:X17 N9:S17">
    <cfRule type="cellIs" dxfId="10" priority="4" operator="between">
      <formula>31</formula>
      <formula>60</formula>
    </cfRule>
  </conditionalFormatting>
  <conditionalFormatting sqref="X9:AB17 N9:S17">
    <cfRule type="expression" dxfId="9" priority="5">
      <formula>ISERROR(N9)</formula>
    </cfRule>
  </conditionalFormatting>
  <conditionalFormatting sqref="J9:M17 T9:W17">
    <cfRule type="containsText" dxfId="8" priority="6" operator="containsText" text="N/A">
      <formula>NOT(ISERROR(SEARCH(("N/A"),(J9))))</formula>
    </cfRule>
  </conditionalFormatting>
  <conditionalFormatting sqref="M21 O21:P21">
    <cfRule type="cellIs" dxfId="7" priority="7" operator="equal">
      <formula>5</formula>
    </cfRule>
  </conditionalFormatting>
  <conditionalFormatting sqref="M21 O21:P21">
    <cfRule type="cellIs" dxfId="6" priority="8" operator="equal">
      <formula>5</formula>
    </cfRule>
  </conditionalFormatting>
  <conditionalFormatting sqref="M21 O21:P21">
    <cfRule type="cellIs" dxfId="5" priority="9" operator="between">
      <formula>6</formula>
      <formula>30</formula>
    </cfRule>
  </conditionalFormatting>
  <conditionalFormatting sqref="M21 O21:P21">
    <cfRule type="cellIs" dxfId="4" priority="10" operator="between">
      <formula>31</formula>
      <formula>60</formula>
    </cfRule>
  </conditionalFormatting>
  <conditionalFormatting sqref="M21 O21:P21">
    <cfRule type="expression" dxfId="3" priority="11">
      <formula>ISERROR(M21)</formula>
    </cfRule>
  </conditionalFormatting>
  <conditionalFormatting sqref="P9:P17">
    <cfRule type="containsText" dxfId="2" priority="12" operator="containsText" text="FUERTE">
      <formula>NOT(ISERROR(SEARCH(("FUERTE"),(P9))))</formula>
    </cfRule>
  </conditionalFormatting>
  <conditionalFormatting sqref="P9:P17">
    <cfRule type="containsText" dxfId="1" priority="13" operator="containsText" text="MODERADO">
      <formula>NOT(ISERROR(SEARCH(("MODERADO"),(P9))))</formula>
    </cfRule>
  </conditionalFormatting>
  <conditionalFormatting sqref="P9:P17">
    <cfRule type="containsText" dxfId="0" priority="14" operator="containsText" text="DÉBIL">
      <formula>NOT(ISERROR(SEARCH(("DÉBIL"),(P9))))</formula>
    </cfRule>
  </conditionalFormatting>
  <dataValidations count="5">
    <dataValidation type="list" allowBlank="1" showErrorMessage="1" sqref="C9:C17">
      <formula1>"RIESGO ESTRATÉGICO,RIESGO SOCIAL,RIESGO AMBIENTAL,RIESGO TECNOLÓGICO,RISGO OPERACIONAL"</formula1>
    </dataValidation>
    <dataValidation type="list" allowBlank="1" showErrorMessage="1" sqref="P9:P17">
      <formula1>"DÉBIL,MODERADO,FUERTE"</formula1>
    </dataValidation>
    <dataValidation type="list" allowBlank="1" showErrorMessage="1" sqref="T9:T17 J9:J17">
      <formula1>$AJ$8:$AJ$11</formula1>
    </dataValidation>
    <dataValidation type="list" allowBlank="1" showErrorMessage="1" sqref="R9:R17">
      <formula1>"SI,NO"</formula1>
    </dataValidation>
    <dataValidation type="list" allowBlank="1" showErrorMessage="1" sqref="V9:V17 L9:L17">
      <formula1>$AK$8:$AK$11</formula1>
    </dataValidation>
  </dataValidations>
  <printOptions verticalCentered="1"/>
  <pageMargins left="0.19685039370078741" right="0.59055118110236227" top="0.39370078740157483" bottom="0.47244094488188981" header="0" footer="0"/>
  <pageSetup fitToHeight="0" orientation="landscape"/>
  <headerFooter>
    <oddFooter>&amp;CPágina &amp;P de</oddFooter>
  </headerFooter>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topLeftCell="Q11" workbookViewId="0">
      <selection activeCell="O17" sqref="O17"/>
    </sheetView>
  </sheetViews>
  <sheetFormatPr baseColWidth="10" defaultColWidth="14.42578125" defaultRowHeight="15" customHeight="1" x14ac:dyDescent="0.2"/>
  <cols>
    <col min="1" max="1" width="1.42578125" customWidth="1"/>
    <col min="2" max="2" width="18.5703125" customWidth="1"/>
    <col min="3" max="3" width="17" customWidth="1"/>
    <col min="4" max="4" width="18.5703125" customWidth="1"/>
    <col min="5" max="5" width="21.5703125" customWidth="1"/>
    <col min="6" max="6" width="12.85546875" customWidth="1"/>
    <col min="7" max="7" width="12.5703125" customWidth="1"/>
    <col min="8" max="8" width="15" customWidth="1"/>
    <col min="9" max="9" width="14.140625" customWidth="1"/>
    <col min="10" max="10" width="16.42578125" customWidth="1"/>
    <col min="11" max="11" width="4.140625" customWidth="1"/>
    <col min="12" max="12" width="4.85546875" customWidth="1"/>
    <col min="13" max="13" width="16" customWidth="1"/>
    <col min="14" max="14" width="17.5703125" customWidth="1"/>
    <col min="15" max="15" width="23.28515625" customWidth="1"/>
    <col min="16" max="16" width="17.42578125" customWidth="1"/>
    <col min="17" max="18" width="10.85546875" customWidth="1"/>
    <col min="19" max="19" width="3.140625" customWidth="1"/>
    <col min="20" max="24" width="10.85546875" customWidth="1"/>
    <col min="25" max="25" width="15" customWidth="1"/>
    <col min="26" max="27" width="10.85546875" customWidth="1"/>
  </cols>
  <sheetData>
    <row r="1" spans="1:31" ht="43.5" customHeight="1" x14ac:dyDescent="0.2">
      <c r="A1" s="235"/>
      <c r="B1" s="460" t="s">
        <v>528</v>
      </c>
      <c r="C1" s="417"/>
      <c r="D1" s="417"/>
      <c r="E1" s="417"/>
      <c r="F1" s="417"/>
      <c r="G1" s="417"/>
      <c r="H1" s="417"/>
      <c r="I1" s="417"/>
      <c r="J1" s="417"/>
      <c r="K1" s="417"/>
      <c r="L1" s="417"/>
      <c r="M1" s="417"/>
      <c r="N1" s="417"/>
      <c r="O1" s="417"/>
      <c r="P1" s="417"/>
      <c r="Q1" s="417"/>
      <c r="R1" s="417"/>
      <c r="S1" s="417"/>
      <c r="T1" s="417"/>
      <c r="U1" s="417"/>
      <c r="V1" s="417"/>
      <c r="W1" s="417"/>
      <c r="X1" s="235"/>
      <c r="Y1" s="235"/>
      <c r="Z1" s="235"/>
      <c r="AA1" s="235"/>
    </row>
    <row r="2" spans="1:31" ht="15.75" customHeight="1" x14ac:dyDescent="0.2">
      <c r="A2" s="235"/>
      <c r="B2" s="461" t="s">
        <v>529</v>
      </c>
      <c r="C2" s="417"/>
      <c r="D2" s="417"/>
      <c r="E2" s="417"/>
      <c r="F2" s="417"/>
      <c r="G2" s="417"/>
      <c r="H2" s="417"/>
      <c r="I2" s="417"/>
      <c r="J2" s="417"/>
      <c r="K2" s="235"/>
      <c r="L2" s="235"/>
      <c r="M2" s="461" t="s">
        <v>530</v>
      </c>
      <c r="N2" s="417"/>
      <c r="O2" s="417"/>
      <c r="P2" s="417"/>
      <c r="Q2" s="417"/>
      <c r="R2" s="417"/>
      <c r="S2" s="417"/>
      <c r="T2" s="235"/>
      <c r="U2" s="235"/>
      <c r="V2" s="235"/>
      <c r="W2" s="235"/>
      <c r="X2" s="235"/>
      <c r="Y2" s="235"/>
      <c r="Z2" s="235"/>
      <c r="AA2" s="235"/>
    </row>
    <row r="3" spans="1:31" ht="12.75" customHeight="1" x14ac:dyDescent="0.2">
      <c r="A3" s="235"/>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row>
    <row r="4" spans="1:31" ht="12.75" customHeight="1" x14ac:dyDescent="0.2">
      <c r="A4" s="235"/>
      <c r="B4" s="462" t="s">
        <v>36</v>
      </c>
      <c r="C4" s="380"/>
      <c r="D4" s="380"/>
      <c r="E4" s="381"/>
      <c r="F4" s="235"/>
      <c r="G4" s="450" t="s">
        <v>38</v>
      </c>
      <c r="H4" s="383"/>
      <c r="I4" s="383"/>
      <c r="J4" s="384"/>
      <c r="K4" s="235"/>
      <c r="L4" s="235"/>
      <c r="M4" s="236" t="s">
        <v>531</v>
      </c>
      <c r="N4" s="237" t="s">
        <v>532</v>
      </c>
      <c r="O4" s="238"/>
      <c r="P4" s="238"/>
      <c r="Q4" s="238"/>
      <c r="R4" s="238"/>
      <c r="S4" s="235"/>
      <c r="T4" s="450" t="s">
        <v>533</v>
      </c>
      <c r="U4" s="383"/>
      <c r="V4" s="383"/>
      <c r="W4" s="384"/>
      <c r="X4" s="235"/>
      <c r="Y4" s="235"/>
      <c r="Z4" s="235"/>
      <c r="AA4" s="235"/>
    </row>
    <row r="5" spans="1:31" ht="57" customHeight="1" x14ac:dyDescent="0.2">
      <c r="A5" s="235"/>
      <c r="B5" s="463" t="s">
        <v>534</v>
      </c>
      <c r="C5" s="383"/>
      <c r="D5" s="383"/>
      <c r="E5" s="384"/>
      <c r="F5" s="235"/>
      <c r="G5" s="464" t="s">
        <v>535</v>
      </c>
      <c r="H5" s="393"/>
      <c r="I5" s="393"/>
      <c r="J5" s="404"/>
      <c r="K5" s="235"/>
      <c r="L5" s="239"/>
      <c r="M5" s="240" t="s">
        <v>536</v>
      </c>
      <c r="N5" s="241">
        <v>3</v>
      </c>
      <c r="O5" s="242">
        <v>15</v>
      </c>
      <c r="P5" s="243">
        <v>30</v>
      </c>
      <c r="Q5" s="244">
        <v>60</v>
      </c>
      <c r="S5" s="235"/>
      <c r="T5" s="451" t="s">
        <v>134</v>
      </c>
      <c r="U5" s="417"/>
      <c r="V5" s="417"/>
      <c r="W5" s="452"/>
      <c r="X5" s="235"/>
      <c r="Y5" s="235"/>
      <c r="Z5" s="235"/>
      <c r="AA5" s="235"/>
    </row>
    <row r="6" spans="1:31" ht="12.75" customHeight="1" x14ac:dyDescent="0.2">
      <c r="A6" s="235"/>
      <c r="B6" s="465" t="s">
        <v>537</v>
      </c>
      <c r="C6" s="415"/>
      <c r="D6" s="466">
        <v>3</v>
      </c>
      <c r="E6" s="415"/>
      <c r="F6" s="235"/>
      <c r="G6" s="467" t="s">
        <v>538</v>
      </c>
      <c r="H6" s="427"/>
      <c r="I6" s="466">
        <v>20</v>
      </c>
      <c r="J6" s="415"/>
      <c r="K6" s="235"/>
      <c r="L6" s="239"/>
      <c r="M6" s="245" t="s">
        <v>539</v>
      </c>
      <c r="N6" s="246">
        <v>2</v>
      </c>
      <c r="O6" s="247">
        <v>10</v>
      </c>
      <c r="P6" s="248">
        <v>20</v>
      </c>
      <c r="Q6" s="249">
        <v>40</v>
      </c>
      <c r="S6" s="235"/>
      <c r="T6" s="453" t="s">
        <v>136</v>
      </c>
      <c r="U6" s="427"/>
      <c r="V6" s="454" t="s">
        <v>540</v>
      </c>
      <c r="W6" s="415"/>
      <c r="X6" s="235"/>
      <c r="Y6" s="235"/>
      <c r="Z6" s="235"/>
      <c r="AA6" s="235"/>
    </row>
    <row r="7" spans="1:31" ht="12.75" customHeight="1" x14ac:dyDescent="0.2">
      <c r="A7" s="235"/>
      <c r="B7" s="484" t="s">
        <v>541</v>
      </c>
      <c r="C7" s="431"/>
      <c r="D7" s="468">
        <v>2</v>
      </c>
      <c r="E7" s="431"/>
      <c r="F7" s="235"/>
      <c r="G7" s="469" t="s">
        <v>541</v>
      </c>
      <c r="H7" s="400"/>
      <c r="I7" s="468">
        <v>10</v>
      </c>
      <c r="J7" s="431"/>
      <c r="K7" s="235"/>
      <c r="L7" s="250"/>
      <c r="M7" s="251" t="s">
        <v>542</v>
      </c>
      <c r="N7" s="252">
        <v>1</v>
      </c>
      <c r="O7" s="253">
        <v>5</v>
      </c>
      <c r="P7" s="254">
        <v>10</v>
      </c>
      <c r="Q7" s="254">
        <v>20</v>
      </c>
      <c r="S7" s="235"/>
      <c r="T7" s="455" t="s">
        <v>139</v>
      </c>
      <c r="U7" s="400"/>
      <c r="V7" s="456" t="s">
        <v>543</v>
      </c>
      <c r="W7" s="431"/>
      <c r="X7" s="235"/>
      <c r="Y7" s="235"/>
      <c r="Z7" s="235"/>
      <c r="AA7" s="235"/>
    </row>
    <row r="8" spans="1:31" ht="12.75" customHeight="1" x14ac:dyDescent="0.2">
      <c r="A8" s="235"/>
      <c r="B8" s="485" t="s">
        <v>544</v>
      </c>
      <c r="C8" s="422"/>
      <c r="D8" s="486">
        <v>1</v>
      </c>
      <c r="E8" s="422"/>
      <c r="F8" s="235"/>
      <c r="G8" s="487" t="s">
        <v>545</v>
      </c>
      <c r="H8" s="420"/>
      <c r="I8" s="486">
        <v>5</v>
      </c>
      <c r="J8" s="422"/>
      <c r="K8" s="235"/>
      <c r="L8" s="250"/>
      <c r="M8" s="238"/>
      <c r="N8" s="255" t="s">
        <v>532</v>
      </c>
      <c r="O8" s="256">
        <v>5</v>
      </c>
      <c r="P8" s="257">
        <v>10</v>
      </c>
      <c r="Q8" s="258">
        <v>20</v>
      </c>
      <c r="S8" s="235"/>
      <c r="T8" s="458" t="s">
        <v>142</v>
      </c>
      <c r="U8" s="420"/>
      <c r="V8" s="459" t="s">
        <v>143</v>
      </c>
      <c r="W8" s="422"/>
      <c r="X8" s="235"/>
      <c r="Y8" s="235"/>
      <c r="Z8" s="235"/>
      <c r="AA8" s="235"/>
    </row>
    <row r="9" spans="1:31" ht="12.75" customHeight="1" x14ac:dyDescent="0.2">
      <c r="A9" s="235"/>
      <c r="B9" s="235"/>
      <c r="C9" s="235"/>
      <c r="D9" s="235"/>
      <c r="E9" s="235"/>
      <c r="F9" s="235"/>
      <c r="G9" s="235"/>
      <c r="H9" s="235"/>
      <c r="I9" s="235"/>
      <c r="J9" s="235"/>
      <c r="K9" s="235"/>
      <c r="L9" s="250"/>
      <c r="M9" s="238"/>
      <c r="N9" s="259" t="s">
        <v>546</v>
      </c>
      <c r="O9" s="260" t="s">
        <v>545</v>
      </c>
      <c r="P9" s="261" t="s">
        <v>541</v>
      </c>
      <c r="Q9" s="262" t="s">
        <v>538</v>
      </c>
      <c r="S9" s="235"/>
      <c r="T9" s="235"/>
      <c r="U9" s="235"/>
      <c r="V9" s="235"/>
      <c r="W9" s="235"/>
      <c r="X9" s="235"/>
      <c r="Y9" s="235"/>
      <c r="Z9" s="235"/>
      <c r="AA9" s="235"/>
    </row>
    <row r="10" spans="1:31" ht="12.75" customHeight="1" x14ac:dyDescent="0.2">
      <c r="A10" s="235"/>
      <c r="B10" s="263"/>
      <c r="C10" s="263"/>
      <c r="D10" s="263"/>
      <c r="E10" s="263"/>
      <c r="F10" s="263"/>
      <c r="G10" s="263"/>
      <c r="H10" s="263"/>
      <c r="I10" s="263"/>
      <c r="J10" s="263"/>
      <c r="K10" s="263"/>
      <c r="L10" s="264"/>
      <c r="M10" s="263"/>
      <c r="N10" s="263"/>
      <c r="O10" s="263"/>
      <c r="P10" s="263"/>
      <c r="Q10" s="263"/>
      <c r="R10" s="263"/>
      <c r="S10" s="263"/>
      <c r="T10" s="263"/>
      <c r="U10" s="263"/>
      <c r="V10" s="263"/>
      <c r="W10" s="263"/>
      <c r="X10" s="265"/>
      <c r="Y10" s="265"/>
      <c r="Z10" s="265"/>
      <c r="AA10" s="235"/>
    </row>
    <row r="11" spans="1:31" ht="12.75" customHeight="1" x14ac:dyDescent="0.2">
      <c r="A11" s="235"/>
      <c r="B11" s="235"/>
      <c r="C11" s="235"/>
      <c r="D11" s="235"/>
      <c r="E11" s="235"/>
      <c r="F11" s="266"/>
      <c r="G11" s="235"/>
      <c r="H11" s="235"/>
      <c r="I11" s="235"/>
      <c r="J11" s="235"/>
      <c r="K11" s="235"/>
      <c r="L11" s="250"/>
      <c r="M11" s="235"/>
      <c r="N11" s="235"/>
      <c r="O11" s="235"/>
      <c r="P11" s="235"/>
      <c r="Q11" s="235"/>
      <c r="R11" s="235"/>
      <c r="S11" s="235"/>
      <c r="T11" s="235"/>
      <c r="U11" s="235"/>
      <c r="V11" s="235"/>
      <c r="W11" s="235"/>
      <c r="X11" s="235"/>
      <c r="Y11" s="235"/>
      <c r="Z11" s="235"/>
      <c r="AA11" s="235"/>
    </row>
    <row r="12" spans="1:31" ht="54" customHeight="1" x14ac:dyDescent="0.2">
      <c r="A12" s="235"/>
      <c r="B12" s="267" t="s">
        <v>547</v>
      </c>
      <c r="C12" s="268" t="s">
        <v>548</v>
      </c>
      <c r="D12" s="268" t="s">
        <v>18</v>
      </c>
      <c r="E12" s="268" t="s">
        <v>549</v>
      </c>
      <c r="F12" s="235"/>
      <c r="G12" s="472" t="s">
        <v>550</v>
      </c>
      <c r="H12" s="474" t="s">
        <v>551</v>
      </c>
      <c r="I12" s="472" t="s">
        <v>552</v>
      </c>
      <c r="J12" s="472" t="s">
        <v>553</v>
      </c>
      <c r="K12" s="474" t="s">
        <v>554</v>
      </c>
      <c r="L12" s="393"/>
      <c r="M12" s="404"/>
      <c r="N12" s="472" t="s">
        <v>555</v>
      </c>
      <c r="O12" s="472" t="s">
        <v>556</v>
      </c>
      <c r="P12" s="235"/>
      <c r="Q12" s="269" t="s">
        <v>538</v>
      </c>
      <c r="R12" s="475" t="s">
        <v>557</v>
      </c>
      <c r="S12" s="383"/>
      <c r="T12" s="383"/>
      <c r="U12" s="383"/>
      <c r="V12" s="383"/>
      <c r="W12" s="384"/>
      <c r="X12" s="235"/>
      <c r="Y12" s="476" t="s">
        <v>558</v>
      </c>
      <c r="Z12" s="383"/>
      <c r="AA12" s="383"/>
      <c r="AB12" s="383"/>
      <c r="AC12" s="383"/>
      <c r="AD12" s="383"/>
      <c r="AE12" s="384"/>
    </row>
    <row r="13" spans="1:31" ht="66.75" customHeight="1" x14ac:dyDescent="0.2">
      <c r="A13" s="235"/>
      <c r="B13" s="270">
        <v>3</v>
      </c>
      <c r="C13" s="271" t="s">
        <v>559</v>
      </c>
      <c r="D13" s="271" t="s">
        <v>560</v>
      </c>
      <c r="E13" s="271" t="s">
        <v>561</v>
      </c>
      <c r="F13" s="235"/>
      <c r="G13" s="473"/>
      <c r="H13" s="395"/>
      <c r="I13" s="473"/>
      <c r="J13" s="473"/>
      <c r="K13" s="395"/>
      <c r="L13" s="396"/>
      <c r="M13" s="405"/>
      <c r="N13" s="473"/>
      <c r="O13" s="473"/>
      <c r="P13" s="235"/>
      <c r="Q13" s="272" t="s">
        <v>541</v>
      </c>
      <c r="R13" s="475" t="s">
        <v>562</v>
      </c>
      <c r="S13" s="383"/>
      <c r="T13" s="383"/>
      <c r="U13" s="383"/>
      <c r="V13" s="383"/>
      <c r="W13" s="384"/>
      <c r="X13" s="235"/>
      <c r="Y13" s="481" t="s">
        <v>337</v>
      </c>
      <c r="Z13" s="482"/>
      <c r="AA13" s="477" t="s">
        <v>563</v>
      </c>
      <c r="AB13" s="478"/>
      <c r="AC13" s="478"/>
      <c r="AD13" s="478"/>
      <c r="AE13" s="479"/>
    </row>
    <row r="14" spans="1:31" ht="78" customHeight="1" x14ac:dyDescent="0.2">
      <c r="A14" s="235"/>
      <c r="B14" s="270">
        <v>2</v>
      </c>
      <c r="C14" s="271" t="s">
        <v>564</v>
      </c>
      <c r="D14" s="271" t="s">
        <v>565</v>
      </c>
      <c r="E14" s="271" t="s">
        <v>566</v>
      </c>
      <c r="F14" s="235"/>
      <c r="G14" s="480" t="s">
        <v>567</v>
      </c>
      <c r="H14" s="480" t="s">
        <v>568</v>
      </c>
      <c r="I14" s="480" t="s">
        <v>569</v>
      </c>
      <c r="J14" s="489" t="s">
        <v>570</v>
      </c>
      <c r="K14" s="490" t="s">
        <v>571</v>
      </c>
      <c r="L14" s="393"/>
      <c r="M14" s="404"/>
      <c r="N14" s="480" t="s">
        <v>572</v>
      </c>
      <c r="O14" s="480" t="s">
        <v>573</v>
      </c>
      <c r="P14" s="235"/>
      <c r="Q14" s="273" t="s">
        <v>545</v>
      </c>
      <c r="R14" s="475" t="s">
        <v>574</v>
      </c>
      <c r="S14" s="383"/>
      <c r="T14" s="383"/>
      <c r="U14" s="383"/>
      <c r="V14" s="383"/>
      <c r="W14" s="384"/>
      <c r="X14" s="235"/>
      <c r="Y14" s="483" t="s">
        <v>241</v>
      </c>
      <c r="Z14" s="400"/>
      <c r="AA14" s="457" t="s">
        <v>575</v>
      </c>
      <c r="AB14" s="399"/>
      <c r="AC14" s="399"/>
      <c r="AD14" s="399"/>
      <c r="AE14" s="431"/>
    </row>
    <row r="15" spans="1:31" ht="69.75" customHeight="1" x14ac:dyDescent="0.2">
      <c r="A15" s="235"/>
      <c r="B15" s="270">
        <v>1</v>
      </c>
      <c r="C15" s="271" t="s">
        <v>576</v>
      </c>
      <c r="D15" s="271" t="s">
        <v>577</v>
      </c>
      <c r="E15" s="271" t="s">
        <v>578</v>
      </c>
      <c r="F15" s="235"/>
      <c r="G15" s="473"/>
      <c r="H15" s="473"/>
      <c r="I15" s="473"/>
      <c r="J15" s="473"/>
      <c r="K15" s="395"/>
      <c r="L15" s="396"/>
      <c r="M15" s="405"/>
      <c r="N15" s="473"/>
      <c r="O15" s="473"/>
      <c r="P15" s="235"/>
      <c r="Q15" s="235"/>
      <c r="R15" s="235"/>
      <c r="S15" s="235"/>
      <c r="T15" s="235"/>
      <c r="U15" s="235"/>
      <c r="V15" s="235"/>
      <c r="W15" s="235"/>
      <c r="X15" s="235"/>
      <c r="Y15" s="470" t="s">
        <v>63</v>
      </c>
      <c r="Z15" s="420"/>
      <c r="AA15" s="471" t="s">
        <v>579</v>
      </c>
      <c r="AB15" s="438"/>
      <c r="AC15" s="438"/>
      <c r="AD15" s="438"/>
      <c r="AE15" s="422"/>
    </row>
    <row r="16" spans="1:31" ht="93.75" customHeight="1" x14ac:dyDescent="0.2">
      <c r="A16" s="235"/>
      <c r="B16" s="235"/>
      <c r="C16" s="235"/>
      <c r="D16" s="235"/>
      <c r="E16" s="235"/>
      <c r="F16" s="235"/>
      <c r="G16" s="274" t="s">
        <v>580</v>
      </c>
      <c r="H16" s="275" t="s">
        <v>581</v>
      </c>
      <c r="I16" s="274" t="s">
        <v>582</v>
      </c>
      <c r="J16" s="276" t="s">
        <v>583</v>
      </c>
      <c r="K16" s="488" t="s">
        <v>584</v>
      </c>
      <c r="L16" s="383"/>
      <c r="M16" s="384"/>
      <c r="N16" s="274" t="s">
        <v>585</v>
      </c>
      <c r="O16" s="274" t="s">
        <v>586</v>
      </c>
      <c r="P16" s="235"/>
      <c r="X16" s="235"/>
      <c r="Y16" s="235"/>
      <c r="Z16" s="235"/>
      <c r="AA16" s="235"/>
    </row>
    <row r="17" spans="1:27" ht="92.25" customHeight="1" x14ac:dyDescent="0.2">
      <c r="A17" s="235"/>
      <c r="B17" s="235"/>
      <c r="C17" s="235"/>
      <c r="D17" s="235"/>
      <c r="E17" s="235"/>
      <c r="F17" s="235"/>
      <c r="G17" s="274" t="s">
        <v>587</v>
      </c>
      <c r="H17" s="275" t="s">
        <v>588</v>
      </c>
      <c r="I17" s="274" t="s">
        <v>589</v>
      </c>
      <c r="J17" s="276" t="s">
        <v>590</v>
      </c>
      <c r="K17" s="488" t="s">
        <v>591</v>
      </c>
      <c r="L17" s="383"/>
      <c r="M17" s="384"/>
      <c r="N17" s="274" t="s">
        <v>592</v>
      </c>
      <c r="O17" s="274" t="s">
        <v>593</v>
      </c>
      <c r="P17" s="235"/>
      <c r="X17" s="235"/>
      <c r="Y17" s="235"/>
      <c r="Z17" s="235"/>
      <c r="AA17" s="235"/>
    </row>
    <row r="18" spans="1:27" ht="12.75" customHeight="1" x14ac:dyDescent="0.2">
      <c r="A18" s="235"/>
      <c r="B18" s="235"/>
      <c r="C18" s="235"/>
      <c r="D18" s="235"/>
      <c r="E18" s="235"/>
      <c r="F18" s="235"/>
      <c r="G18" s="235"/>
      <c r="H18" s="235"/>
      <c r="I18" s="235"/>
      <c r="J18" s="235"/>
      <c r="K18" s="235"/>
      <c r="L18" s="235"/>
      <c r="M18" s="235"/>
      <c r="N18" s="235"/>
      <c r="O18" s="235"/>
      <c r="P18" s="235"/>
      <c r="X18" s="235"/>
      <c r="Y18" s="235"/>
      <c r="Z18" s="235"/>
      <c r="AA18" s="235"/>
    </row>
    <row r="19" spans="1:27" ht="12.75" customHeight="1" x14ac:dyDescent="0.2">
      <c r="A19" s="235"/>
      <c r="B19" s="235"/>
      <c r="C19" s="235"/>
      <c r="D19" s="235"/>
      <c r="E19" s="235"/>
      <c r="F19" s="235"/>
      <c r="G19" s="235"/>
      <c r="H19" s="235"/>
      <c r="I19" s="235"/>
      <c r="J19" s="235"/>
      <c r="K19" s="235"/>
      <c r="L19" s="235"/>
      <c r="M19" s="235"/>
      <c r="N19" s="235"/>
      <c r="O19" s="235"/>
      <c r="P19" s="235"/>
      <c r="X19" s="235"/>
      <c r="Y19" s="235"/>
      <c r="Z19" s="235"/>
      <c r="AA19" s="235"/>
    </row>
    <row r="20" spans="1:27" ht="12.75" customHeight="1" x14ac:dyDescent="0.2">
      <c r="A20" s="235"/>
      <c r="B20" s="235"/>
      <c r="C20" s="235"/>
      <c r="D20" s="235"/>
      <c r="E20" s="235"/>
      <c r="F20" s="235"/>
      <c r="G20" s="235"/>
      <c r="H20" s="235"/>
      <c r="I20" s="235"/>
      <c r="J20" s="235"/>
      <c r="K20" s="235"/>
      <c r="L20" s="235"/>
      <c r="M20" s="235"/>
      <c r="N20" s="235"/>
      <c r="O20" s="235"/>
      <c r="P20" s="235"/>
      <c r="Q20" s="235"/>
      <c r="R20" s="235"/>
      <c r="S20" s="235"/>
      <c r="T20" s="235"/>
      <c r="U20" s="235"/>
      <c r="V20" s="235"/>
      <c r="W20" s="235"/>
      <c r="X20" s="235"/>
      <c r="Y20" s="235"/>
      <c r="Z20" s="235"/>
      <c r="AA20" s="235"/>
    </row>
    <row r="21" spans="1:27" ht="12.75" customHeight="1" x14ac:dyDescent="0.2">
      <c r="A21" s="235"/>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5"/>
      <c r="Z21" s="235"/>
      <c r="AA21" s="235"/>
    </row>
    <row r="22" spans="1:27" ht="12.75" customHeight="1" x14ac:dyDescent="0.2">
      <c r="A22" s="235"/>
      <c r="B22" s="235"/>
      <c r="C22" s="235"/>
      <c r="D22" s="235"/>
      <c r="E22" s="235"/>
      <c r="F22" s="235"/>
      <c r="G22" s="235"/>
      <c r="H22" s="235"/>
      <c r="I22" s="235"/>
      <c r="J22" s="235"/>
      <c r="K22" s="235"/>
      <c r="L22" s="235"/>
      <c r="M22" s="235"/>
      <c r="N22" s="235"/>
      <c r="O22" s="235"/>
      <c r="P22" s="235"/>
      <c r="Q22" s="235"/>
      <c r="R22" s="235"/>
      <c r="S22" s="235"/>
      <c r="T22" s="235"/>
      <c r="U22" s="235"/>
      <c r="V22" s="235"/>
      <c r="W22" s="235"/>
      <c r="X22" s="235"/>
      <c r="Y22" s="235"/>
      <c r="Z22" s="235"/>
      <c r="AA22" s="235"/>
    </row>
    <row r="23" spans="1:27" ht="12.75" customHeight="1" x14ac:dyDescent="0.2">
      <c r="A23" s="235"/>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row>
    <row r="24" spans="1:27" ht="12.75" customHeight="1" x14ac:dyDescent="0.2">
      <c r="A24" s="235"/>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row>
    <row r="25" spans="1:27" ht="12.75" customHeight="1" x14ac:dyDescent="0.2">
      <c r="A25" s="235"/>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5"/>
      <c r="Z25" s="235"/>
      <c r="AA25" s="235"/>
    </row>
    <row r="26" spans="1:27" ht="12.75" customHeight="1" x14ac:dyDescent="0.2">
      <c r="A26" s="235"/>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row>
    <row r="27" spans="1:27" ht="12.75" customHeight="1" x14ac:dyDescent="0.2">
      <c r="A27" s="235"/>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5"/>
      <c r="Z27" s="235"/>
      <c r="AA27" s="235"/>
    </row>
    <row r="28" spans="1:27" ht="12.75" customHeight="1" x14ac:dyDescent="0.2">
      <c r="A28" s="235"/>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row>
    <row r="29" spans="1:27" ht="12.75" customHeight="1" x14ac:dyDescent="0.2">
      <c r="A29" s="235"/>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row>
    <row r="30" spans="1:27" ht="12.75" customHeight="1" x14ac:dyDescent="0.2">
      <c r="A30" s="235"/>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row>
    <row r="31" spans="1:27" ht="12.75" customHeight="1" x14ac:dyDescent="0.2">
      <c r="A31" s="235"/>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row>
    <row r="32" spans="1:27" ht="12.75" customHeight="1" x14ac:dyDescent="0.2">
      <c r="A32" s="235"/>
      <c r="B32" s="235"/>
      <c r="C32" s="235"/>
      <c r="D32" s="235"/>
      <c r="E32" s="235"/>
      <c r="F32" s="235"/>
      <c r="G32" s="235"/>
      <c r="H32" s="235"/>
      <c r="I32" s="235"/>
      <c r="J32" s="235"/>
      <c r="K32" s="235"/>
      <c r="L32" s="235"/>
      <c r="M32" s="235"/>
      <c r="N32" s="235"/>
      <c r="O32" s="235"/>
      <c r="P32" s="235"/>
      <c r="Q32" s="235"/>
      <c r="R32" s="235"/>
      <c r="S32" s="235"/>
      <c r="T32" s="235"/>
      <c r="U32" s="235"/>
      <c r="V32" s="235"/>
      <c r="W32" s="235"/>
      <c r="X32" s="235"/>
      <c r="Y32" s="235"/>
      <c r="Z32" s="235"/>
      <c r="AA32" s="235"/>
    </row>
    <row r="33" spans="1:27" ht="12.75" customHeight="1" x14ac:dyDescent="0.2">
      <c r="A33" s="235"/>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c r="Z33" s="235"/>
      <c r="AA33" s="235"/>
    </row>
    <row r="34" spans="1:27" ht="12.75" customHeight="1" x14ac:dyDescent="0.2">
      <c r="A34" s="235"/>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c r="Z34" s="235"/>
      <c r="AA34" s="235"/>
    </row>
    <row r="35" spans="1:27" ht="12.75" customHeight="1" x14ac:dyDescent="0.2">
      <c r="A35" s="235"/>
      <c r="B35" s="235"/>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row>
    <row r="36" spans="1:27" ht="12.75" customHeight="1" x14ac:dyDescent="0.2">
      <c r="A36" s="235"/>
      <c r="B36" s="235"/>
      <c r="C36" s="235"/>
      <c r="D36" s="235"/>
      <c r="E36" s="235"/>
      <c r="F36" s="235"/>
      <c r="G36" s="235"/>
      <c r="H36" s="235"/>
      <c r="I36" s="235"/>
      <c r="J36" s="235"/>
      <c r="K36" s="235"/>
      <c r="L36" s="235"/>
      <c r="M36" s="235"/>
      <c r="N36" s="235"/>
      <c r="O36" s="235"/>
      <c r="P36" s="235"/>
      <c r="Q36" s="235"/>
      <c r="R36" s="235"/>
      <c r="S36" s="235"/>
      <c r="T36" s="235"/>
      <c r="U36" s="235"/>
      <c r="V36" s="235"/>
      <c r="W36" s="235"/>
      <c r="X36" s="235"/>
      <c r="Y36" s="235"/>
      <c r="Z36" s="235"/>
      <c r="AA36" s="235"/>
    </row>
    <row r="37" spans="1:27" ht="12.75" customHeight="1" x14ac:dyDescent="0.2">
      <c r="A37" s="235"/>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c r="Z37" s="235"/>
      <c r="AA37" s="235"/>
    </row>
    <row r="38" spans="1:27" ht="12.75" customHeight="1" x14ac:dyDescent="0.2">
      <c r="A38" s="235"/>
      <c r="B38" s="235"/>
      <c r="C38" s="235"/>
      <c r="D38" s="235"/>
      <c r="E38" s="235"/>
      <c r="F38" s="235"/>
      <c r="G38" s="235"/>
      <c r="H38" s="235"/>
      <c r="I38" s="235"/>
      <c r="J38" s="235"/>
      <c r="K38" s="235"/>
      <c r="L38" s="235"/>
      <c r="M38" s="235"/>
      <c r="N38" s="235"/>
      <c r="O38" s="235"/>
      <c r="P38" s="235"/>
      <c r="Q38" s="235"/>
      <c r="R38" s="235"/>
      <c r="S38" s="235"/>
      <c r="T38" s="235"/>
      <c r="U38" s="235"/>
      <c r="V38" s="235"/>
      <c r="W38" s="235"/>
      <c r="X38" s="235"/>
      <c r="Y38" s="235"/>
      <c r="Z38" s="235"/>
      <c r="AA38" s="235"/>
    </row>
    <row r="39" spans="1:27" ht="12.75" customHeight="1" x14ac:dyDescent="0.2">
      <c r="A39" s="235"/>
      <c r="B39" s="235"/>
      <c r="C39" s="235"/>
      <c r="D39" s="235"/>
      <c r="E39" s="235"/>
      <c r="F39" s="235"/>
      <c r="G39" s="235"/>
      <c r="H39" s="235"/>
      <c r="I39" s="235"/>
      <c r="J39" s="235"/>
      <c r="K39" s="235"/>
      <c r="L39" s="235"/>
      <c r="M39" s="235"/>
      <c r="N39" s="235"/>
      <c r="O39" s="235"/>
      <c r="P39" s="235"/>
      <c r="Q39" s="235"/>
      <c r="R39" s="235"/>
      <c r="S39" s="235"/>
      <c r="T39" s="235"/>
      <c r="U39" s="235"/>
      <c r="V39" s="235"/>
      <c r="W39" s="235"/>
      <c r="X39" s="235"/>
      <c r="Y39" s="235"/>
      <c r="Z39" s="235"/>
      <c r="AA39" s="235"/>
    </row>
    <row r="40" spans="1:27" ht="12.75" customHeight="1" x14ac:dyDescent="0.2">
      <c r="A40" s="235"/>
      <c r="B40" s="235"/>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row>
    <row r="41" spans="1:27" ht="12.75" customHeight="1" x14ac:dyDescent="0.2">
      <c r="A41" s="235"/>
      <c r="B41" s="235"/>
      <c r="C41" s="235"/>
      <c r="D41" s="235"/>
      <c r="E41" s="235"/>
      <c r="F41" s="235"/>
      <c r="G41" s="235"/>
      <c r="H41" s="235"/>
      <c r="I41" s="235"/>
      <c r="J41" s="235"/>
      <c r="K41" s="235"/>
      <c r="L41" s="235"/>
      <c r="M41" s="235"/>
      <c r="N41" s="235"/>
      <c r="O41" s="235"/>
      <c r="P41" s="235"/>
      <c r="Q41" s="235"/>
      <c r="R41" s="235"/>
      <c r="S41" s="235"/>
      <c r="T41" s="235"/>
      <c r="U41" s="235"/>
      <c r="V41" s="235"/>
      <c r="W41" s="235"/>
      <c r="X41" s="235"/>
      <c r="Y41" s="235"/>
      <c r="Z41" s="235"/>
      <c r="AA41" s="235"/>
    </row>
    <row r="42" spans="1:27" ht="12.75" customHeight="1" x14ac:dyDescent="0.2">
      <c r="A42" s="235"/>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row>
    <row r="43" spans="1:27" ht="12.75" customHeight="1" x14ac:dyDescent="0.2">
      <c r="A43" s="235"/>
      <c r="B43" s="235"/>
      <c r="C43" s="235"/>
      <c r="D43" s="235"/>
      <c r="E43" s="235"/>
      <c r="F43" s="235"/>
      <c r="G43" s="235"/>
      <c r="H43" s="235"/>
      <c r="I43" s="235"/>
      <c r="J43" s="235"/>
      <c r="K43" s="235"/>
      <c r="L43" s="235"/>
      <c r="M43" s="235"/>
      <c r="N43" s="235"/>
      <c r="O43" s="235"/>
      <c r="P43" s="235"/>
      <c r="Q43" s="235"/>
      <c r="R43" s="235"/>
      <c r="S43" s="235"/>
      <c r="T43" s="235"/>
      <c r="U43" s="235"/>
      <c r="V43" s="235"/>
      <c r="W43" s="235"/>
      <c r="X43" s="235"/>
      <c r="Y43" s="235"/>
      <c r="Z43" s="235"/>
      <c r="AA43" s="235"/>
    </row>
    <row r="44" spans="1:27" ht="12.75" customHeight="1" x14ac:dyDescent="0.2">
      <c r="A44" s="235"/>
      <c r="B44" s="235"/>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row>
    <row r="45" spans="1:27" ht="12.75" customHeight="1" x14ac:dyDescent="0.2">
      <c r="A45" s="235"/>
      <c r="B45" s="235"/>
      <c r="C45" s="235"/>
      <c r="D45" s="235"/>
      <c r="E45" s="235"/>
      <c r="F45" s="235"/>
      <c r="G45" s="235"/>
      <c r="H45" s="235"/>
      <c r="I45" s="235"/>
      <c r="J45" s="235"/>
      <c r="K45" s="235"/>
      <c r="L45" s="235"/>
      <c r="M45" s="235"/>
      <c r="N45" s="235"/>
      <c r="O45" s="235"/>
      <c r="P45" s="235"/>
      <c r="Q45" s="235"/>
      <c r="R45" s="235"/>
      <c r="S45" s="235"/>
      <c r="T45" s="235"/>
      <c r="U45" s="235"/>
      <c r="V45" s="235"/>
      <c r="W45" s="235"/>
      <c r="X45" s="235"/>
      <c r="Y45" s="235"/>
      <c r="Z45" s="235"/>
      <c r="AA45" s="235"/>
    </row>
    <row r="46" spans="1:27" ht="12.75" customHeight="1" x14ac:dyDescent="0.2">
      <c r="A46" s="235"/>
      <c r="B46" s="235"/>
      <c r="C46" s="235"/>
      <c r="D46" s="235"/>
      <c r="E46" s="235"/>
      <c r="F46" s="235"/>
      <c r="G46" s="235"/>
      <c r="H46" s="235"/>
      <c r="I46" s="235"/>
      <c r="J46" s="235"/>
      <c r="K46" s="235"/>
      <c r="L46" s="235"/>
      <c r="M46" s="235"/>
      <c r="N46" s="235"/>
      <c r="O46" s="235"/>
      <c r="P46" s="235"/>
      <c r="Q46" s="235"/>
      <c r="R46" s="235"/>
      <c r="S46" s="235"/>
      <c r="T46" s="235"/>
      <c r="U46" s="235"/>
      <c r="V46" s="235"/>
      <c r="W46" s="235"/>
      <c r="X46" s="235"/>
      <c r="Y46" s="235"/>
      <c r="Z46" s="235"/>
      <c r="AA46" s="235"/>
    </row>
    <row r="47" spans="1:27" ht="12.75" customHeight="1" x14ac:dyDescent="0.2">
      <c r="A47" s="235"/>
      <c r="B47" s="235"/>
      <c r="C47" s="235"/>
      <c r="D47" s="235"/>
      <c r="E47" s="235"/>
      <c r="F47" s="235"/>
      <c r="G47" s="235"/>
      <c r="H47" s="235"/>
      <c r="I47" s="235"/>
      <c r="J47" s="235"/>
      <c r="K47" s="235"/>
      <c r="L47" s="235"/>
      <c r="M47" s="235"/>
      <c r="N47" s="235"/>
      <c r="O47" s="235"/>
      <c r="P47" s="235"/>
      <c r="Q47" s="235"/>
      <c r="R47" s="235"/>
      <c r="S47" s="235"/>
      <c r="T47" s="235"/>
      <c r="U47" s="235"/>
      <c r="V47" s="235"/>
      <c r="W47" s="235"/>
      <c r="X47" s="235"/>
      <c r="Y47" s="235"/>
      <c r="Z47" s="235"/>
      <c r="AA47" s="235"/>
    </row>
    <row r="48" spans="1:27" ht="12.75" customHeight="1" x14ac:dyDescent="0.2">
      <c r="A48" s="235"/>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c r="AA48" s="235"/>
    </row>
    <row r="49" spans="1:27" ht="12.75" customHeight="1" x14ac:dyDescent="0.2">
      <c r="A49" s="235"/>
      <c r="B49" s="235"/>
      <c r="C49" s="235"/>
      <c r="D49" s="235"/>
      <c r="E49" s="235"/>
      <c r="F49" s="235"/>
      <c r="G49" s="235"/>
      <c r="H49" s="235"/>
      <c r="I49" s="235"/>
      <c r="J49" s="235"/>
      <c r="K49" s="235"/>
      <c r="L49" s="235"/>
      <c r="M49" s="235"/>
      <c r="N49" s="235"/>
      <c r="O49" s="235"/>
      <c r="P49" s="235"/>
      <c r="Q49" s="235"/>
      <c r="R49" s="235"/>
      <c r="S49" s="235"/>
      <c r="T49" s="235"/>
      <c r="U49" s="235"/>
      <c r="V49" s="235"/>
      <c r="W49" s="235"/>
      <c r="X49" s="235"/>
      <c r="Y49" s="235"/>
      <c r="Z49" s="235"/>
      <c r="AA49" s="235"/>
    </row>
    <row r="50" spans="1:27" ht="12.75" customHeight="1" x14ac:dyDescent="0.2">
      <c r="A50" s="235"/>
      <c r="B50" s="235"/>
      <c r="C50" s="235"/>
      <c r="D50" s="235"/>
      <c r="E50" s="235"/>
      <c r="F50" s="235"/>
      <c r="G50" s="235"/>
      <c r="H50" s="235"/>
      <c r="I50" s="235"/>
      <c r="J50" s="235"/>
      <c r="K50" s="235"/>
      <c r="L50" s="235"/>
      <c r="M50" s="235"/>
      <c r="N50" s="235"/>
      <c r="O50" s="235"/>
      <c r="P50" s="235"/>
      <c r="Q50" s="235"/>
      <c r="R50" s="235"/>
      <c r="S50" s="235"/>
      <c r="T50" s="235"/>
      <c r="U50" s="235"/>
      <c r="V50" s="235"/>
      <c r="W50" s="235"/>
      <c r="X50" s="235"/>
      <c r="Y50" s="235"/>
      <c r="Z50" s="235"/>
      <c r="AA50" s="235"/>
    </row>
    <row r="51" spans="1:27" ht="12.75" customHeight="1" x14ac:dyDescent="0.2">
      <c r="A51" s="235"/>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c r="Z51" s="235"/>
      <c r="AA51" s="235"/>
    </row>
    <row r="52" spans="1:27" ht="12.75" customHeight="1" x14ac:dyDescent="0.2">
      <c r="A52" s="235"/>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c r="Z52" s="235"/>
      <c r="AA52" s="235"/>
    </row>
    <row r="53" spans="1:27" ht="12.75" customHeight="1" x14ac:dyDescent="0.2">
      <c r="A53" s="235"/>
      <c r="B53" s="235"/>
      <c r="C53" s="235"/>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row>
    <row r="54" spans="1:27" ht="12.75" customHeight="1" x14ac:dyDescent="0.2">
      <c r="A54" s="235"/>
      <c r="B54" s="235"/>
      <c r="C54" s="235"/>
      <c r="D54" s="235"/>
      <c r="E54" s="235"/>
      <c r="F54" s="235"/>
      <c r="G54" s="235"/>
      <c r="H54" s="235"/>
      <c r="I54" s="235"/>
      <c r="J54" s="235"/>
      <c r="K54" s="235"/>
      <c r="L54" s="235"/>
      <c r="M54" s="235"/>
      <c r="N54" s="235"/>
      <c r="O54" s="235"/>
      <c r="P54" s="235"/>
      <c r="Q54" s="235"/>
      <c r="R54" s="235"/>
      <c r="S54" s="235"/>
      <c r="T54" s="235"/>
      <c r="U54" s="235"/>
      <c r="V54" s="235"/>
      <c r="W54" s="235"/>
      <c r="X54" s="235"/>
      <c r="Y54" s="235"/>
      <c r="Z54" s="235"/>
      <c r="AA54" s="235"/>
    </row>
    <row r="55" spans="1:27" ht="12.75" customHeight="1" x14ac:dyDescent="0.2">
      <c r="A55" s="235"/>
      <c r="B55" s="235"/>
      <c r="C55" s="235"/>
      <c r="D55" s="235"/>
      <c r="E55" s="235"/>
      <c r="F55" s="235"/>
      <c r="G55" s="235"/>
      <c r="H55" s="235"/>
      <c r="I55" s="235"/>
      <c r="J55" s="235"/>
      <c r="K55" s="235"/>
      <c r="L55" s="235"/>
      <c r="M55" s="235"/>
      <c r="N55" s="235"/>
      <c r="O55" s="235"/>
      <c r="P55" s="235"/>
      <c r="Q55" s="235"/>
      <c r="R55" s="235"/>
      <c r="S55" s="235"/>
      <c r="T55" s="235"/>
      <c r="U55" s="235"/>
      <c r="V55" s="235"/>
      <c r="W55" s="235"/>
      <c r="X55" s="235"/>
      <c r="Y55" s="235"/>
      <c r="Z55" s="235"/>
      <c r="AA55" s="235"/>
    </row>
    <row r="56" spans="1:27" ht="12.75" customHeight="1" x14ac:dyDescent="0.2">
      <c r="A56" s="235"/>
      <c r="B56" s="235"/>
      <c r="C56" s="235"/>
      <c r="D56" s="235"/>
      <c r="E56" s="235"/>
      <c r="F56" s="235"/>
      <c r="G56" s="235"/>
      <c r="H56" s="235"/>
      <c r="I56" s="235"/>
      <c r="J56" s="235"/>
      <c r="K56" s="235"/>
      <c r="L56" s="235"/>
      <c r="M56" s="235"/>
      <c r="N56" s="235"/>
      <c r="O56" s="235"/>
      <c r="P56" s="235"/>
      <c r="Q56" s="235"/>
      <c r="R56" s="235"/>
      <c r="S56" s="235"/>
      <c r="T56" s="235"/>
      <c r="U56" s="235"/>
      <c r="V56" s="235"/>
      <c r="W56" s="235"/>
      <c r="X56" s="235"/>
      <c r="Y56" s="235"/>
      <c r="Z56" s="235"/>
      <c r="AA56" s="235"/>
    </row>
    <row r="57" spans="1:27" ht="12.75" customHeight="1" x14ac:dyDescent="0.2">
      <c r="A57" s="235"/>
      <c r="B57" s="235"/>
      <c r="C57" s="235"/>
      <c r="D57" s="235"/>
      <c r="E57" s="235"/>
      <c r="F57" s="235"/>
      <c r="G57" s="235"/>
      <c r="H57" s="235"/>
      <c r="I57" s="235"/>
      <c r="J57" s="235"/>
      <c r="K57" s="235"/>
      <c r="L57" s="235"/>
      <c r="M57" s="235"/>
      <c r="N57" s="235"/>
      <c r="O57" s="235"/>
      <c r="P57" s="235"/>
      <c r="Q57" s="235"/>
      <c r="R57" s="235"/>
      <c r="S57" s="235"/>
      <c r="T57" s="235"/>
      <c r="U57" s="235"/>
      <c r="V57" s="235"/>
      <c r="W57" s="235"/>
      <c r="X57" s="235"/>
      <c r="Y57" s="235"/>
      <c r="Z57" s="235"/>
      <c r="AA57" s="235"/>
    </row>
    <row r="58" spans="1:27" ht="12.75" customHeight="1" x14ac:dyDescent="0.2">
      <c r="A58" s="235"/>
      <c r="B58" s="235"/>
      <c r="C58" s="235"/>
      <c r="D58" s="235"/>
      <c r="E58" s="235"/>
      <c r="F58" s="235"/>
      <c r="G58" s="235"/>
      <c r="H58" s="235"/>
      <c r="I58" s="235"/>
      <c r="J58" s="235"/>
      <c r="K58" s="235"/>
      <c r="L58" s="235"/>
      <c r="M58" s="235"/>
      <c r="N58" s="235"/>
      <c r="O58" s="235"/>
      <c r="P58" s="235"/>
      <c r="Q58" s="235"/>
      <c r="R58" s="235"/>
      <c r="S58" s="235"/>
      <c r="T58" s="235"/>
      <c r="U58" s="235"/>
      <c r="V58" s="235"/>
      <c r="W58" s="235"/>
      <c r="X58" s="235"/>
      <c r="Y58" s="235"/>
      <c r="Z58" s="235"/>
      <c r="AA58" s="235"/>
    </row>
    <row r="59" spans="1:27" ht="12.75" customHeight="1" x14ac:dyDescent="0.2">
      <c r="A59" s="235"/>
      <c r="B59" s="235"/>
      <c r="C59" s="235"/>
      <c r="D59" s="235"/>
      <c r="E59" s="235"/>
      <c r="F59" s="235"/>
      <c r="G59" s="235"/>
      <c r="H59" s="235"/>
      <c r="I59" s="235"/>
      <c r="J59" s="235"/>
      <c r="K59" s="235"/>
      <c r="L59" s="235"/>
      <c r="M59" s="235"/>
      <c r="N59" s="235"/>
      <c r="O59" s="235"/>
      <c r="P59" s="235"/>
      <c r="Q59" s="235"/>
      <c r="R59" s="235"/>
      <c r="S59" s="235"/>
      <c r="T59" s="235"/>
      <c r="U59" s="235"/>
      <c r="V59" s="235"/>
      <c r="W59" s="235"/>
      <c r="X59" s="235"/>
      <c r="Y59" s="235"/>
      <c r="Z59" s="235"/>
      <c r="AA59" s="235"/>
    </row>
    <row r="60" spans="1:27" ht="12.75" customHeight="1" x14ac:dyDescent="0.2">
      <c r="A60" s="235"/>
      <c r="B60" s="235"/>
      <c r="C60" s="235"/>
      <c r="D60" s="235"/>
      <c r="E60" s="235"/>
      <c r="F60" s="235"/>
      <c r="G60" s="235"/>
      <c r="H60" s="235"/>
      <c r="I60" s="235"/>
      <c r="J60" s="235"/>
      <c r="K60" s="235"/>
      <c r="L60" s="235"/>
      <c r="M60" s="235"/>
      <c r="N60" s="235"/>
      <c r="O60" s="235"/>
      <c r="P60" s="235"/>
      <c r="Q60" s="235"/>
      <c r="R60" s="235"/>
      <c r="S60" s="235"/>
      <c r="T60" s="235"/>
      <c r="U60" s="235"/>
      <c r="V60" s="235"/>
      <c r="W60" s="235"/>
      <c r="X60" s="235"/>
      <c r="Y60" s="235"/>
      <c r="Z60" s="235"/>
      <c r="AA60" s="235"/>
    </row>
    <row r="61" spans="1:27" ht="12.75" customHeight="1" x14ac:dyDescent="0.2">
      <c r="A61" s="235"/>
      <c r="B61" s="235"/>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c r="AA61" s="235"/>
    </row>
    <row r="62" spans="1:27" ht="12.75" customHeight="1" x14ac:dyDescent="0.2">
      <c r="A62" s="235"/>
      <c r="B62" s="235"/>
      <c r="C62" s="235"/>
      <c r="D62" s="235"/>
      <c r="E62" s="235"/>
      <c r="F62" s="235"/>
      <c r="G62" s="235"/>
      <c r="H62" s="235"/>
      <c r="I62" s="235"/>
      <c r="J62" s="235"/>
      <c r="K62" s="235"/>
      <c r="L62" s="235"/>
      <c r="M62" s="235"/>
      <c r="N62" s="235"/>
      <c r="O62" s="235"/>
      <c r="P62" s="235"/>
      <c r="Q62" s="235"/>
      <c r="R62" s="235"/>
      <c r="S62" s="235"/>
      <c r="T62" s="235"/>
      <c r="U62" s="235"/>
      <c r="V62" s="235"/>
      <c r="W62" s="235"/>
      <c r="X62" s="235"/>
      <c r="Y62" s="235"/>
      <c r="Z62" s="235"/>
      <c r="AA62" s="235"/>
    </row>
    <row r="63" spans="1:27" ht="12.75" customHeight="1" x14ac:dyDescent="0.2">
      <c r="A63" s="235"/>
      <c r="B63" s="235"/>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row>
    <row r="64" spans="1:27" ht="12.75" customHeight="1" x14ac:dyDescent="0.2">
      <c r="A64" s="235"/>
      <c r="B64" s="235"/>
      <c r="C64" s="235"/>
      <c r="D64" s="235"/>
      <c r="E64" s="235"/>
      <c r="F64" s="235"/>
      <c r="G64" s="235"/>
      <c r="H64" s="235"/>
      <c r="I64" s="235"/>
      <c r="J64" s="235"/>
      <c r="K64" s="235"/>
      <c r="L64" s="235"/>
      <c r="M64" s="235"/>
      <c r="N64" s="235"/>
      <c r="O64" s="235"/>
      <c r="P64" s="235"/>
      <c r="Q64" s="235"/>
      <c r="R64" s="235"/>
      <c r="S64" s="235"/>
      <c r="T64" s="235"/>
      <c r="U64" s="235"/>
      <c r="V64" s="235"/>
      <c r="W64" s="235"/>
      <c r="X64" s="235"/>
      <c r="Y64" s="235"/>
      <c r="Z64" s="235"/>
      <c r="AA64" s="235"/>
    </row>
    <row r="65" spans="1:27" ht="12.75" customHeight="1" x14ac:dyDescent="0.2">
      <c r="A65" s="235"/>
      <c r="B65" s="235"/>
      <c r="C65" s="235"/>
      <c r="D65" s="235"/>
      <c r="E65" s="235"/>
      <c r="F65" s="235"/>
      <c r="G65" s="235"/>
      <c r="H65" s="235"/>
      <c r="I65" s="235"/>
      <c r="J65" s="235"/>
      <c r="K65" s="235"/>
      <c r="L65" s="235"/>
      <c r="M65" s="235"/>
      <c r="N65" s="235"/>
      <c r="O65" s="235"/>
      <c r="P65" s="235"/>
      <c r="Q65" s="235"/>
      <c r="R65" s="235"/>
      <c r="S65" s="235"/>
      <c r="T65" s="235"/>
      <c r="U65" s="235"/>
      <c r="V65" s="235"/>
      <c r="W65" s="235"/>
      <c r="X65" s="235"/>
      <c r="Y65" s="235"/>
      <c r="Z65" s="235"/>
      <c r="AA65" s="235"/>
    </row>
    <row r="66" spans="1:27" ht="12.75" customHeight="1" x14ac:dyDescent="0.2">
      <c r="A66" s="235"/>
      <c r="B66" s="235"/>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row>
    <row r="67" spans="1:27" ht="12.75" customHeight="1" x14ac:dyDescent="0.2">
      <c r="A67" s="235"/>
      <c r="B67" s="235"/>
      <c r="C67" s="235"/>
      <c r="D67" s="235"/>
      <c r="E67" s="235"/>
      <c r="F67" s="235"/>
      <c r="G67" s="235"/>
      <c r="H67" s="235"/>
      <c r="I67" s="235"/>
      <c r="J67" s="235"/>
      <c r="K67" s="235"/>
      <c r="L67" s="235"/>
      <c r="M67" s="235"/>
      <c r="N67" s="235"/>
      <c r="O67" s="235"/>
      <c r="P67" s="235"/>
      <c r="Q67" s="235"/>
      <c r="R67" s="235"/>
      <c r="S67" s="235"/>
      <c r="T67" s="235"/>
      <c r="U67" s="235"/>
      <c r="V67" s="235"/>
      <c r="W67" s="235"/>
      <c r="X67" s="235"/>
      <c r="Y67" s="235"/>
      <c r="Z67" s="235"/>
      <c r="AA67" s="235"/>
    </row>
    <row r="68" spans="1:27" ht="12.75" customHeight="1" x14ac:dyDescent="0.2">
      <c r="A68" s="235"/>
      <c r="B68" s="235"/>
      <c r="C68" s="235"/>
      <c r="D68" s="235"/>
      <c r="E68" s="235"/>
      <c r="F68" s="235"/>
      <c r="G68" s="235"/>
      <c r="H68" s="235"/>
      <c r="I68" s="235"/>
      <c r="J68" s="235"/>
      <c r="K68" s="235"/>
      <c r="L68" s="235"/>
      <c r="M68" s="235"/>
      <c r="N68" s="235"/>
      <c r="O68" s="235"/>
      <c r="P68" s="235"/>
      <c r="Q68" s="235"/>
      <c r="R68" s="235"/>
      <c r="S68" s="235"/>
      <c r="T68" s="235"/>
      <c r="U68" s="235"/>
      <c r="V68" s="235"/>
      <c r="W68" s="235"/>
      <c r="X68" s="235"/>
      <c r="Y68" s="235"/>
      <c r="Z68" s="235"/>
      <c r="AA68" s="235"/>
    </row>
    <row r="69" spans="1:27" ht="12.75" customHeight="1" x14ac:dyDescent="0.2">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row>
    <row r="70" spans="1:27" ht="12.75" customHeight="1" x14ac:dyDescent="0.2">
      <c r="A70" s="235"/>
      <c r="B70" s="235"/>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row>
    <row r="71" spans="1:27" ht="12.75" customHeight="1" x14ac:dyDescent="0.2">
      <c r="A71" s="235"/>
      <c r="B71" s="235"/>
      <c r="C71" s="235"/>
      <c r="D71" s="235"/>
      <c r="E71" s="235"/>
      <c r="F71" s="235"/>
      <c r="G71" s="235"/>
      <c r="H71" s="235"/>
      <c r="I71" s="235"/>
      <c r="J71" s="235"/>
      <c r="K71" s="235"/>
      <c r="L71" s="235"/>
      <c r="M71" s="235"/>
      <c r="N71" s="235"/>
      <c r="O71" s="235"/>
      <c r="P71" s="235"/>
      <c r="Q71" s="235"/>
      <c r="R71" s="235"/>
      <c r="S71" s="235"/>
      <c r="T71" s="235"/>
      <c r="U71" s="235"/>
      <c r="V71" s="235"/>
      <c r="W71" s="235"/>
      <c r="X71" s="235"/>
      <c r="Y71" s="235"/>
      <c r="Z71" s="235"/>
      <c r="AA71" s="235"/>
    </row>
    <row r="72" spans="1:27" ht="12.75" customHeight="1" x14ac:dyDescent="0.2">
      <c r="A72" s="235"/>
      <c r="B72" s="235"/>
      <c r="C72" s="235"/>
      <c r="D72" s="235"/>
      <c r="E72" s="235"/>
      <c r="F72" s="235"/>
      <c r="G72" s="235"/>
      <c r="H72" s="235"/>
      <c r="I72" s="235"/>
      <c r="J72" s="235"/>
      <c r="K72" s="235"/>
      <c r="L72" s="235"/>
      <c r="M72" s="235"/>
      <c r="N72" s="235"/>
      <c r="O72" s="235"/>
      <c r="P72" s="235"/>
      <c r="Q72" s="235"/>
      <c r="R72" s="235"/>
      <c r="S72" s="235"/>
      <c r="T72" s="235"/>
      <c r="U72" s="235"/>
      <c r="V72" s="235"/>
      <c r="W72" s="235"/>
      <c r="X72" s="235"/>
      <c r="Y72" s="235"/>
      <c r="Z72" s="235"/>
      <c r="AA72" s="235"/>
    </row>
    <row r="73" spans="1:27" ht="12.75" customHeight="1" x14ac:dyDescent="0.2">
      <c r="A73" s="235"/>
      <c r="B73" s="235"/>
      <c r="C73" s="235"/>
      <c r="D73" s="235"/>
      <c r="E73" s="235"/>
      <c r="F73" s="235"/>
      <c r="G73" s="235"/>
      <c r="H73" s="235"/>
      <c r="I73" s="235"/>
      <c r="J73" s="235"/>
      <c r="K73" s="235"/>
      <c r="L73" s="235"/>
      <c r="M73" s="235"/>
      <c r="N73" s="235"/>
      <c r="O73" s="235"/>
      <c r="P73" s="235"/>
      <c r="Q73" s="235"/>
      <c r="R73" s="235"/>
      <c r="S73" s="235"/>
      <c r="T73" s="235"/>
      <c r="U73" s="235"/>
      <c r="V73" s="235"/>
      <c r="W73" s="235"/>
      <c r="X73" s="235"/>
      <c r="Y73" s="235"/>
      <c r="Z73" s="235"/>
      <c r="AA73" s="235"/>
    </row>
    <row r="74" spans="1:27" ht="12.75" customHeight="1" x14ac:dyDescent="0.2">
      <c r="A74" s="235"/>
      <c r="B74" s="235"/>
      <c r="C74" s="235"/>
      <c r="D74" s="235"/>
      <c r="E74" s="235"/>
      <c r="F74" s="235"/>
      <c r="G74" s="235"/>
      <c r="H74" s="235"/>
      <c r="I74" s="235"/>
      <c r="J74" s="235"/>
      <c r="K74" s="235"/>
      <c r="L74" s="235"/>
      <c r="M74" s="235"/>
      <c r="N74" s="235"/>
      <c r="O74" s="235"/>
      <c r="P74" s="235"/>
      <c r="Q74" s="235"/>
      <c r="R74" s="235"/>
      <c r="S74" s="235"/>
      <c r="T74" s="235"/>
      <c r="U74" s="235"/>
      <c r="V74" s="235"/>
      <c r="W74" s="235"/>
      <c r="X74" s="235"/>
      <c r="Y74" s="235"/>
      <c r="Z74" s="235"/>
      <c r="AA74" s="235"/>
    </row>
    <row r="75" spans="1:27" ht="12.75" customHeight="1" x14ac:dyDescent="0.2">
      <c r="A75" s="235"/>
      <c r="B75" s="235"/>
      <c r="C75" s="235"/>
      <c r="D75" s="235"/>
      <c r="E75" s="235"/>
      <c r="F75" s="235"/>
      <c r="G75" s="235"/>
      <c r="H75" s="235"/>
      <c r="I75" s="235"/>
      <c r="J75" s="235"/>
      <c r="K75" s="235"/>
      <c r="L75" s="235"/>
      <c r="M75" s="235"/>
      <c r="N75" s="235"/>
      <c r="O75" s="235"/>
      <c r="P75" s="235"/>
      <c r="Q75" s="235"/>
      <c r="R75" s="235"/>
      <c r="S75" s="235"/>
      <c r="T75" s="235"/>
      <c r="U75" s="235"/>
      <c r="V75" s="235"/>
      <c r="W75" s="235"/>
      <c r="X75" s="235"/>
      <c r="Y75" s="235"/>
      <c r="Z75" s="235"/>
      <c r="AA75" s="235"/>
    </row>
    <row r="76" spans="1:27" ht="12.75" customHeight="1" x14ac:dyDescent="0.2">
      <c r="A76" s="235"/>
      <c r="B76" s="235"/>
      <c r="C76" s="235"/>
      <c r="D76" s="235"/>
      <c r="E76" s="235"/>
      <c r="F76" s="235"/>
      <c r="G76" s="235"/>
      <c r="H76" s="235"/>
      <c r="I76" s="235"/>
      <c r="J76" s="235"/>
      <c r="K76" s="235"/>
      <c r="L76" s="235"/>
      <c r="M76" s="235"/>
      <c r="N76" s="235"/>
      <c r="O76" s="235"/>
      <c r="P76" s="235"/>
      <c r="Q76" s="235"/>
      <c r="R76" s="235"/>
      <c r="S76" s="235"/>
      <c r="T76" s="235"/>
      <c r="U76" s="235"/>
      <c r="V76" s="235"/>
      <c r="W76" s="235"/>
      <c r="X76" s="235"/>
      <c r="Y76" s="235"/>
      <c r="Z76" s="235"/>
      <c r="AA76" s="235"/>
    </row>
    <row r="77" spans="1:27" ht="12.75" customHeight="1" x14ac:dyDescent="0.2">
      <c r="A77" s="235"/>
      <c r="B77" s="235"/>
      <c r="C77" s="235"/>
      <c r="D77" s="235"/>
      <c r="E77" s="235"/>
      <c r="F77" s="235"/>
      <c r="G77" s="235"/>
      <c r="H77" s="235"/>
      <c r="I77" s="235"/>
      <c r="J77" s="235"/>
      <c r="K77" s="235"/>
      <c r="L77" s="235"/>
      <c r="M77" s="235"/>
      <c r="N77" s="235"/>
      <c r="O77" s="235"/>
      <c r="P77" s="235"/>
      <c r="Q77" s="235"/>
      <c r="R77" s="235"/>
      <c r="S77" s="235"/>
      <c r="T77" s="235"/>
      <c r="U77" s="235"/>
      <c r="V77" s="235"/>
      <c r="W77" s="235"/>
      <c r="X77" s="235"/>
      <c r="Y77" s="235"/>
      <c r="Z77" s="235"/>
      <c r="AA77" s="235"/>
    </row>
    <row r="78" spans="1:27" ht="12.75" customHeight="1" x14ac:dyDescent="0.2">
      <c r="A78" s="235"/>
      <c r="B78" s="235"/>
      <c r="C78" s="235"/>
      <c r="D78" s="235"/>
      <c r="E78" s="235"/>
      <c r="F78" s="235"/>
      <c r="G78" s="235"/>
      <c r="H78" s="235"/>
      <c r="I78" s="235"/>
      <c r="J78" s="235"/>
      <c r="K78" s="235"/>
      <c r="L78" s="235"/>
      <c r="M78" s="235"/>
      <c r="N78" s="235"/>
      <c r="O78" s="235"/>
      <c r="P78" s="235"/>
      <c r="Q78" s="235"/>
      <c r="R78" s="235"/>
      <c r="S78" s="235"/>
      <c r="T78" s="235"/>
      <c r="U78" s="235"/>
      <c r="V78" s="235"/>
      <c r="W78" s="235"/>
      <c r="X78" s="235"/>
      <c r="Y78" s="235"/>
      <c r="Z78" s="235"/>
      <c r="AA78" s="235"/>
    </row>
    <row r="79" spans="1:27" ht="12.75" customHeight="1" x14ac:dyDescent="0.2">
      <c r="A79" s="235"/>
      <c r="B79" s="235"/>
      <c r="C79" s="235"/>
      <c r="D79" s="235"/>
      <c r="E79" s="235"/>
      <c r="F79" s="235"/>
      <c r="G79" s="235"/>
      <c r="H79" s="235"/>
      <c r="I79" s="235"/>
      <c r="J79" s="235"/>
      <c r="K79" s="235"/>
      <c r="L79" s="235"/>
      <c r="M79" s="235"/>
      <c r="N79" s="235"/>
      <c r="O79" s="235"/>
      <c r="P79" s="235"/>
      <c r="Q79" s="235"/>
      <c r="R79" s="235"/>
      <c r="S79" s="235"/>
      <c r="T79" s="235"/>
      <c r="U79" s="235"/>
      <c r="V79" s="235"/>
      <c r="W79" s="235"/>
      <c r="X79" s="235"/>
      <c r="Y79" s="235"/>
      <c r="Z79" s="235"/>
      <c r="AA79" s="235"/>
    </row>
    <row r="80" spans="1:27" ht="12.75" customHeight="1" x14ac:dyDescent="0.2">
      <c r="A80" s="235"/>
      <c r="B80" s="235"/>
      <c r="C80" s="235"/>
      <c r="D80" s="235"/>
      <c r="E80" s="235"/>
      <c r="F80" s="235"/>
      <c r="G80" s="235"/>
      <c r="H80" s="235"/>
      <c r="I80" s="235"/>
      <c r="J80" s="235"/>
      <c r="K80" s="235"/>
      <c r="L80" s="235"/>
      <c r="M80" s="235"/>
      <c r="N80" s="235"/>
      <c r="O80" s="235"/>
      <c r="P80" s="235"/>
      <c r="Q80" s="235"/>
      <c r="R80" s="235"/>
      <c r="S80" s="235"/>
      <c r="T80" s="235"/>
      <c r="U80" s="235"/>
      <c r="V80" s="235"/>
      <c r="W80" s="235"/>
      <c r="X80" s="235"/>
      <c r="Y80" s="235"/>
      <c r="Z80" s="235"/>
      <c r="AA80" s="235"/>
    </row>
    <row r="81" spans="1:27" ht="12.75" customHeight="1" x14ac:dyDescent="0.2">
      <c r="A81" s="235"/>
      <c r="B81" s="235"/>
      <c r="C81" s="235"/>
      <c r="D81" s="235"/>
      <c r="E81" s="235"/>
      <c r="F81" s="235"/>
      <c r="G81" s="235"/>
      <c r="H81" s="235"/>
      <c r="I81" s="235"/>
      <c r="J81" s="235"/>
      <c r="K81" s="235"/>
      <c r="L81" s="235"/>
      <c r="M81" s="235"/>
      <c r="N81" s="235"/>
      <c r="O81" s="235"/>
      <c r="P81" s="235"/>
      <c r="Q81" s="235"/>
      <c r="R81" s="235"/>
      <c r="S81" s="235"/>
      <c r="T81" s="235"/>
      <c r="U81" s="235"/>
      <c r="V81" s="235"/>
      <c r="W81" s="235"/>
      <c r="X81" s="235"/>
      <c r="Y81" s="235"/>
      <c r="Z81" s="235"/>
      <c r="AA81" s="235"/>
    </row>
    <row r="82" spans="1:27" ht="12.75" customHeight="1" x14ac:dyDescent="0.2">
      <c r="A82" s="235"/>
      <c r="B82" s="235"/>
      <c r="C82" s="235"/>
      <c r="D82" s="235"/>
      <c r="E82" s="235"/>
      <c r="F82" s="235"/>
      <c r="G82" s="235"/>
      <c r="H82" s="235"/>
      <c r="I82" s="235"/>
      <c r="J82" s="235"/>
      <c r="K82" s="235"/>
      <c r="L82" s="235"/>
      <c r="M82" s="235"/>
      <c r="N82" s="235"/>
      <c r="O82" s="235"/>
      <c r="P82" s="235"/>
      <c r="Q82" s="235"/>
      <c r="R82" s="235"/>
      <c r="S82" s="235"/>
      <c r="T82" s="235"/>
      <c r="U82" s="235"/>
      <c r="V82" s="235"/>
      <c r="W82" s="235"/>
      <c r="X82" s="235"/>
      <c r="Y82" s="235"/>
      <c r="Z82" s="235"/>
      <c r="AA82" s="235"/>
    </row>
    <row r="83" spans="1:27" ht="12.75" customHeight="1" x14ac:dyDescent="0.2">
      <c r="A83" s="235"/>
      <c r="B83" s="235"/>
      <c r="C83" s="235"/>
      <c r="D83" s="235"/>
      <c r="E83" s="235"/>
      <c r="F83" s="235"/>
      <c r="G83" s="235"/>
      <c r="H83" s="235"/>
      <c r="I83" s="235"/>
      <c r="J83" s="235"/>
      <c r="K83" s="235"/>
      <c r="L83" s="235"/>
      <c r="M83" s="235"/>
      <c r="N83" s="235"/>
      <c r="O83" s="235"/>
      <c r="P83" s="235"/>
      <c r="Q83" s="235"/>
      <c r="R83" s="235"/>
      <c r="S83" s="235"/>
      <c r="T83" s="235"/>
      <c r="U83" s="235"/>
      <c r="V83" s="235"/>
      <c r="W83" s="235"/>
      <c r="X83" s="235"/>
      <c r="Y83" s="235"/>
      <c r="Z83" s="235"/>
      <c r="AA83" s="235"/>
    </row>
    <row r="84" spans="1:27" ht="12.75" customHeight="1" x14ac:dyDescent="0.2">
      <c r="A84" s="235"/>
      <c r="B84" s="235"/>
      <c r="C84" s="235"/>
      <c r="D84" s="235"/>
      <c r="E84" s="235"/>
      <c r="F84" s="235"/>
      <c r="G84" s="235"/>
      <c r="H84" s="235"/>
      <c r="I84" s="235"/>
      <c r="J84" s="235"/>
      <c r="K84" s="235"/>
      <c r="L84" s="235"/>
      <c r="M84" s="235"/>
      <c r="N84" s="235"/>
      <c r="O84" s="235"/>
      <c r="P84" s="235"/>
      <c r="Q84" s="235"/>
      <c r="R84" s="235"/>
      <c r="S84" s="235"/>
      <c r="T84" s="235"/>
      <c r="U84" s="235"/>
      <c r="V84" s="235"/>
      <c r="W84" s="235"/>
      <c r="X84" s="235"/>
      <c r="Y84" s="235"/>
      <c r="Z84" s="235"/>
      <c r="AA84" s="235"/>
    </row>
    <row r="85" spans="1:27" ht="12.75" customHeight="1" x14ac:dyDescent="0.2">
      <c r="A85" s="235"/>
      <c r="B85" s="235"/>
      <c r="C85" s="235"/>
      <c r="D85" s="235"/>
      <c r="E85" s="235"/>
      <c r="F85" s="235"/>
      <c r="G85" s="235"/>
      <c r="H85" s="235"/>
      <c r="I85" s="235"/>
      <c r="J85" s="235"/>
      <c r="K85" s="235"/>
      <c r="L85" s="235"/>
      <c r="M85" s="235"/>
      <c r="N85" s="235"/>
      <c r="O85" s="235"/>
      <c r="P85" s="235"/>
      <c r="Q85" s="235"/>
      <c r="R85" s="235"/>
      <c r="S85" s="235"/>
      <c r="T85" s="235"/>
      <c r="U85" s="235"/>
      <c r="V85" s="235"/>
      <c r="W85" s="235"/>
      <c r="X85" s="235"/>
      <c r="Y85" s="235"/>
      <c r="Z85" s="235"/>
      <c r="AA85" s="235"/>
    </row>
    <row r="86" spans="1:27" ht="12.75" customHeight="1" x14ac:dyDescent="0.2">
      <c r="A86" s="235"/>
      <c r="B86" s="235"/>
      <c r="C86" s="235"/>
      <c r="D86" s="235"/>
      <c r="E86" s="235"/>
      <c r="F86" s="235"/>
      <c r="G86" s="235"/>
      <c r="H86" s="235"/>
      <c r="I86" s="235"/>
      <c r="J86" s="235"/>
      <c r="K86" s="235"/>
      <c r="L86" s="235"/>
      <c r="M86" s="235"/>
      <c r="N86" s="235"/>
      <c r="O86" s="235"/>
      <c r="P86" s="235"/>
      <c r="Q86" s="235"/>
      <c r="R86" s="235"/>
      <c r="S86" s="235"/>
      <c r="T86" s="235"/>
      <c r="U86" s="235"/>
      <c r="V86" s="235"/>
      <c r="W86" s="235"/>
      <c r="X86" s="235"/>
      <c r="Y86" s="235"/>
      <c r="Z86" s="235"/>
      <c r="AA86" s="235"/>
    </row>
    <row r="87" spans="1:27" ht="12.75" customHeight="1" x14ac:dyDescent="0.2">
      <c r="A87" s="235"/>
      <c r="B87" s="235"/>
      <c r="C87" s="235"/>
      <c r="D87" s="235"/>
      <c r="E87" s="235"/>
      <c r="F87" s="235"/>
      <c r="G87" s="235"/>
      <c r="H87" s="235"/>
      <c r="I87" s="235"/>
      <c r="J87" s="235"/>
      <c r="K87" s="235"/>
      <c r="L87" s="235"/>
      <c r="M87" s="235"/>
      <c r="N87" s="235"/>
      <c r="O87" s="235"/>
      <c r="P87" s="235"/>
      <c r="Q87" s="235"/>
      <c r="R87" s="235"/>
      <c r="S87" s="235"/>
      <c r="T87" s="235"/>
      <c r="U87" s="235"/>
      <c r="V87" s="235"/>
      <c r="W87" s="235"/>
      <c r="X87" s="235"/>
      <c r="Y87" s="235"/>
      <c r="Z87" s="235"/>
      <c r="AA87" s="235"/>
    </row>
    <row r="88" spans="1:27" ht="12.75" customHeight="1" x14ac:dyDescent="0.2">
      <c r="A88" s="235"/>
      <c r="B88" s="235"/>
      <c r="C88" s="235"/>
      <c r="D88" s="235"/>
      <c r="E88" s="235"/>
      <c r="F88" s="235"/>
      <c r="G88" s="235"/>
      <c r="H88" s="235"/>
      <c r="I88" s="235"/>
      <c r="J88" s="235"/>
      <c r="K88" s="235"/>
      <c r="L88" s="235"/>
      <c r="M88" s="235"/>
      <c r="N88" s="235"/>
      <c r="O88" s="235"/>
      <c r="P88" s="235"/>
      <c r="Q88" s="235"/>
      <c r="R88" s="235"/>
      <c r="S88" s="235"/>
      <c r="T88" s="235"/>
      <c r="U88" s="235"/>
      <c r="V88" s="235"/>
      <c r="W88" s="235"/>
      <c r="X88" s="235"/>
      <c r="Y88" s="235"/>
      <c r="Z88" s="235"/>
      <c r="AA88" s="235"/>
    </row>
    <row r="89" spans="1:27" ht="12.75" customHeight="1" x14ac:dyDescent="0.2">
      <c r="A89" s="235"/>
      <c r="B89" s="235"/>
      <c r="C89" s="235"/>
      <c r="D89" s="235"/>
      <c r="E89" s="235"/>
      <c r="F89" s="235"/>
      <c r="G89" s="235"/>
      <c r="H89" s="235"/>
      <c r="I89" s="235"/>
      <c r="J89" s="235"/>
      <c r="K89" s="235"/>
      <c r="L89" s="235"/>
      <c r="M89" s="235"/>
      <c r="N89" s="235"/>
      <c r="O89" s="235"/>
      <c r="P89" s="235"/>
      <c r="Q89" s="235"/>
      <c r="R89" s="235"/>
      <c r="S89" s="235"/>
      <c r="T89" s="235"/>
      <c r="U89" s="235"/>
      <c r="V89" s="235"/>
      <c r="W89" s="235"/>
      <c r="X89" s="235"/>
      <c r="Y89" s="235"/>
      <c r="Z89" s="235"/>
      <c r="AA89" s="235"/>
    </row>
    <row r="90" spans="1:27" ht="12.75" customHeight="1" x14ac:dyDescent="0.2">
      <c r="A90" s="235"/>
      <c r="B90" s="235"/>
      <c r="C90" s="235"/>
      <c r="D90" s="235"/>
      <c r="E90" s="235"/>
      <c r="F90" s="235"/>
      <c r="G90" s="235"/>
      <c r="H90" s="235"/>
      <c r="I90" s="235"/>
      <c r="J90" s="235"/>
      <c r="K90" s="235"/>
      <c r="L90" s="235"/>
      <c r="M90" s="235"/>
      <c r="N90" s="235"/>
      <c r="O90" s="235"/>
      <c r="P90" s="235"/>
      <c r="Q90" s="235"/>
      <c r="R90" s="235"/>
      <c r="S90" s="235"/>
      <c r="T90" s="235"/>
      <c r="U90" s="235"/>
      <c r="V90" s="235"/>
      <c r="W90" s="235"/>
      <c r="X90" s="235"/>
      <c r="Y90" s="235"/>
      <c r="Z90" s="235"/>
      <c r="AA90" s="235"/>
    </row>
    <row r="91" spans="1:27" ht="12.75" customHeight="1" x14ac:dyDescent="0.2">
      <c r="A91" s="235"/>
      <c r="B91" s="235"/>
      <c r="C91" s="235"/>
      <c r="D91" s="235"/>
      <c r="E91" s="235"/>
      <c r="F91" s="235"/>
      <c r="G91" s="235"/>
      <c r="H91" s="235"/>
      <c r="I91" s="235"/>
      <c r="J91" s="235"/>
      <c r="K91" s="235"/>
      <c r="L91" s="235"/>
      <c r="M91" s="235"/>
      <c r="N91" s="235"/>
      <c r="O91" s="235"/>
      <c r="P91" s="235"/>
      <c r="Q91" s="235"/>
      <c r="R91" s="235"/>
      <c r="S91" s="235"/>
      <c r="T91" s="235"/>
      <c r="U91" s="235"/>
      <c r="V91" s="235"/>
      <c r="W91" s="235"/>
      <c r="X91" s="235"/>
      <c r="Y91" s="235"/>
      <c r="Z91" s="235"/>
      <c r="AA91" s="235"/>
    </row>
    <row r="92" spans="1:27" ht="12.75" customHeight="1" x14ac:dyDescent="0.2">
      <c r="A92" s="235"/>
      <c r="B92" s="235"/>
      <c r="C92" s="235"/>
      <c r="D92" s="235"/>
      <c r="E92" s="235"/>
      <c r="F92" s="235"/>
      <c r="G92" s="235"/>
      <c r="H92" s="235"/>
      <c r="I92" s="235"/>
      <c r="J92" s="235"/>
      <c r="K92" s="235"/>
      <c r="L92" s="235"/>
      <c r="M92" s="235"/>
      <c r="N92" s="235"/>
      <c r="O92" s="235"/>
      <c r="P92" s="235"/>
      <c r="Q92" s="235"/>
      <c r="R92" s="235"/>
      <c r="S92" s="235"/>
      <c r="T92" s="235"/>
      <c r="U92" s="235"/>
      <c r="V92" s="235"/>
      <c r="W92" s="235"/>
      <c r="X92" s="235"/>
      <c r="Y92" s="235"/>
      <c r="Z92" s="235"/>
      <c r="AA92" s="235"/>
    </row>
    <row r="93" spans="1:27" ht="12.75" customHeight="1" x14ac:dyDescent="0.2">
      <c r="A93" s="235"/>
      <c r="B93" s="235"/>
      <c r="C93" s="235"/>
      <c r="D93" s="235"/>
      <c r="E93" s="235"/>
      <c r="F93" s="235"/>
      <c r="G93" s="235"/>
      <c r="H93" s="235"/>
      <c r="I93" s="235"/>
      <c r="J93" s="235"/>
      <c r="K93" s="235"/>
      <c r="L93" s="235"/>
      <c r="M93" s="235"/>
      <c r="N93" s="235"/>
      <c r="O93" s="235"/>
      <c r="P93" s="235"/>
      <c r="Q93" s="235"/>
      <c r="R93" s="235"/>
      <c r="S93" s="235"/>
      <c r="T93" s="235"/>
      <c r="U93" s="235"/>
      <c r="V93" s="235"/>
      <c r="W93" s="235"/>
      <c r="X93" s="235"/>
      <c r="Y93" s="235"/>
      <c r="Z93" s="235"/>
      <c r="AA93" s="235"/>
    </row>
    <row r="94" spans="1:27" ht="12.75" customHeight="1" x14ac:dyDescent="0.2">
      <c r="A94" s="235"/>
      <c r="B94" s="235"/>
      <c r="C94" s="235"/>
      <c r="D94" s="235"/>
      <c r="E94" s="235"/>
      <c r="F94" s="235"/>
      <c r="G94" s="235"/>
      <c r="H94" s="235"/>
      <c r="I94" s="235"/>
      <c r="J94" s="235"/>
      <c r="K94" s="235"/>
      <c r="L94" s="235"/>
      <c r="M94" s="235"/>
      <c r="N94" s="235"/>
      <c r="O94" s="235"/>
      <c r="P94" s="235"/>
      <c r="Q94" s="235"/>
      <c r="R94" s="235"/>
      <c r="S94" s="235"/>
      <c r="T94" s="235"/>
      <c r="U94" s="235"/>
      <c r="V94" s="235"/>
      <c r="W94" s="235"/>
      <c r="X94" s="235"/>
      <c r="Y94" s="235"/>
      <c r="Z94" s="235"/>
      <c r="AA94" s="235"/>
    </row>
    <row r="95" spans="1:27" ht="12.75" customHeight="1" x14ac:dyDescent="0.2">
      <c r="A95" s="235"/>
      <c r="B95" s="235"/>
      <c r="C95" s="235"/>
      <c r="D95" s="235"/>
      <c r="E95" s="235"/>
      <c r="F95" s="235"/>
      <c r="G95" s="235"/>
      <c r="H95" s="235"/>
      <c r="I95" s="235"/>
      <c r="J95" s="235"/>
      <c r="K95" s="235"/>
      <c r="L95" s="235"/>
      <c r="M95" s="235"/>
      <c r="N95" s="235"/>
      <c r="O95" s="235"/>
      <c r="P95" s="235"/>
      <c r="Q95" s="235"/>
      <c r="R95" s="235"/>
      <c r="S95" s="235"/>
      <c r="T95" s="235"/>
      <c r="U95" s="235"/>
      <c r="V95" s="235"/>
      <c r="W95" s="235"/>
      <c r="X95" s="235"/>
      <c r="Y95" s="235"/>
      <c r="Z95" s="235"/>
      <c r="AA95" s="235"/>
    </row>
    <row r="96" spans="1:27" ht="12.75" customHeight="1" x14ac:dyDescent="0.2">
      <c r="A96" s="235"/>
      <c r="B96" s="235"/>
      <c r="C96" s="235"/>
      <c r="D96" s="235"/>
      <c r="E96" s="235"/>
      <c r="F96" s="235"/>
      <c r="G96" s="235"/>
      <c r="H96" s="235"/>
      <c r="I96" s="235"/>
      <c r="J96" s="235"/>
      <c r="K96" s="235"/>
      <c r="L96" s="235"/>
      <c r="M96" s="235"/>
      <c r="N96" s="235"/>
      <c r="O96" s="235"/>
      <c r="P96" s="235"/>
      <c r="Q96" s="235"/>
      <c r="R96" s="235"/>
      <c r="S96" s="235"/>
      <c r="T96" s="235"/>
      <c r="U96" s="235"/>
      <c r="V96" s="235"/>
      <c r="W96" s="235"/>
      <c r="X96" s="235"/>
      <c r="Y96" s="235"/>
      <c r="Z96" s="235"/>
      <c r="AA96" s="235"/>
    </row>
    <row r="97" spans="1:27" ht="12.75" customHeight="1" x14ac:dyDescent="0.2">
      <c r="A97" s="235"/>
      <c r="B97" s="235"/>
      <c r="C97" s="235"/>
      <c r="D97" s="235"/>
      <c r="E97" s="235"/>
      <c r="F97" s="235"/>
      <c r="G97" s="235"/>
      <c r="H97" s="235"/>
      <c r="I97" s="235"/>
      <c r="J97" s="235"/>
      <c r="K97" s="235"/>
      <c r="L97" s="235"/>
      <c r="M97" s="235"/>
      <c r="N97" s="235"/>
      <c r="O97" s="235"/>
      <c r="P97" s="235"/>
      <c r="Q97" s="235"/>
      <c r="R97" s="235"/>
      <c r="S97" s="235"/>
      <c r="T97" s="235"/>
      <c r="U97" s="235"/>
      <c r="V97" s="235"/>
      <c r="W97" s="235"/>
      <c r="X97" s="235"/>
      <c r="Y97" s="235"/>
      <c r="Z97" s="235"/>
      <c r="AA97" s="235"/>
    </row>
    <row r="98" spans="1:27" ht="12.75" customHeight="1" x14ac:dyDescent="0.2">
      <c r="A98" s="235"/>
      <c r="B98" s="235"/>
      <c r="C98" s="235"/>
      <c r="D98" s="235"/>
      <c r="E98" s="235"/>
      <c r="F98" s="235"/>
      <c r="G98" s="235"/>
      <c r="H98" s="235"/>
      <c r="I98" s="235"/>
      <c r="J98" s="235"/>
      <c r="K98" s="235"/>
      <c r="L98" s="235"/>
      <c r="M98" s="235"/>
      <c r="N98" s="235"/>
      <c r="O98" s="235"/>
      <c r="P98" s="235"/>
      <c r="Q98" s="235"/>
      <c r="R98" s="235"/>
      <c r="S98" s="235"/>
      <c r="T98" s="235"/>
      <c r="U98" s="235"/>
      <c r="V98" s="235"/>
      <c r="W98" s="235"/>
      <c r="X98" s="235"/>
      <c r="Y98" s="235"/>
      <c r="Z98" s="235"/>
      <c r="AA98" s="235"/>
    </row>
    <row r="99" spans="1:27" ht="12.75" customHeight="1" x14ac:dyDescent="0.2">
      <c r="A99" s="235"/>
      <c r="B99" s="235"/>
      <c r="C99" s="235"/>
      <c r="D99" s="235"/>
      <c r="E99" s="235"/>
      <c r="F99" s="235"/>
      <c r="G99" s="235"/>
      <c r="H99" s="235"/>
      <c r="I99" s="235"/>
      <c r="J99" s="235"/>
      <c r="K99" s="235"/>
      <c r="L99" s="235"/>
      <c r="M99" s="235"/>
      <c r="N99" s="235"/>
      <c r="O99" s="235"/>
      <c r="P99" s="235"/>
      <c r="Q99" s="235"/>
      <c r="R99" s="235"/>
      <c r="S99" s="235"/>
      <c r="T99" s="235"/>
      <c r="U99" s="235"/>
      <c r="V99" s="235"/>
      <c r="W99" s="235"/>
      <c r="X99" s="235"/>
      <c r="Y99" s="235"/>
      <c r="Z99" s="235"/>
      <c r="AA99" s="235"/>
    </row>
    <row r="100" spans="1:27" ht="12.75" customHeight="1" x14ac:dyDescent="0.2">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c r="X100" s="235"/>
      <c r="Y100" s="235"/>
      <c r="Z100" s="235"/>
      <c r="AA100" s="235"/>
    </row>
    <row r="101" spans="1:27" ht="12.75" customHeight="1" x14ac:dyDescent="0.2">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c r="X101" s="235"/>
      <c r="Y101" s="235"/>
      <c r="Z101" s="235"/>
      <c r="AA101" s="235"/>
    </row>
    <row r="102" spans="1:27" ht="12.75" customHeight="1" x14ac:dyDescent="0.2">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c r="X102" s="235"/>
      <c r="Y102" s="235"/>
      <c r="Z102" s="235"/>
      <c r="AA102" s="235"/>
    </row>
    <row r="103" spans="1:27" ht="12.75" customHeight="1" x14ac:dyDescent="0.2">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c r="X103" s="235"/>
      <c r="Y103" s="235"/>
      <c r="Z103" s="235"/>
      <c r="AA103" s="235"/>
    </row>
    <row r="104" spans="1:27" ht="12.75" customHeight="1" x14ac:dyDescent="0.2">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c r="X104" s="235"/>
      <c r="Y104" s="235"/>
      <c r="Z104" s="235"/>
      <c r="AA104" s="235"/>
    </row>
    <row r="105" spans="1:27" ht="12.75" customHeight="1" x14ac:dyDescent="0.2">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c r="X105" s="235"/>
      <c r="Y105" s="235"/>
      <c r="Z105" s="235"/>
      <c r="AA105" s="235"/>
    </row>
    <row r="106" spans="1:27" ht="12.75" customHeight="1" x14ac:dyDescent="0.2">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c r="X106" s="235"/>
      <c r="Y106" s="235"/>
      <c r="Z106" s="235"/>
      <c r="AA106" s="235"/>
    </row>
    <row r="107" spans="1:27" ht="12.75" customHeight="1" x14ac:dyDescent="0.2">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c r="X107" s="235"/>
      <c r="Y107" s="235"/>
      <c r="Z107" s="235"/>
      <c r="AA107" s="235"/>
    </row>
    <row r="108" spans="1:27" ht="12.75" customHeight="1" x14ac:dyDescent="0.2">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c r="X108" s="235"/>
      <c r="Y108" s="235"/>
      <c r="Z108" s="235"/>
      <c r="AA108" s="235"/>
    </row>
    <row r="109" spans="1:27" ht="12.75" customHeight="1" x14ac:dyDescent="0.2">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c r="X109" s="235"/>
      <c r="Y109" s="235"/>
      <c r="Z109" s="235"/>
      <c r="AA109" s="235"/>
    </row>
    <row r="110" spans="1:27" ht="12.75" customHeight="1" x14ac:dyDescent="0.2">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c r="X110" s="235"/>
      <c r="Y110" s="235"/>
      <c r="Z110" s="235"/>
      <c r="AA110" s="235"/>
    </row>
    <row r="111" spans="1:27" ht="12.75" customHeight="1" x14ac:dyDescent="0.2">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c r="X111" s="235"/>
      <c r="Y111" s="235"/>
      <c r="Z111" s="235"/>
      <c r="AA111" s="235"/>
    </row>
    <row r="112" spans="1:27" ht="12.75" customHeight="1" x14ac:dyDescent="0.2">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c r="X112" s="235"/>
      <c r="Y112" s="235"/>
      <c r="Z112" s="235"/>
      <c r="AA112" s="235"/>
    </row>
    <row r="113" spans="1:27" ht="12.75" customHeight="1" x14ac:dyDescent="0.2">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c r="X113" s="235"/>
      <c r="Y113" s="235"/>
      <c r="Z113" s="235"/>
      <c r="AA113" s="235"/>
    </row>
    <row r="114" spans="1:27" ht="12.75" customHeight="1" x14ac:dyDescent="0.2">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c r="Y114" s="235"/>
      <c r="Z114" s="235"/>
      <c r="AA114" s="235"/>
    </row>
    <row r="115" spans="1:27" ht="12.75" customHeight="1" x14ac:dyDescent="0.2">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c r="X115" s="235"/>
      <c r="Y115" s="235"/>
      <c r="Z115" s="235"/>
      <c r="AA115" s="235"/>
    </row>
    <row r="116" spans="1:27" ht="12.75" customHeight="1" x14ac:dyDescent="0.2">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c r="AA116" s="235"/>
    </row>
    <row r="117" spans="1:27" ht="12.75" customHeight="1" x14ac:dyDescent="0.2">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c r="X117" s="235"/>
      <c r="Y117" s="235"/>
      <c r="Z117" s="235"/>
      <c r="AA117" s="235"/>
    </row>
    <row r="118" spans="1:27" ht="12.75" customHeight="1" x14ac:dyDescent="0.2">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c r="AA118" s="235"/>
    </row>
    <row r="119" spans="1:27" ht="12.75" customHeight="1" x14ac:dyDescent="0.2">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c r="AA119" s="235"/>
    </row>
    <row r="120" spans="1:27" ht="12.75" customHeight="1" x14ac:dyDescent="0.2">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c r="X120" s="235"/>
      <c r="Y120" s="235"/>
      <c r="Z120" s="235"/>
      <c r="AA120" s="235"/>
    </row>
    <row r="121" spans="1:27" ht="12.75" customHeight="1" x14ac:dyDescent="0.2">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c r="X121" s="235"/>
      <c r="Y121" s="235"/>
      <c r="Z121" s="235"/>
      <c r="AA121" s="235"/>
    </row>
    <row r="122" spans="1:27" ht="12.75" customHeight="1" x14ac:dyDescent="0.2">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c r="X122" s="235"/>
      <c r="Y122" s="235"/>
      <c r="Z122" s="235"/>
      <c r="AA122" s="235"/>
    </row>
    <row r="123" spans="1:27" ht="12.75" customHeight="1" x14ac:dyDescent="0.2">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c r="X123" s="235"/>
      <c r="Y123" s="235"/>
      <c r="Z123" s="235"/>
      <c r="AA123" s="235"/>
    </row>
    <row r="124" spans="1:27" ht="12.75" customHeight="1" x14ac:dyDescent="0.2">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c r="Y124" s="235"/>
      <c r="Z124" s="235"/>
      <c r="AA124" s="235"/>
    </row>
    <row r="125" spans="1:27" ht="12.75" customHeight="1" x14ac:dyDescent="0.2">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c r="AA125" s="235"/>
    </row>
    <row r="126" spans="1:27" ht="12.75" customHeight="1" x14ac:dyDescent="0.2">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c r="AA126" s="235"/>
    </row>
    <row r="127" spans="1:27" ht="12.75" customHeight="1" x14ac:dyDescent="0.2">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c r="Y127" s="235"/>
      <c r="Z127" s="235"/>
      <c r="AA127" s="235"/>
    </row>
    <row r="128" spans="1:27" ht="12.75" customHeight="1" x14ac:dyDescent="0.2">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c r="Y128" s="235"/>
      <c r="Z128" s="235"/>
      <c r="AA128" s="235"/>
    </row>
    <row r="129" spans="1:27" ht="12.75" customHeight="1" x14ac:dyDescent="0.2">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c r="Y129" s="235"/>
      <c r="Z129" s="235"/>
      <c r="AA129" s="235"/>
    </row>
    <row r="130" spans="1:27" ht="12.75" customHeight="1" x14ac:dyDescent="0.2">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c r="X130" s="235"/>
      <c r="Y130" s="235"/>
      <c r="Z130" s="235"/>
      <c r="AA130" s="235"/>
    </row>
    <row r="131" spans="1:27" ht="12.75" customHeight="1" x14ac:dyDescent="0.2">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c r="X131" s="235"/>
      <c r="Y131" s="235"/>
      <c r="Z131" s="235"/>
      <c r="AA131" s="235"/>
    </row>
    <row r="132" spans="1:27" ht="12.75" customHeight="1" x14ac:dyDescent="0.2">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c r="Y132" s="235"/>
      <c r="Z132" s="235"/>
      <c r="AA132" s="235"/>
    </row>
    <row r="133" spans="1:27" ht="12.75" customHeight="1" x14ac:dyDescent="0.2">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c r="X133" s="235"/>
      <c r="Y133" s="235"/>
      <c r="Z133" s="235"/>
      <c r="AA133" s="235"/>
    </row>
    <row r="134" spans="1:27" ht="12.75" customHeight="1" x14ac:dyDescent="0.2">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c r="X134" s="235"/>
      <c r="Y134" s="235"/>
      <c r="Z134" s="235"/>
      <c r="AA134" s="235"/>
    </row>
    <row r="135" spans="1:27" ht="12.75" customHeight="1" x14ac:dyDescent="0.2">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c r="X135" s="235"/>
      <c r="Y135" s="235"/>
      <c r="Z135" s="235"/>
      <c r="AA135" s="235"/>
    </row>
    <row r="136" spans="1:27" ht="12.75" customHeight="1" x14ac:dyDescent="0.2">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c r="X136" s="235"/>
      <c r="Y136" s="235"/>
      <c r="Z136" s="235"/>
      <c r="AA136" s="235"/>
    </row>
    <row r="137" spans="1:27" ht="12.75" customHeight="1" x14ac:dyDescent="0.2">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c r="X137" s="235"/>
      <c r="Y137" s="235"/>
      <c r="Z137" s="235"/>
      <c r="AA137" s="235"/>
    </row>
    <row r="138" spans="1:27" ht="12.75" customHeight="1" x14ac:dyDescent="0.2">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c r="X138" s="235"/>
      <c r="Y138" s="235"/>
      <c r="Z138" s="235"/>
      <c r="AA138" s="235"/>
    </row>
    <row r="139" spans="1:27" ht="12.75" customHeight="1" x14ac:dyDescent="0.2">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c r="X139" s="235"/>
      <c r="Y139" s="235"/>
      <c r="Z139" s="235"/>
      <c r="AA139" s="235"/>
    </row>
    <row r="140" spans="1:27" ht="12.75" customHeight="1" x14ac:dyDescent="0.2">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c r="X140" s="235"/>
      <c r="Y140" s="235"/>
      <c r="Z140" s="235"/>
      <c r="AA140" s="235"/>
    </row>
    <row r="141" spans="1:27" ht="12.75" customHeight="1" x14ac:dyDescent="0.2">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c r="X141" s="235"/>
      <c r="Y141" s="235"/>
      <c r="Z141" s="235"/>
      <c r="AA141" s="235"/>
    </row>
    <row r="142" spans="1:27" ht="12.75" customHeight="1" x14ac:dyDescent="0.2">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c r="X142" s="235"/>
      <c r="Y142" s="235"/>
      <c r="Z142" s="235"/>
      <c r="AA142" s="235"/>
    </row>
    <row r="143" spans="1:27" ht="12.75" customHeight="1" x14ac:dyDescent="0.2">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c r="X143" s="235"/>
      <c r="Y143" s="235"/>
      <c r="Z143" s="235"/>
      <c r="AA143" s="235"/>
    </row>
    <row r="144" spans="1:27" ht="12.75" customHeight="1" x14ac:dyDescent="0.2">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c r="Y144" s="235"/>
      <c r="Z144" s="235"/>
      <c r="AA144" s="235"/>
    </row>
    <row r="145" spans="1:27" ht="12.75" customHeight="1" x14ac:dyDescent="0.2">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c r="Y145" s="235"/>
      <c r="Z145" s="235"/>
      <c r="AA145" s="235"/>
    </row>
    <row r="146" spans="1:27" ht="12.75" customHeight="1" x14ac:dyDescent="0.2">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c r="Y146" s="235"/>
      <c r="Z146" s="235"/>
      <c r="AA146" s="235"/>
    </row>
    <row r="147" spans="1:27" ht="12.75" customHeight="1" x14ac:dyDescent="0.2">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c r="Y147" s="235"/>
      <c r="Z147" s="235"/>
      <c r="AA147" s="235"/>
    </row>
    <row r="148" spans="1:27" ht="12.75" customHeight="1" x14ac:dyDescent="0.2">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c r="Y148" s="235"/>
      <c r="Z148" s="235"/>
      <c r="AA148" s="235"/>
    </row>
    <row r="149" spans="1:27" ht="12.75" customHeight="1" x14ac:dyDescent="0.2">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c r="Y149" s="235"/>
      <c r="Z149" s="235"/>
      <c r="AA149" s="235"/>
    </row>
    <row r="150" spans="1:27" ht="12.75" customHeight="1" x14ac:dyDescent="0.2">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c r="Y150" s="235"/>
      <c r="Z150" s="235"/>
      <c r="AA150" s="235"/>
    </row>
    <row r="151" spans="1:27" ht="12.75" customHeight="1" x14ac:dyDescent="0.2">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c r="Y151" s="235"/>
      <c r="Z151" s="235"/>
      <c r="AA151" s="235"/>
    </row>
    <row r="152" spans="1:27" ht="12.75" customHeight="1" x14ac:dyDescent="0.2">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c r="Y152" s="235"/>
      <c r="Z152" s="235"/>
      <c r="AA152" s="235"/>
    </row>
    <row r="153" spans="1:27" ht="12.75" customHeight="1" x14ac:dyDescent="0.2">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c r="Y153" s="235"/>
      <c r="Z153" s="235"/>
      <c r="AA153" s="235"/>
    </row>
    <row r="154" spans="1:27" ht="12.75" customHeight="1" x14ac:dyDescent="0.2">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c r="Y154" s="235"/>
      <c r="Z154" s="235"/>
      <c r="AA154" s="235"/>
    </row>
    <row r="155" spans="1:27" ht="12.75" customHeight="1" x14ac:dyDescent="0.2">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c r="Y155" s="235"/>
      <c r="Z155" s="235"/>
      <c r="AA155" s="235"/>
    </row>
    <row r="156" spans="1:27" ht="12.75" customHeight="1" x14ac:dyDescent="0.2">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c r="Y156" s="235"/>
      <c r="Z156" s="235"/>
      <c r="AA156" s="235"/>
    </row>
    <row r="157" spans="1:27" ht="12.75" customHeight="1" x14ac:dyDescent="0.2">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c r="Y157" s="235"/>
      <c r="Z157" s="235"/>
      <c r="AA157" s="235"/>
    </row>
    <row r="158" spans="1:27" ht="12.75" customHeight="1" x14ac:dyDescent="0.2">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c r="Y158" s="235"/>
      <c r="Z158" s="235"/>
      <c r="AA158" s="235"/>
    </row>
    <row r="159" spans="1:27" ht="12.75" customHeight="1" x14ac:dyDescent="0.2">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c r="Y159" s="235"/>
      <c r="Z159" s="235"/>
      <c r="AA159" s="235"/>
    </row>
    <row r="160" spans="1:27" ht="12.75" customHeight="1" x14ac:dyDescent="0.2">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c r="Y160" s="235"/>
      <c r="Z160" s="235"/>
      <c r="AA160" s="235"/>
    </row>
    <row r="161" spans="1:27" ht="12.75" customHeight="1" x14ac:dyDescent="0.2">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c r="Y161" s="235"/>
      <c r="Z161" s="235"/>
      <c r="AA161" s="235"/>
    </row>
    <row r="162" spans="1:27" ht="12.75" customHeight="1" x14ac:dyDescent="0.2">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c r="Y162" s="235"/>
      <c r="Z162" s="235"/>
      <c r="AA162" s="235"/>
    </row>
    <row r="163" spans="1:27" ht="12.75" customHeight="1" x14ac:dyDescent="0.2">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c r="Y163" s="235"/>
      <c r="Z163" s="235"/>
      <c r="AA163" s="235"/>
    </row>
    <row r="164" spans="1:27" ht="12.75" customHeight="1" x14ac:dyDescent="0.2">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c r="Y164" s="235"/>
      <c r="Z164" s="235"/>
      <c r="AA164" s="235"/>
    </row>
    <row r="165" spans="1:27" ht="12.75" customHeight="1" x14ac:dyDescent="0.2">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c r="Y165" s="235"/>
      <c r="Z165" s="235"/>
      <c r="AA165" s="235"/>
    </row>
    <row r="166" spans="1:27" ht="12.75" customHeight="1" x14ac:dyDescent="0.2">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c r="Y166" s="235"/>
      <c r="Z166" s="235"/>
      <c r="AA166" s="235"/>
    </row>
    <row r="167" spans="1:27" ht="12.75" customHeight="1" x14ac:dyDescent="0.2">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c r="Y167" s="235"/>
      <c r="Z167" s="235"/>
      <c r="AA167" s="235"/>
    </row>
    <row r="168" spans="1:27" ht="12.75" customHeight="1" x14ac:dyDescent="0.2">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c r="Y168" s="235"/>
      <c r="Z168" s="235"/>
      <c r="AA168" s="235"/>
    </row>
    <row r="169" spans="1:27" ht="12.75" customHeight="1" x14ac:dyDescent="0.2">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c r="Y169" s="235"/>
      <c r="Z169" s="235"/>
      <c r="AA169" s="235"/>
    </row>
    <row r="170" spans="1:27" ht="12.75" customHeight="1" x14ac:dyDescent="0.2">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c r="Y170" s="235"/>
      <c r="Z170" s="235"/>
      <c r="AA170" s="235"/>
    </row>
    <row r="171" spans="1:27" ht="12.75" customHeight="1" x14ac:dyDescent="0.2">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c r="Y171" s="235"/>
      <c r="Z171" s="235"/>
      <c r="AA171" s="235"/>
    </row>
    <row r="172" spans="1:27" ht="12.75" customHeight="1" x14ac:dyDescent="0.2">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c r="Y172" s="235"/>
      <c r="Z172" s="235"/>
      <c r="AA172" s="235"/>
    </row>
    <row r="173" spans="1:27" ht="12.75" customHeight="1" x14ac:dyDescent="0.2">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c r="Y173" s="235"/>
      <c r="Z173" s="235"/>
      <c r="AA173" s="235"/>
    </row>
    <row r="174" spans="1:27" ht="12.75" customHeight="1" x14ac:dyDescent="0.2">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c r="Y174" s="235"/>
      <c r="Z174" s="235"/>
      <c r="AA174" s="235"/>
    </row>
    <row r="175" spans="1:27" ht="12.75" customHeight="1" x14ac:dyDescent="0.2">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c r="Y175" s="235"/>
      <c r="Z175" s="235"/>
      <c r="AA175" s="235"/>
    </row>
    <row r="176" spans="1:27" ht="12.75" customHeight="1" x14ac:dyDescent="0.2">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c r="Y176" s="235"/>
      <c r="Z176" s="235"/>
      <c r="AA176" s="235"/>
    </row>
    <row r="177" spans="1:27" ht="12.75" customHeight="1" x14ac:dyDescent="0.2">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c r="Y177" s="235"/>
      <c r="Z177" s="235"/>
      <c r="AA177" s="235"/>
    </row>
    <row r="178" spans="1:27" ht="12.75" customHeight="1" x14ac:dyDescent="0.2">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c r="Y178" s="235"/>
      <c r="Z178" s="235"/>
      <c r="AA178" s="235"/>
    </row>
    <row r="179" spans="1:27" ht="12.75" customHeight="1" x14ac:dyDescent="0.2">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c r="Y179" s="235"/>
      <c r="Z179" s="235"/>
      <c r="AA179" s="235"/>
    </row>
    <row r="180" spans="1:27" ht="12.75" customHeight="1" x14ac:dyDescent="0.2">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row>
    <row r="181" spans="1:27" ht="12.75" customHeight="1" x14ac:dyDescent="0.2">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c r="Y181" s="235"/>
      <c r="Z181" s="235"/>
      <c r="AA181" s="235"/>
    </row>
    <row r="182" spans="1:27" ht="12.75" customHeight="1" x14ac:dyDescent="0.2">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c r="Y182" s="235"/>
      <c r="Z182" s="235"/>
      <c r="AA182" s="235"/>
    </row>
    <row r="183" spans="1:27" ht="12.75" customHeight="1" x14ac:dyDescent="0.2">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c r="Y183" s="235"/>
      <c r="Z183" s="235"/>
      <c r="AA183" s="235"/>
    </row>
    <row r="184" spans="1:27" ht="12.75" customHeight="1" x14ac:dyDescent="0.2">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c r="Y184" s="235"/>
      <c r="Z184" s="235"/>
      <c r="AA184" s="235"/>
    </row>
    <row r="185" spans="1:27" ht="12.75" customHeight="1" x14ac:dyDescent="0.2">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row>
    <row r="186" spans="1:27" ht="12.75" customHeight="1" x14ac:dyDescent="0.2">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c r="Y186" s="235"/>
      <c r="Z186" s="235"/>
      <c r="AA186" s="235"/>
    </row>
    <row r="187" spans="1:27" ht="12.75" customHeight="1" x14ac:dyDescent="0.2">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c r="Y187" s="235"/>
      <c r="Z187" s="235"/>
      <c r="AA187" s="235"/>
    </row>
    <row r="188" spans="1:27" ht="12.75" customHeight="1" x14ac:dyDescent="0.2">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c r="Y188" s="235"/>
      <c r="Z188" s="235"/>
      <c r="AA188" s="235"/>
    </row>
    <row r="189" spans="1:27" ht="12.75" customHeight="1" x14ac:dyDescent="0.2">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row>
    <row r="190" spans="1:27" ht="12.75" customHeight="1" x14ac:dyDescent="0.2">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row>
    <row r="191" spans="1:27" ht="12.75" customHeight="1" x14ac:dyDescent="0.2">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c r="Y191" s="235"/>
      <c r="Z191" s="235"/>
      <c r="AA191" s="235"/>
    </row>
    <row r="192" spans="1:27" ht="12.75" customHeight="1" x14ac:dyDescent="0.2">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c r="AA192" s="235"/>
    </row>
    <row r="193" spans="1:27" ht="12.75" customHeight="1" x14ac:dyDescent="0.2">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c r="AA193" s="235"/>
    </row>
    <row r="194" spans="1:27" ht="12.75" customHeight="1" x14ac:dyDescent="0.2">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c r="AA194" s="235"/>
    </row>
    <row r="195" spans="1:27" ht="12.75" customHeight="1" x14ac:dyDescent="0.2">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c r="AA195" s="235"/>
    </row>
    <row r="196" spans="1:27" ht="12.75" customHeight="1" x14ac:dyDescent="0.2">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c r="AA196" s="235"/>
    </row>
    <row r="197" spans="1:27" ht="12.75" customHeight="1" x14ac:dyDescent="0.2">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c r="Y197" s="235"/>
      <c r="Z197" s="235"/>
      <c r="AA197" s="235"/>
    </row>
    <row r="198" spans="1:27" ht="12.75" customHeight="1" x14ac:dyDescent="0.2">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c r="Y198" s="235"/>
      <c r="Z198" s="235"/>
      <c r="AA198" s="235"/>
    </row>
    <row r="199" spans="1:27" ht="12.75" customHeight="1" x14ac:dyDescent="0.2">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c r="Y199" s="235"/>
      <c r="Z199" s="235"/>
      <c r="AA199" s="235"/>
    </row>
    <row r="200" spans="1:27" ht="12.75" customHeight="1" x14ac:dyDescent="0.2">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c r="Y200" s="235"/>
      <c r="Z200" s="235"/>
      <c r="AA200" s="235"/>
    </row>
    <row r="201" spans="1:27" ht="12.75" customHeight="1" x14ac:dyDescent="0.2">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c r="Y201" s="235"/>
      <c r="Z201" s="235"/>
      <c r="AA201" s="235"/>
    </row>
    <row r="202" spans="1:27" ht="12.75" customHeight="1" x14ac:dyDescent="0.2">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c r="Y202" s="235"/>
      <c r="Z202" s="235"/>
      <c r="AA202" s="235"/>
    </row>
    <row r="203" spans="1:27" ht="12.75" customHeight="1" x14ac:dyDescent="0.2">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c r="Y203" s="235"/>
      <c r="Z203" s="235"/>
      <c r="AA203" s="235"/>
    </row>
    <row r="204" spans="1:27" ht="12.75" customHeight="1" x14ac:dyDescent="0.2">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c r="Y204" s="235"/>
      <c r="Z204" s="235"/>
      <c r="AA204" s="235"/>
    </row>
    <row r="205" spans="1:27" ht="12.75" customHeight="1" x14ac:dyDescent="0.2">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c r="Y205" s="235"/>
      <c r="Z205" s="235"/>
      <c r="AA205" s="235"/>
    </row>
    <row r="206" spans="1:27" ht="12.75" customHeight="1" x14ac:dyDescent="0.2">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c r="Y206" s="235"/>
      <c r="Z206" s="235"/>
      <c r="AA206" s="235"/>
    </row>
    <row r="207" spans="1:27" ht="12.75" customHeight="1" x14ac:dyDescent="0.2">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c r="Y207" s="235"/>
      <c r="Z207" s="235"/>
      <c r="AA207" s="235"/>
    </row>
    <row r="208" spans="1:27" ht="12.75" customHeight="1" x14ac:dyDescent="0.2">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c r="Y208" s="235"/>
      <c r="Z208" s="235"/>
      <c r="AA208" s="235"/>
    </row>
    <row r="209" spans="1:27" ht="12.75" customHeight="1" x14ac:dyDescent="0.2">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c r="Y209" s="235"/>
      <c r="Z209" s="235"/>
      <c r="AA209" s="235"/>
    </row>
    <row r="210" spans="1:27" ht="12.75" customHeight="1" x14ac:dyDescent="0.2">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c r="Y210" s="235"/>
      <c r="Z210" s="235"/>
      <c r="AA210" s="235"/>
    </row>
    <row r="211" spans="1:27" ht="12.75" customHeight="1" x14ac:dyDescent="0.2">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c r="Y211" s="235"/>
      <c r="Z211" s="235"/>
      <c r="AA211" s="235"/>
    </row>
    <row r="212" spans="1:27" ht="12.75" customHeight="1" x14ac:dyDescent="0.2">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c r="Y212" s="235"/>
      <c r="Z212" s="235"/>
      <c r="AA212" s="235"/>
    </row>
    <row r="213" spans="1:27" ht="12.75" customHeight="1" x14ac:dyDescent="0.2">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c r="Y213" s="235"/>
      <c r="Z213" s="235"/>
      <c r="AA213" s="235"/>
    </row>
    <row r="214" spans="1:27" ht="12.75" customHeight="1" x14ac:dyDescent="0.2">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c r="Y214" s="235"/>
      <c r="Z214" s="235"/>
      <c r="AA214" s="235"/>
    </row>
    <row r="215" spans="1:27" ht="12.75" customHeight="1" x14ac:dyDescent="0.2">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c r="Y215" s="235"/>
      <c r="Z215" s="235"/>
      <c r="AA215" s="235"/>
    </row>
    <row r="216" spans="1:27" ht="12.75" customHeight="1" x14ac:dyDescent="0.2">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c r="Y216" s="235"/>
      <c r="Z216" s="235"/>
      <c r="AA216" s="235"/>
    </row>
    <row r="217" spans="1:27" ht="12.75" customHeight="1" x14ac:dyDescent="0.2">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c r="Z217" s="235"/>
      <c r="AA217" s="235"/>
    </row>
    <row r="218" spans="1:27" ht="12.75" customHeight="1" x14ac:dyDescent="0.2">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c r="Z218" s="235"/>
      <c r="AA218" s="235"/>
    </row>
    <row r="219" spans="1:27" ht="12.75" customHeight="1" x14ac:dyDescent="0.2">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c r="Y219" s="235"/>
      <c r="Z219" s="235"/>
      <c r="AA219" s="235"/>
    </row>
    <row r="220" spans="1:27" ht="12.75" customHeight="1" x14ac:dyDescent="0.2">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c r="Y220" s="235"/>
      <c r="Z220" s="235"/>
      <c r="AA220" s="235"/>
    </row>
    <row r="221" spans="1:27" ht="15.75" customHeight="1" x14ac:dyDescent="0.2">
      <c r="O221" s="92"/>
    </row>
    <row r="222" spans="1:27" ht="15.75" customHeight="1" x14ac:dyDescent="0.2">
      <c r="O222" s="92"/>
    </row>
    <row r="223" spans="1:27" ht="15.75" customHeight="1" x14ac:dyDescent="0.2">
      <c r="O223" s="92"/>
    </row>
    <row r="224" spans="1:27" ht="15.75" customHeight="1" x14ac:dyDescent="0.2">
      <c r="O224" s="92"/>
    </row>
    <row r="225" spans="15:15" ht="15.75" customHeight="1" x14ac:dyDescent="0.2">
      <c r="O225" s="92"/>
    </row>
    <row r="226" spans="15:15" ht="15.75" customHeight="1" x14ac:dyDescent="0.2">
      <c r="O226" s="92"/>
    </row>
    <row r="227" spans="15:15" ht="15.75" customHeight="1" x14ac:dyDescent="0.2">
      <c r="O227" s="92"/>
    </row>
    <row r="228" spans="15:15" ht="15.75" customHeight="1" x14ac:dyDescent="0.2">
      <c r="O228" s="92"/>
    </row>
    <row r="229" spans="15:15" ht="15.75" customHeight="1" x14ac:dyDescent="0.2">
      <c r="O229" s="92"/>
    </row>
    <row r="230" spans="15:15" ht="15.75" customHeight="1" x14ac:dyDescent="0.2">
      <c r="O230" s="92"/>
    </row>
    <row r="231" spans="15:15" ht="15.75" customHeight="1" x14ac:dyDescent="0.2">
      <c r="O231" s="92"/>
    </row>
    <row r="232" spans="15:15" ht="15.75" customHeight="1" x14ac:dyDescent="0.2">
      <c r="O232" s="92"/>
    </row>
    <row r="233" spans="15:15" ht="15.75" customHeight="1" x14ac:dyDescent="0.2">
      <c r="O233" s="92"/>
    </row>
    <row r="234" spans="15:15" ht="15.75" customHeight="1" x14ac:dyDescent="0.2">
      <c r="O234" s="92"/>
    </row>
    <row r="235" spans="15:15" ht="15.75" customHeight="1" x14ac:dyDescent="0.2">
      <c r="O235" s="92"/>
    </row>
    <row r="236" spans="15:15" ht="15.75" customHeight="1" x14ac:dyDescent="0.2">
      <c r="O236" s="92"/>
    </row>
    <row r="237" spans="15:15" ht="15.75" customHeight="1" x14ac:dyDescent="0.2">
      <c r="O237" s="92"/>
    </row>
    <row r="238" spans="15:15" ht="15.75" customHeight="1" x14ac:dyDescent="0.2">
      <c r="O238" s="92"/>
    </row>
    <row r="239" spans="15:15" ht="15.75" customHeight="1" x14ac:dyDescent="0.2">
      <c r="O239" s="92"/>
    </row>
    <row r="240" spans="15:15" ht="15.75" customHeight="1" x14ac:dyDescent="0.2">
      <c r="O240" s="92"/>
    </row>
    <row r="241" spans="15:15" ht="15.75" customHeight="1" x14ac:dyDescent="0.2">
      <c r="O241" s="92"/>
    </row>
    <row r="242" spans="15:15" ht="15.75" customHeight="1" x14ac:dyDescent="0.2">
      <c r="O242" s="92"/>
    </row>
    <row r="243" spans="15:15" ht="15.75" customHeight="1" x14ac:dyDescent="0.2">
      <c r="O243" s="92"/>
    </row>
    <row r="244" spans="15:15" ht="15.75" customHeight="1" x14ac:dyDescent="0.2">
      <c r="O244" s="92"/>
    </row>
    <row r="245" spans="15:15" ht="15.75" customHeight="1" x14ac:dyDescent="0.2">
      <c r="O245" s="92"/>
    </row>
    <row r="246" spans="15:15" ht="15.75" customHeight="1" x14ac:dyDescent="0.2">
      <c r="O246" s="92"/>
    </row>
    <row r="247" spans="15:15" ht="15.75" customHeight="1" x14ac:dyDescent="0.2">
      <c r="O247" s="92"/>
    </row>
    <row r="248" spans="15:15" ht="15.75" customHeight="1" x14ac:dyDescent="0.2">
      <c r="O248" s="92"/>
    </row>
    <row r="249" spans="15:15" ht="15.75" customHeight="1" x14ac:dyDescent="0.2">
      <c r="O249" s="92"/>
    </row>
    <row r="250" spans="15:15" ht="15.75" customHeight="1" x14ac:dyDescent="0.2">
      <c r="O250" s="92"/>
    </row>
    <row r="251" spans="15:15" ht="15.75" customHeight="1" x14ac:dyDescent="0.2">
      <c r="O251" s="92"/>
    </row>
    <row r="252" spans="15:15" ht="15.75" customHeight="1" x14ac:dyDescent="0.2">
      <c r="O252" s="92"/>
    </row>
    <row r="253" spans="15:15" ht="15.75" customHeight="1" x14ac:dyDescent="0.2">
      <c r="O253" s="92"/>
    </row>
    <row r="254" spans="15:15" ht="15.75" customHeight="1" x14ac:dyDescent="0.2">
      <c r="O254" s="92"/>
    </row>
    <row r="255" spans="15:15" ht="15.75" customHeight="1" x14ac:dyDescent="0.2">
      <c r="O255" s="92"/>
    </row>
    <row r="256" spans="15:15" ht="15.75" customHeight="1" x14ac:dyDescent="0.2">
      <c r="O256" s="92"/>
    </row>
    <row r="257" spans="15:15" ht="15.75" customHeight="1" x14ac:dyDescent="0.2">
      <c r="O257" s="92"/>
    </row>
    <row r="258" spans="15:15" ht="15.75" customHeight="1" x14ac:dyDescent="0.2">
      <c r="O258" s="92"/>
    </row>
    <row r="259" spans="15:15" ht="15.75" customHeight="1" x14ac:dyDescent="0.2">
      <c r="O259" s="92"/>
    </row>
    <row r="260" spans="15:15" ht="15.75" customHeight="1" x14ac:dyDescent="0.2">
      <c r="O260" s="92"/>
    </row>
    <row r="261" spans="15:15" ht="15.75" customHeight="1" x14ac:dyDescent="0.2">
      <c r="O261" s="92"/>
    </row>
    <row r="262" spans="15:15" ht="15.75" customHeight="1" x14ac:dyDescent="0.2">
      <c r="O262" s="92"/>
    </row>
    <row r="263" spans="15:15" ht="15.75" customHeight="1" x14ac:dyDescent="0.2">
      <c r="O263" s="92"/>
    </row>
    <row r="264" spans="15:15" ht="15.75" customHeight="1" x14ac:dyDescent="0.2">
      <c r="O264" s="92"/>
    </row>
    <row r="265" spans="15:15" ht="15.75" customHeight="1" x14ac:dyDescent="0.2">
      <c r="O265" s="92"/>
    </row>
    <row r="266" spans="15:15" ht="15.75" customHeight="1" x14ac:dyDescent="0.2">
      <c r="O266" s="92"/>
    </row>
    <row r="267" spans="15:15" ht="15.75" customHeight="1" x14ac:dyDescent="0.2">
      <c r="O267" s="92"/>
    </row>
    <row r="268" spans="15:15" ht="15.75" customHeight="1" x14ac:dyDescent="0.2">
      <c r="O268" s="92"/>
    </row>
    <row r="269" spans="15:15" ht="15.75" customHeight="1" x14ac:dyDescent="0.2">
      <c r="O269" s="92"/>
    </row>
    <row r="270" spans="15:15" ht="15.75" customHeight="1" x14ac:dyDescent="0.2">
      <c r="O270" s="92"/>
    </row>
    <row r="271" spans="15:15" ht="15.75" customHeight="1" x14ac:dyDescent="0.2">
      <c r="O271" s="92"/>
    </row>
    <row r="272" spans="15:15" ht="15.75" customHeight="1" x14ac:dyDescent="0.2">
      <c r="O272" s="92"/>
    </row>
    <row r="273" spans="15:15" ht="15.75" customHeight="1" x14ac:dyDescent="0.2">
      <c r="O273" s="92"/>
    </row>
    <row r="274" spans="15:15" ht="15.75" customHeight="1" x14ac:dyDescent="0.2">
      <c r="O274" s="92"/>
    </row>
    <row r="275" spans="15:15" ht="15.75" customHeight="1" x14ac:dyDescent="0.2">
      <c r="O275" s="92"/>
    </row>
    <row r="276" spans="15:15" ht="15.75" customHeight="1" x14ac:dyDescent="0.2">
      <c r="O276" s="92"/>
    </row>
    <row r="277" spans="15:15" ht="15.75" customHeight="1" x14ac:dyDescent="0.2">
      <c r="O277" s="92"/>
    </row>
    <row r="278" spans="15:15" ht="15.75" customHeight="1" x14ac:dyDescent="0.2">
      <c r="O278" s="92"/>
    </row>
    <row r="279" spans="15:15" ht="15.75" customHeight="1" x14ac:dyDescent="0.2">
      <c r="O279" s="92"/>
    </row>
    <row r="280" spans="15:15" ht="15.75" customHeight="1" x14ac:dyDescent="0.2">
      <c r="O280" s="92"/>
    </row>
    <row r="281" spans="15:15" ht="15.75" customHeight="1" x14ac:dyDescent="0.2">
      <c r="O281" s="92"/>
    </row>
    <row r="282" spans="15:15" ht="15.75" customHeight="1" x14ac:dyDescent="0.2">
      <c r="O282" s="92"/>
    </row>
    <row r="283" spans="15:15" ht="15.75" customHeight="1" x14ac:dyDescent="0.2">
      <c r="O283" s="92"/>
    </row>
    <row r="284" spans="15:15" ht="15.75" customHeight="1" x14ac:dyDescent="0.2">
      <c r="O284" s="92"/>
    </row>
    <row r="285" spans="15:15" ht="15.75" customHeight="1" x14ac:dyDescent="0.2">
      <c r="O285" s="92"/>
    </row>
    <row r="286" spans="15:15" ht="15.75" customHeight="1" x14ac:dyDescent="0.2">
      <c r="O286" s="92"/>
    </row>
    <row r="287" spans="15:15" ht="15.75" customHeight="1" x14ac:dyDescent="0.2">
      <c r="O287" s="92"/>
    </row>
    <row r="288" spans="15:15" ht="15.75" customHeight="1" x14ac:dyDescent="0.2">
      <c r="O288" s="92"/>
    </row>
    <row r="289" spans="15:15" ht="15.75" customHeight="1" x14ac:dyDescent="0.2">
      <c r="O289" s="92"/>
    </row>
    <row r="290" spans="15:15" ht="15.75" customHeight="1" x14ac:dyDescent="0.2">
      <c r="O290" s="92"/>
    </row>
    <row r="291" spans="15:15" ht="15.75" customHeight="1" x14ac:dyDescent="0.2">
      <c r="O291" s="92"/>
    </row>
    <row r="292" spans="15:15" ht="15.75" customHeight="1" x14ac:dyDescent="0.2">
      <c r="O292" s="92"/>
    </row>
    <row r="293" spans="15:15" ht="15.75" customHeight="1" x14ac:dyDescent="0.2">
      <c r="O293" s="92"/>
    </row>
    <row r="294" spans="15:15" ht="15.75" customHeight="1" x14ac:dyDescent="0.2">
      <c r="O294" s="92"/>
    </row>
    <row r="295" spans="15:15" ht="15.75" customHeight="1" x14ac:dyDescent="0.2">
      <c r="O295" s="92"/>
    </row>
    <row r="296" spans="15:15" ht="15.75" customHeight="1" x14ac:dyDescent="0.2">
      <c r="O296" s="92"/>
    </row>
    <row r="297" spans="15:15" ht="15.75" customHeight="1" x14ac:dyDescent="0.2">
      <c r="O297" s="92"/>
    </row>
    <row r="298" spans="15:15" ht="15.75" customHeight="1" x14ac:dyDescent="0.2">
      <c r="O298" s="92"/>
    </row>
    <row r="299" spans="15:15" ht="15.75" customHeight="1" x14ac:dyDescent="0.2">
      <c r="O299" s="92"/>
    </row>
    <row r="300" spans="15:15" ht="15.75" customHeight="1" x14ac:dyDescent="0.2">
      <c r="O300" s="92"/>
    </row>
    <row r="301" spans="15:15" ht="15.75" customHeight="1" x14ac:dyDescent="0.2">
      <c r="O301" s="92"/>
    </row>
    <row r="302" spans="15:15" ht="15.75" customHeight="1" x14ac:dyDescent="0.2">
      <c r="O302" s="92"/>
    </row>
    <row r="303" spans="15:15" ht="15.75" customHeight="1" x14ac:dyDescent="0.2">
      <c r="O303" s="92"/>
    </row>
    <row r="304" spans="15:15" ht="15.75" customHeight="1" x14ac:dyDescent="0.2">
      <c r="O304" s="92"/>
    </row>
    <row r="305" spans="15:15" ht="15.75" customHeight="1" x14ac:dyDescent="0.2">
      <c r="O305" s="92"/>
    </row>
    <row r="306" spans="15:15" ht="15.75" customHeight="1" x14ac:dyDescent="0.2">
      <c r="O306" s="92"/>
    </row>
    <row r="307" spans="15:15" ht="15.75" customHeight="1" x14ac:dyDescent="0.2">
      <c r="O307" s="92"/>
    </row>
    <row r="308" spans="15:15" ht="15.75" customHeight="1" x14ac:dyDescent="0.2">
      <c r="O308" s="92"/>
    </row>
    <row r="309" spans="15:15" ht="15.75" customHeight="1" x14ac:dyDescent="0.2">
      <c r="O309" s="92"/>
    </row>
    <row r="310" spans="15:15" ht="15.75" customHeight="1" x14ac:dyDescent="0.2">
      <c r="O310" s="92"/>
    </row>
    <row r="311" spans="15:15" ht="15.75" customHeight="1" x14ac:dyDescent="0.2">
      <c r="O311" s="92"/>
    </row>
    <row r="312" spans="15:15" ht="15.75" customHeight="1" x14ac:dyDescent="0.2">
      <c r="O312" s="92"/>
    </row>
    <row r="313" spans="15:15" ht="15.75" customHeight="1" x14ac:dyDescent="0.2">
      <c r="O313" s="92"/>
    </row>
    <row r="314" spans="15:15" ht="15.75" customHeight="1" x14ac:dyDescent="0.2">
      <c r="O314" s="92"/>
    </row>
    <row r="315" spans="15:15" ht="15.75" customHeight="1" x14ac:dyDescent="0.2">
      <c r="O315" s="92"/>
    </row>
    <row r="316" spans="15:15" ht="15.75" customHeight="1" x14ac:dyDescent="0.2">
      <c r="O316" s="92"/>
    </row>
    <row r="317" spans="15:15" ht="15.75" customHeight="1" x14ac:dyDescent="0.2">
      <c r="O317" s="92"/>
    </row>
    <row r="318" spans="15:15" ht="15.75" customHeight="1" x14ac:dyDescent="0.2">
      <c r="O318" s="92"/>
    </row>
    <row r="319" spans="15:15" ht="15.75" customHeight="1" x14ac:dyDescent="0.2">
      <c r="O319" s="92"/>
    </row>
    <row r="320" spans="15:15" ht="15.75" customHeight="1" x14ac:dyDescent="0.2">
      <c r="O320" s="92"/>
    </row>
    <row r="321" spans="15:15" ht="15.75" customHeight="1" x14ac:dyDescent="0.2">
      <c r="O321" s="92"/>
    </row>
    <row r="322" spans="15:15" ht="15.75" customHeight="1" x14ac:dyDescent="0.2">
      <c r="O322" s="92"/>
    </row>
    <row r="323" spans="15:15" ht="15.75" customHeight="1" x14ac:dyDescent="0.2">
      <c r="O323" s="92"/>
    </row>
    <row r="324" spans="15:15" ht="15.75" customHeight="1" x14ac:dyDescent="0.2">
      <c r="O324" s="92"/>
    </row>
    <row r="325" spans="15:15" ht="15.75" customHeight="1" x14ac:dyDescent="0.2">
      <c r="O325" s="92"/>
    </row>
    <row r="326" spans="15:15" ht="15.75" customHeight="1" x14ac:dyDescent="0.2">
      <c r="O326" s="92"/>
    </row>
    <row r="327" spans="15:15" ht="15.75" customHeight="1" x14ac:dyDescent="0.2">
      <c r="O327" s="92"/>
    </row>
    <row r="328" spans="15:15" ht="15.75" customHeight="1" x14ac:dyDescent="0.2">
      <c r="O328" s="92"/>
    </row>
    <row r="329" spans="15:15" ht="15.75" customHeight="1" x14ac:dyDescent="0.2">
      <c r="O329" s="92"/>
    </row>
    <row r="330" spans="15:15" ht="15.75" customHeight="1" x14ac:dyDescent="0.2">
      <c r="O330" s="92"/>
    </row>
    <row r="331" spans="15:15" ht="15.75" customHeight="1" x14ac:dyDescent="0.2">
      <c r="O331" s="92"/>
    </row>
    <row r="332" spans="15:15" ht="15.75" customHeight="1" x14ac:dyDescent="0.2">
      <c r="O332" s="92"/>
    </row>
    <row r="333" spans="15:15" ht="15.75" customHeight="1" x14ac:dyDescent="0.2">
      <c r="O333" s="92"/>
    </row>
    <row r="334" spans="15:15" ht="15.75" customHeight="1" x14ac:dyDescent="0.2">
      <c r="O334" s="92"/>
    </row>
    <row r="335" spans="15:15" ht="15.75" customHeight="1" x14ac:dyDescent="0.2">
      <c r="O335" s="92"/>
    </row>
    <row r="336" spans="15:15" ht="15.75" customHeight="1" x14ac:dyDescent="0.2">
      <c r="O336" s="92"/>
    </row>
    <row r="337" spans="15:15" ht="15.75" customHeight="1" x14ac:dyDescent="0.2">
      <c r="O337" s="92"/>
    </row>
    <row r="338" spans="15:15" ht="15.75" customHeight="1" x14ac:dyDescent="0.2">
      <c r="O338" s="92"/>
    </row>
    <row r="339" spans="15:15" ht="15.75" customHeight="1" x14ac:dyDescent="0.2">
      <c r="O339" s="92"/>
    </row>
    <row r="340" spans="15:15" ht="15.75" customHeight="1" x14ac:dyDescent="0.2">
      <c r="O340" s="92"/>
    </row>
    <row r="341" spans="15:15" ht="15.75" customHeight="1" x14ac:dyDescent="0.2">
      <c r="O341" s="92"/>
    </row>
    <row r="342" spans="15:15" ht="15.75" customHeight="1" x14ac:dyDescent="0.2">
      <c r="O342" s="92"/>
    </row>
    <row r="343" spans="15:15" ht="15.75" customHeight="1" x14ac:dyDescent="0.2">
      <c r="O343" s="92"/>
    </row>
    <row r="344" spans="15:15" ht="15.75" customHeight="1" x14ac:dyDescent="0.2">
      <c r="O344" s="92"/>
    </row>
    <row r="345" spans="15:15" ht="15.75" customHeight="1" x14ac:dyDescent="0.2">
      <c r="O345" s="92"/>
    </row>
    <row r="346" spans="15:15" ht="15.75" customHeight="1" x14ac:dyDescent="0.2">
      <c r="O346" s="92"/>
    </row>
    <row r="347" spans="15:15" ht="15.75" customHeight="1" x14ac:dyDescent="0.2">
      <c r="O347" s="92"/>
    </row>
    <row r="348" spans="15:15" ht="15.75" customHeight="1" x14ac:dyDescent="0.2">
      <c r="O348" s="92"/>
    </row>
    <row r="349" spans="15:15" ht="15.75" customHeight="1" x14ac:dyDescent="0.2">
      <c r="O349" s="92"/>
    </row>
    <row r="350" spans="15:15" ht="15.75" customHeight="1" x14ac:dyDescent="0.2">
      <c r="O350" s="92"/>
    </row>
    <row r="351" spans="15:15" ht="15.75" customHeight="1" x14ac:dyDescent="0.2">
      <c r="O351" s="92"/>
    </row>
    <row r="352" spans="15:15" ht="15.75" customHeight="1" x14ac:dyDescent="0.2">
      <c r="O352" s="92"/>
    </row>
    <row r="353" spans="15:15" ht="15.75" customHeight="1" x14ac:dyDescent="0.2">
      <c r="O353" s="92"/>
    </row>
    <row r="354" spans="15:15" ht="15.75" customHeight="1" x14ac:dyDescent="0.2">
      <c r="O354" s="92"/>
    </row>
    <row r="355" spans="15:15" ht="15.75" customHeight="1" x14ac:dyDescent="0.2">
      <c r="O355" s="92"/>
    </row>
    <row r="356" spans="15:15" ht="15.75" customHeight="1" x14ac:dyDescent="0.2">
      <c r="O356" s="92"/>
    </row>
    <row r="357" spans="15:15" ht="15.75" customHeight="1" x14ac:dyDescent="0.2">
      <c r="O357" s="92"/>
    </row>
    <row r="358" spans="15:15" ht="15.75" customHeight="1" x14ac:dyDescent="0.2">
      <c r="O358" s="92"/>
    </row>
    <row r="359" spans="15:15" ht="15.75" customHeight="1" x14ac:dyDescent="0.2">
      <c r="O359" s="92"/>
    </row>
    <row r="360" spans="15:15" ht="15.75" customHeight="1" x14ac:dyDescent="0.2">
      <c r="O360" s="92"/>
    </row>
    <row r="361" spans="15:15" ht="15.75" customHeight="1" x14ac:dyDescent="0.2">
      <c r="O361" s="92"/>
    </row>
    <row r="362" spans="15:15" ht="15.75" customHeight="1" x14ac:dyDescent="0.2">
      <c r="O362" s="92"/>
    </row>
    <row r="363" spans="15:15" ht="15.75" customHeight="1" x14ac:dyDescent="0.2">
      <c r="O363" s="92"/>
    </row>
    <row r="364" spans="15:15" ht="15.75" customHeight="1" x14ac:dyDescent="0.2">
      <c r="O364" s="92"/>
    </row>
    <row r="365" spans="15:15" ht="15.75" customHeight="1" x14ac:dyDescent="0.2">
      <c r="O365" s="92"/>
    </row>
    <row r="366" spans="15:15" ht="15.75" customHeight="1" x14ac:dyDescent="0.2">
      <c r="O366" s="92"/>
    </row>
    <row r="367" spans="15:15" ht="15.75" customHeight="1" x14ac:dyDescent="0.2">
      <c r="O367" s="92"/>
    </row>
    <row r="368" spans="15:15" ht="15.75" customHeight="1" x14ac:dyDescent="0.2">
      <c r="O368" s="92"/>
    </row>
    <row r="369" spans="15:15" ht="15.75" customHeight="1" x14ac:dyDescent="0.2">
      <c r="O369" s="92"/>
    </row>
    <row r="370" spans="15:15" ht="15.75" customHeight="1" x14ac:dyDescent="0.2">
      <c r="O370" s="92"/>
    </row>
    <row r="371" spans="15:15" ht="15.75" customHeight="1" x14ac:dyDescent="0.2">
      <c r="O371" s="92"/>
    </row>
    <row r="372" spans="15:15" ht="15.75" customHeight="1" x14ac:dyDescent="0.2">
      <c r="O372" s="92"/>
    </row>
    <row r="373" spans="15:15" ht="15.75" customHeight="1" x14ac:dyDescent="0.2">
      <c r="O373" s="92"/>
    </row>
    <row r="374" spans="15:15" ht="15.75" customHeight="1" x14ac:dyDescent="0.2">
      <c r="O374" s="92"/>
    </row>
    <row r="375" spans="15:15" ht="15.75" customHeight="1" x14ac:dyDescent="0.2">
      <c r="O375" s="92"/>
    </row>
    <row r="376" spans="15:15" ht="15.75" customHeight="1" x14ac:dyDescent="0.2">
      <c r="O376" s="92"/>
    </row>
    <row r="377" spans="15:15" ht="15.75" customHeight="1" x14ac:dyDescent="0.2">
      <c r="O377" s="92"/>
    </row>
    <row r="378" spans="15:15" ht="15.75" customHeight="1" x14ac:dyDescent="0.2">
      <c r="O378" s="92"/>
    </row>
    <row r="379" spans="15:15" ht="15.75" customHeight="1" x14ac:dyDescent="0.2">
      <c r="O379" s="92"/>
    </row>
    <row r="380" spans="15:15" ht="15.75" customHeight="1" x14ac:dyDescent="0.2">
      <c r="O380" s="92"/>
    </row>
    <row r="381" spans="15:15" ht="15.75" customHeight="1" x14ac:dyDescent="0.2">
      <c r="O381" s="92"/>
    </row>
    <row r="382" spans="15:15" ht="15.75" customHeight="1" x14ac:dyDescent="0.2">
      <c r="O382" s="92"/>
    </row>
    <row r="383" spans="15:15" ht="15.75" customHeight="1" x14ac:dyDescent="0.2">
      <c r="O383" s="92"/>
    </row>
    <row r="384" spans="15:15" ht="15.75" customHeight="1" x14ac:dyDescent="0.2">
      <c r="O384" s="92"/>
    </row>
    <row r="385" spans="15:15" ht="15.75" customHeight="1" x14ac:dyDescent="0.2">
      <c r="O385" s="92"/>
    </row>
    <row r="386" spans="15:15" ht="15.75" customHeight="1" x14ac:dyDescent="0.2">
      <c r="O386" s="92"/>
    </row>
    <row r="387" spans="15:15" ht="15.75" customHeight="1" x14ac:dyDescent="0.2">
      <c r="O387" s="92"/>
    </row>
    <row r="388" spans="15:15" ht="15.75" customHeight="1" x14ac:dyDescent="0.2">
      <c r="O388" s="92"/>
    </row>
    <row r="389" spans="15:15" ht="15.75" customHeight="1" x14ac:dyDescent="0.2">
      <c r="O389" s="92"/>
    </row>
    <row r="390" spans="15:15" ht="15.75" customHeight="1" x14ac:dyDescent="0.2">
      <c r="O390" s="92"/>
    </row>
    <row r="391" spans="15:15" ht="15.75" customHeight="1" x14ac:dyDescent="0.2">
      <c r="O391" s="92"/>
    </row>
    <row r="392" spans="15:15" ht="15.75" customHeight="1" x14ac:dyDescent="0.2">
      <c r="O392" s="92"/>
    </row>
    <row r="393" spans="15:15" ht="15.75" customHeight="1" x14ac:dyDescent="0.2">
      <c r="O393" s="92"/>
    </row>
    <row r="394" spans="15:15" ht="15.75" customHeight="1" x14ac:dyDescent="0.2">
      <c r="O394" s="92"/>
    </row>
    <row r="395" spans="15:15" ht="15.75" customHeight="1" x14ac:dyDescent="0.2">
      <c r="O395" s="92"/>
    </row>
    <row r="396" spans="15:15" ht="15.75" customHeight="1" x14ac:dyDescent="0.2">
      <c r="O396" s="92"/>
    </row>
    <row r="397" spans="15:15" ht="15.75" customHeight="1" x14ac:dyDescent="0.2">
      <c r="O397" s="92"/>
    </row>
    <row r="398" spans="15:15" ht="15.75" customHeight="1" x14ac:dyDescent="0.2">
      <c r="O398" s="92"/>
    </row>
    <row r="399" spans="15:15" ht="15.75" customHeight="1" x14ac:dyDescent="0.2">
      <c r="O399" s="92"/>
    </row>
    <row r="400" spans="15:15" ht="15.75" customHeight="1" x14ac:dyDescent="0.2">
      <c r="O400" s="92"/>
    </row>
    <row r="401" spans="15:15" ht="15.75" customHeight="1" x14ac:dyDescent="0.2">
      <c r="O401" s="92"/>
    </row>
    <row r="402" spans="15:15" ht="15.75" customHeight="1" x14ac:dyDescent="0.2">
      <c r="O402" s="92"/>
    </row>
    <row r="403" spans="15:15" ht="15.75" customHeight="1" x14ac:dyDescent="0.2">
      <c r="O403" s="92"/>
    </row>
    <row r="404" spans="15:15" ht="15.75" customHeight="1" x14ac:dyDescent="0.2">
      <c r="O404" s="92"/>
    </row>
    <row r="405" spans="15:15" ht="15.75" customHeight="1" x14ac:dyDescent="0.2">
      <c r="O405" s="92"/>
    </row>
    <row r="406" spans="15:15" ht="15.75" customHeight="1" x14ac:dyDescent="0.2">
      <c r="O406" s="92"/>
    </row>
    <row r="407" spans="15:15" ht="15.75" customHeight="1" x14ac:dyDescent="0.2">
      <c r="O407" s="92"/>
    </row>
    <row r="408" spans="15:15" ht="15.75" customHeight="1" x14ac:dyDescent="0.2">
      <c r="O408" s="92"/>
    </row>
    <row r="409" spans="15:15" ht="15.75" customHeight="1" x14ac:dyDescent="0.2">
      <c r="O409" s="92"/>
    </row>
    <row r="410" spans="15:15" ht="15.75" customHeight="1" x14ac:dyDescent="0.2">
      <c r="O410" s="92"/>
    </row>
    <row r="411" spans="15:15" ht="15.75" customHeight="1" x14ac:dyDescent="0.2">
      <c r="O411" s="92"/>
    </row>
    <row r="412" spans="15:15" ht="15.75" customHeight="1" x14ac:dyDescent="0.2">
      <c r="O412" s="92"/>
    </row>
    <row r="413" spans="15:15" ht="15.75" customHeight="1" x14ac:dyDescent="0.2">
      <c r="O413" s="92"/>
    </row>
    <row r="414" spans="15:15" ht="15.75" customHeight="1" x14ac:dyDescent="0.2">
      <c r="O414" s="92"/>
    </row>
    <row r="415" spans="15:15" ht="15.75" customHeight="1" x14ac:dyDescent="0.2">
      <c r="O415" s="92"/>
    </row>
    <row r="416" spans="15:15" ht="15.75" customHeight="1" x14ac:dyDescent="0.2">
      <c r="O416" s="92"/>
    </row>
    <row r="417" spans="15:15" ht="15.75" customHeight="1" x14ac:dyDescent="0.2">
      <c r="O417" s="92"/>
    </row>
    <row r="418" spans="15:15" ht="15.75" customHeight="1" x14ac:dyDescent="0.2">
      <c r="O418" s="92"/>
    </row>
    <row r="419" spans="15:15" ht="15.75" customHeight="1" x14ac:dyDescent="0.2">
      <c r="O419" s="92"/>
    </row>
    <row r="420" spans="15:15" ht="15.75" customHeight="1" x14ac:dyDescent="0.2">
      <c r="O420" s="92"/>
    </row>
    <row r="421" spans="15:15" ht="15.75" customHeight="1" x14ac:dyDescent="0.2">
      <c r="O421" s="92"/>
    </row>
    <row r="422" spans="15:15" ht="15.75" customHeight="1" x14ac:dyDescent="0.2">
      <c r="O422" s="92"/>
    </row>
    <row r="423" spans="15:15" ht="15.75" customHeight="1" x14ac:dyDescent="0.2">
      <c r="O423" s="92"/>
    </row>
    <row r="424" spans="15:15" ht="15.75" customHeight="1" x14ac:dyDescent="0.2">
      <c r="O424" s="92"/>
    </row>
    <row r="425" spans="15:15" ht="15.75" customHeight="1" x14ac:dyDescent="0.2">
      <c r="O425" s="92"/>
    </row>
    <row r="426" spans="15:15" ht="15.75" customHeight="1" x14ac:dyDescent="0.2">
      <c r="O426" s="92"/>
    </row>
    <row r="427" spans="15:15" ht="15.75" customHeight="1" x14ac:dyDescent="0.2">
      <c r="O427" s="92"/>
    </row>
    <row r="428" spans="15:15" ht="15.75" customHeight="1" x14ac:dyDescent="0.2">
      <c r="O428" s="92"/>
    </row>
    <row r="429" spans="15:15" ht="15.75" customHeight="1" x14ac:dyDescent="0.2">
      <c r="O429" s="92"/>
    </row>
    <row r="430" spans="15:15" ht="15.75" customHeight="1" x14ac:dyDescent="0.2">
      <c r="O430" s="92"/>
    </row>
    <row r="431" spans="15:15" ht="15.75" customHeight="1" x14ac:dyDescent="0.2">
      <c r="O431" s="92"/>
    </row>
    <row r="432" spans="15:15" ht="15.75" customHeight="1" x14ac:dyDescent="0.2">
      <c r="O432" s="92"/>
    </row>
    <row r="433" spans="15:15" ht="15.75" customHeight="1" x14ac:dyDescent="0.2">
      <c r="O433" s="92"/>
    </row>
    <row r="434" spans="15:15" ht="15.75" customHeight="1" x14ac:dyDescent="0.2">
      <c r="O434" s="92"/>
    </row>
    <row r="435" spans="15:15" ht="15.75" customHeight="1" x14ac:dyDescent="0.2">
      <c r="O435" s="92"/>
    </row>
    <row r="436" spans="15:15" ht="15.75" customHeight="1" x14ac:dyDescent="0.2">
      <c r="O436" s="92"/>
    </row>
    <row r="437" spans="15:15" ht="15.75" customHeight="1" x14ac:dyDescent="0.2">
      <c r="O437" s="92"/>
    </row>
    <row r="438" spans="15:15" ht="15.75" customHeight="1" x14ac:dyDescent="0.2">
      <c r="O438" s="92"/>
    </row>
    <row r="439" spans="15:15" ht="15.75" customHeight="1" x14ac:dyDescent="0.2">
      <c r="O439" s="92"/>
    </row>
    <row r="440" spans="15:15" ht="15.75" customHeight="1" x14ac:dyDescent="0.2">
      <c r="O440" s="92"/>
    </row>
    <row r="441" spans="15:15" ht="15.75" customHeight="1" x14ac:dyDescent="0.2">
      <c r="O441" s="92"/>
    </row>
    <row r="442" spans="15:15" ht="15.75" customHeight="1" x14ac:dyDescent="0.2">
      <c r="O442" s="92"/>
    </row>
    <row r="443" spans="15:15" ht="15.75" customHeight="1" x14ac:dyDescent="0.2">
      <c r="O443" s="92"/>
    </row>
    <row r="444" spans="15:15" ht="15.75" customHeight="1" x14ac:dyDescent="0.2">
      <c r="O444" s="92"/>
    </row>
    <row r="445" spans="15:15" ht="15.75" customHeight="1" x14ac:dyDescent="0.2">
      <c r="O445" s="92"/>
    </row>
    <row r="446" spans="15:15" ht="15.75" customHeight="1" x14ac:dyDescent="0.2">
      <c r="O446" s="92"/>
    </row>
    <row r="447" spans="15:15" ht="15.75" customHeight="1" x14ac:dyDescent="0.2">
      <c r="O447" s="92"/>
    </row>
    <row r="448" spans="15:15" ht="15.75" customHeight="1" x14ac:dyDescent="0.2">
      <c r="O448" s="92"/>
    </row>
    <row r="449" spans="15:15" ht="15.75" customHeight="1" x14ac:dyDescent="0.2">
      <c r="O449" s="92"/>
    </row>
    <row r="450" spans="15:15" ht="15.75" customHeight="1" x14ac:dyDescent="0.2">
      <c r="O450" s="92"/>
    </row>
    <row r="451" spans="15:15" ht="15.75" customHeight="1" x14ac:dyDescent="0.2">
      <c r="O451" s="92"/>
    </row>
    <row r="452" spans="15:15" ht="15.75" customHeight="1" x14ac:dyDescent="0.2">
      <c r="O452" s="92"/>
    </row>
    <row r="453" spans="15:15" ht="15.75" customHeight="1" x14ac:dyDescent="0.2">
      <c r="O453" s="92"/>
    </row>
    <row r="454" spans="15:15" ht="15.75" customHeight="1" x14ac:dyDescent="0.2">
      <c r="O454" s="92"/>
    </row>
    <row r="455" spans="15:15" ht="15.75" customHeight="1" x14ac:dyDescent="0.2">
      <c r="O455" s="92"/>
    </row>
    <row r="456" spans="15:15" ht="15.75" customHeight="1" x14ac:dyDescent="0.2">
      <c r="O456" s="92"/>
    </row>
    <row r="457" spans="15:15" ht="15.75" customHeight="1" x14ac:dyDescent="0.2">
      <c r="O457" s="92"/>
    </row>
    <row r="458" spans="15:15" ht="15.75" customHeight="1" x14ac:dyDescent="0.2">
      <c r="O458" s="92"/>
    </row>
    <row r="459" spans="15:15" ht="15.75" customHeight="1" x14ac:dyDescent="0.2">
      <c r="O459" s="92"/>
    </row>
    <row r="460" spans="15:15" ht="15.75" customHeight="1" x14ac:dyDescent="0.2">
      <c r="O460" s="92"/>
    </row>
    <row r="461" spans="15:15" ht="15.75" customHeight="1" x14ac:dyDescent="0.2">
      <c r="O461" s="92"/>
    </row>
    <row r="462" spans="15:15" ht="15.75" customHeight="1" x14ac:dyDescent="0.2">
      <c r="O462" s="92"/>
    </row>
    <row r="463" spans="15:15" ht="15.75" customHeight="1" x14ac:dyDescent="0.2">
      <c r="O463" s="92"/>
    </row>
    <row r="464" spans="15:15" ht="15.75" customHeight="1" x14ac:dyDescent="0.2">
      <c r="O464" s="92"/>
    </row>
    <row r="465" spans="15:15" ht="15.75" customHeight="1" x14ac:dyDescent="0.2">
      <c r="O465" s="92"/>
    </row>
    <row r="466" spans="15:15" ht="15.75" customHeight="1" x14ac:dyDescent="0.2">
      <c r="O466" s="92"/>
    </row>
    <row r="467" spans="15:15" ht="15.75" customHeight="1" x14ac:dyDescent="0.2">
      <c r="O467" s="92"/>
    </row>
    <row r="468" spans="15:15" ht="15.75" customHeight="1" x14ac:dyDescent="0.2">
      <c r="O468" s="92"/>
    </row>
    <row r="469" spans="15:15" ht="15.75" customHeight="1" x14ac:dyDescent="0.2">
      <c r="O469" s="92"/>
    </row>
    <row r="470" spans="15:15" ht="15.75" customHeight="1" x14ac:dyDescent="0.2">
      <c r="O470" s="92"/>
    </row>
    <row r="471" spans="15:15" ht="15.75" customHeight="1" x14ac:dyDescent="0.2">
      <c r="O471" s="92"/>
    </row>
    <row r="472" spans="15:15" ht="15.75" customHeight="1" x14ac:dyDescent="0.2">
      <c r="O472" s="92"/>
    </row>
    <row r="473" spans="15:15" ht="15.75" customHeight="1" x14ac:dyDescent="0.2">
      <c r="O473" s="92"/>
    </row>
    <row r="474" spans="15:15" ht="15.75" customHeight="1" x14ac:dyDescent="0.2">
      <c r="O474" s="92"/>
    </row>
    <row r="475" spans="15:15" ht="15.75" customHeight="1" x14ac:dyDescent="0.2">
      <c r="O475" s="92"/>
    </row>
    <row r="476" spans="15:15" ht="15.75" customHeight="1" x14ac:dyDescent="0.2">
      <c r="O476" s="92"/>
    </row>
    <row r="477" spans="15:15" ht="15.75" customHeight="1" x14ac:dyDescent="0.2">
      <c r="O477" s="92"/>
    </row>
    <row r="478" spans="15:15" ht="15.75" customHeight="1" x14ac:dyDescent="0.2">
      <c r="O478" s="92"/>
    </row>
    <row r="479" spans="15:15" ht="15.75" customHeight="1" x14ac:dyDescent="0.2">
      <c r="O479" s="92"/>
    </row>
    <row r="480" spans="15:15" ht="15.75" customHeight="1" x14ac:dyDescent="0.2">
      <c r="O480" s="92"/>
    </row>
    <row r="481" spans="15:15" ht="15.75" customHeight="1" x14ac:dyDescent="0.2">
      <c r="O481" s="92"/>
    </row>
    <row r="482" spans="15:15" ht="15.75" customHeight="1" x14ac:dyDescent="0.2">
      <c r="O482" s="92"/>
    </row>
    <row r="483" spans="15:15" ht="15.75" customHeight="1" x14ac:dyDescent="0.2">
      <c r="O483" s="92"/>
    </row>
    <row r="484" spans="15:15" ht="15.75" customHeight="1" x14ac:dyDescent="0.2">
      <c r="O484" s="92"/>
    </row>
    <row r="485" spans="15:15" ht="15.75" customHeight="1" x14ac:dyDescent="0.2">
      <c r="O485" s="92"/>
    </row>
    <row r="486" spans="15:15" ht="15.75" customHeight="1" x14ac:dyDescent="0.2">
      <c r="O486" s="92"/>
    </row>
    <row r="487" spans="15:15" ht="15.75" customHeight="1" x14ac:dyDescent="0.2">
      <c r="O487" s="92"/>
    </row>
    <row r="488" spans="15:15" ht="15.75" customHeight="1" x14ac:dyDescent="0.2">
      <c r="O488" s="92"/>
    </row>
    <row r="489" spans="15:15" ht="15.75" customHeight="1" x14ac:dyDescent="0.2">
      <c r="O489" s="92"/>
    </row>
    <row r="490" spans="15:15" ht="15.75" customHeight="1" x14ac:dyDescent="0.2">
      <c r="O490" s="92"/>
    </row>
    <row r="491" spans="15:15" ht="15.75" customHeight="1" x14ac:dyDescent="0.2">
      <c r="O491" s="92"/>
    </row>
    <row r="492" spans="15:15" ht="15.75" customHeight="1" x14ac:dyDescent="0.2">
      <c r="O492" s="92"/>
    </row>
    <row r="493" spans="15:15" ht="15.75" customHeight="1" x14ac:dyDescent="0.2">
      <c r="O493" s="92"/>
    </row>
    <row r="494" spans="15:15" ht="15.75" customHeight="1" x14ac:dyDescent="0.2">
      <c r="O494" s="92"/>
    </row>
    <row r="495" spans="15:15" ht="15.75" customHeight="1" x14ac:dyDescent="0.2">
      <c r="O495" s="92"/>
    </row>
    <row r="496" spans="15:15" ht="15.75" customHeight="1" x14ac:dyDescent="0.2">
      <c r="O496" s="92"/>
    </row>
    <row r="497" spans="15:15" ht="15.75" customHeight="1" x14ac:dyDescent="0.2">
      <c r="O497" s="92"/>
    </row>
    <row r="498" spans="15:15" ht="15.75" customHeight="1" x14ac:dyDescent="0.2">
      <c r="O498" s="92"/>
    </row>
    <row r="499" spans="15:15" ht="15.75" customHeight="1" x14ac:dyDescent="0.2">
      <c r="O499" s="92"/>
    </row>
    <row r="500" spans="15:15" ht="15.75" customHeight="1" x14ac:dyDescent="0.2">
      <c r="O500" s="92"/>
    </row>
    <row r="501" spans="15:15" ht="15.75" customHeight="1" x14ac:dyDescent="0.2">
      <c r="O501" s="92"/>
    </row>
    <row r="502" spans="15:15" ht="15.75" customHeight="1" x14ac:dyDescent="0.2">
      <c r="O502" s="92"/>
    </row>
    <row r="503" spans="15:15" ht="15.75" customHeight="1" x14ac:dyDescent="0.2">
      <c r="O503" s="92"/>
    </row>
    <row r="504" spans="15:15" ht="15.75" customHeight="1" x14ac:dyDescent="0.2">
      <c r="O504" s="92"/>
    </row>
    <row r="505" spans="15:15" ht="15.75" customHeight="1" x14ac:dyDescent="0.2">
      <c r="O505" s="92"/>
    </row>
    <row r="506" spans="15:15" ht="15.75" customHeight="1" x14ac:dyDescent="0.2">
      <c r="O506" s="92"/>
    </row>
    <row r="507" spans="15:15" ht="15.75" customHeight="1" x14ac:dyDescent="0.2">
      <c r="O507" s="92"/>
    </row>
    <row r="508" spans="15:15" ht="15.75" customHeight="1" x14ac:dyDescent="0.2">
      <c r="O508" s="92"/>
    </row>
    <row r="509" spans="15:15" ht="15.75" customHeight="1" x14ac:dyDescent="0.2">
      <c r="O509" s="92"/>
    </row>
    <row r="510" spans="15:15" ht="15.75" customHeight="1" x14ac:dyDescent="0.2">
      <c r="O510" s="92"/>
    </row>
    <row r="511" spans="15:15" ht="15.75" customHeight="1" x14ac:dyDescent="0.2">
      <c r="O511" s="92"/>
    </row>
    <row r="512" spans="15:15" ht="15.75" customHeight="1" x14ac:dyDescent="0.2">
      <c r="O512" s="92"/>
    </row>
    <row r="513" spans="15:15" ht="15.75" customHeight="1" x14ac:dyDescent="0.2">
      <c r="O513" s="92"/>
    </row>
    <row r="514" spans="15:15" ht="15.75" customHeight="1" x14ac:dyDescent="0.2">
      <c r="O514" s="92"/>
    </row>
    <row r="515" spans="15:15" ht="15.75" customHeight="1" x14ac:dyDescent="0.2">
      <c r="O515" s="92"/>
    </row>
    <row r="516" spans="15:15" ht="15.75" customHeight="1" x14ac:dyDescent="0.2">
      <c r="O516" s="92"/>
    </row>
    <row r="517" spans="15:15" ht="15.75" customHeight="1" x14ac:dyDescent="0.2">
      <c r="O517" s="92"/>
    </row>
    <row r="518" spans="15:15" ht="15.75" customHeight="1" x14ac:dyDescent="0.2">
      <c r="O518" s="92"/>
    </row>
    <row r="519" spans="15:15" ht="15.75" customHeight="1" x14ac:dyDescent="0.2">
      <c r="O519" s="92"/>
    </row>
    <row r="520" spans="15:15" ht="15.75" customHeight="1" x14ac:dyDescent="0.2">
      <c r="O520" s="92"/>
    </row>
    <row r="521" spans="15:15" ht="15.75" customHeight="1" x14ac:dyDescent="0.2">
      <c r="O521" s="92"/>
    </row>
    <row r="522" spans="15:15" ht="15.75" customHeight="1" x14ac:dyDescent="0.2">
      <c r="O522" s="92"/>
    </row>
    <row r="523" spans="15:15" ht="15.75" customHeight="1" x14ac:dyDescent="0.2">
      <c r="O523" s="92"/>
    </row>
    <row r="524" spans="15:15" ht="15.75" customHeight="1" x14ac:dyDescent="0.2">
      <c r="O524" s="92"/>
    </row>
    <row r="525" spans="15:15" ht="15.75" customHeight="1" x14ac:dyDescent="0.2">
      <c r="O525" s="92"/>
    </row>
    <row r="526" spans="15:15" ht="15.75" customHeight="1" x14ac:dyDescent="0.2">
      <c r="O526" s="92"/>
    </row>
    <row r="527" spans="15:15" ht="15.75" customHeight="1" x14ac:dyDescent="0.2">
      <c r="O527" s="92"/>
    </row>
    <row r="528" spans="15:15" ht="15.75" customHeight="1" x14ac:dyDescent="0.2">
      <c r="O528" s="92"/>
    </row>
    <row r="529" spans="15:15" ht="15.75" customHeight="1" x14ac:dyDescent="0.2">
      <c r="O529" s="92"/>
    </row>
    <row r="530" spans="15:15" ht="15.75" customHeight="1" x14ac:dyDescent="0.2">
      <c r="O530" s="92"/>
    </row>
    <row r="531" spans="15:15" ht="15.75" customHeight="1" x14ac:dyDescent="0.2">
      <c r="O531" s="92"/>
    </row>
    <row r="532" spans="15:15" ht="15.75" customHeight="1" x14ac:dyDescent="0.2">
      <c r="O532" s="92"/>
    </row>
    <row r="533" spans="15:15" ht="15.75" customHeight="1" x14ac:dyDescent="0.2">
      <c r="O533" s="92"/>
    </row>
    <row r="534" spans="15:15" ht="15.75" customHeight="1" x14ac:dyDescent="0.2">
      <c r="O534" s="92"/>
    </row>
    <row r="535" spans="15:15" ht="15.75" customHeight="1" x14ac:dyDescent="0.2">
      <c r="O535" s="92"/>
    </row>
    <row r="536" spans="15:15" ht="15.75" customHeight="1" x14ac:dyDescent="0.2">
      <c r="O536" s="92"/>
    </row>
    <row r="537" spans="15:15" ht="15.75" customHeight="1" x14ac:dyDescent="0.2">
      <c r="O537" s="92"/>
    </row>
    <row r="538" spans="15:15" ht="15.75" customHeight="1" x14ac:dyDescent="0.2">
      <c r="O538" s="92"/>
    </row>
    <row r="539" spans="15:15" ht="15.75" customHeight="1" x14ac:dyDescent="0.2">
      <c r="O539" s="92"/>
    </row>
    <row r="540" spans="15:15" ht="15.75" customHeight="1" x14ac:dyDescent="0.2">
      <c r="O540" s="92"/>
    </row>
    <row r="541" spans="15:15" ht="15.75" customHeight="1" x14ac:dyDescent="0.2">
      <c r="O541" s="92"/>
    </row>
    <row r="542" spans="15:15" ht="15.75" customHeight="1" x14ac:dyDescent="0.2">
      <c r="O542" s="92"/>
    </row>
    <row r="543" spans="15:15" ht="15.75" customHeight="1" x14ac:dyDescent="0.2">
      <c r="O543" s="92"/>
    </row>
    <row r="544" spans="15:15" ht="15.75" customHeight="1" x14ac:dyDescent="0.2">
      <c r="O544" s="92"/>
    </row>
    <row r="545" spans="15:15" ht="15.75" customHeight="1" x14ac:dyDescent="0.2">
      <c r="O545" s="92"/>
    </row>
    <row r="546" spans="15:15" ht="15.75" customHeight="1" x14ac:dyDescent="0.2">
      <c r="O546" s="92"/>
    </row>
    <row r="547" spans="15:15" ht="15.75" customHeight="1" x14ac:dyDescent="0.2">
      <c r="O547" s="92"/>
    </row>
    <row r="548" spans="15:15" ht="15.75" customHeight="1" x14ac:dyDescent="0.2">
      <c r="O548" s="92"/>
    </row>
    <row r="549" spans="15:15" ht="15.75" customHeight="1" x14ac:dyDescent="0.2">
      <c r="O549" s="92"/>
    </row>
    <row r="550" spans="15:15" ht="15.75" customHeight="1" x14ac:dyDescent="0.2">
      <c r="O550" s="92"/>
    </row>
    <row r="551" spans="15:15" ht="15.75" customHeight="1" x14ac:dyDescent="0.2">
      <c r="O551" s="92"/>
    </row>
    <row r="552" spans="15:15" ht="15.75" customHeight="1" x14ac:dyDescent="0.2">
      <c r="O552" s="92"/>
    </row>
    <row r="553" spans="15:15" ht="15.75" customHeight="1" x14ac:dyDescent="0.2">
      <c r="O553" s="92"/>
    </row>
    <row r="554" spans="15:15" ht="15.75" customHeight="1" x14ac:dyDescent="0.2">
      <c r="O554" s="92"/>
    </row>
    <row r="555" spans="15:15" ht="15.75" customHeight="1" x14ac:dyDescent="0.2">
      <c r="O555" s="92"/>
    </row>
    <row r="556" spans="15:15" ht="15.75" customHeight="1" x14ac:dyDescent="0.2">
      <c r="O556" s="92"/>
    </row>
    <row r="557" spans="15:15" ht="15.75" customHeight="1" x14ac:dyDescent="0.2">
      <c r="O557" s="92"/>
    </row>
    <row r="558" spans="15:15" ht="15.75" customHeight="1" x14ac:dyDescent="0.2">
      <c r="O558" s="92"/>
    </row>
    <row r="559" spans="15:15" ht="15.75" customHeight="1" x14ac:dyDescent="0.2">
      <c r="O559" s="92"/>
    </row>
    <row r="560" spans="15:15" ht="15.75" customHeight="1" x14ac:dyDescent="0.2">
      <c r="O560" s="92"/>
    </row>
    <row r="561" spans="15:15" ht="15.75" customHeight="1" x14ac:dyDescent="0.2">
      <c r="O561" s="92"/>
    </row>
    <row r="562" spans="15:15" ht="15.75" customHeight="1" x14ac:dyDescent="0.2">
      <c r="O562" s="92"/>
    </row>
    <row r="563" spans="15:15" ht="15.75" customHeight="1" x14ac:dyDescent="0.2">
      <c r="O563" s="92"/>
    </row>
    <row r="564" spans="15:15" ht="15.75" customHeight="1" x14ac:dyDescent="0.2">
      <c r="O564" s="92"/>
    </row>
    <row r="565" spans="15:15" ht="15.75" customHeight="1" x14ac:dyDescent="0.2">
      <c r="O565" s="92"/>
    </row>
    <row r="566" spans="15:15" ht="15.75" customHeight="1" x14ac:dyDescent="0.2">
      <c r="O566" s="92"/>
    </row>
    <row r="567" spans="15:15" ht="15.75" customHeight="1" x14ac:dyDescent="0.2">
      <c r="O567" s="92"/>
    </row>
    <row r="568" spans="15:15" ht="15.75" customHeight="1" x14ac:dyDescent="0.2">
      <c r="O568" s="92"/>
    </row>
    <row r="569" spans="15:15" ht="15.75" customHeight="1" x14ac:dyDescent="0.2">
      <c r="O569" s="92"/>
    </row>
    <row r="570" spans="15:15" ht="15.75" customHeight="1" x14ac:dyDescent="0.2">
      <c r="O570" s="92"/>
    </row>
    <row r="571" spans="15:15" ht="15.75" customHeight="1" x14ac:dyDescent="0.2">
      <c r="O571" s="92"/>
    </row>
    <row r="572" spans="15:15" ht="15.75" customHeight="1" x14ac:dyDescent="0.2">
      <c r="O572" s="92"/>
    </row>
    <row r="573" spans="15:15" ht="15.75" customHeight="1" x14ac:dyDescent="0.2">
      <c r="O573" s="92"/>
    </row>
    <row r="574" spans="15:15" ht="15.75" customHeight="1" x14ac:dyDescent="0.2">
      <c r="O574" s="92"/>
    </row>
    <row r="575" spans="15:15" ht="15.75" customHeight="1" x14ac:dyDescent="0.2">
      <c r="O575" s="92"/>
    </row>
    <row r="576" spans="15:15" ht="15.75" customHeight="1" x14ac:dyDescent="0.2">
      <c r="O576" s="92"/>
    </row>
    <row r="577" spans="15:15" ht="15.75" customHeight="1" x14ac:dyDescent="0.2">
      <c r="O577" s="92"/>
    </row>
    <row r="578" spans="15:15" ht="15.75" customHeight="1" x14ac:dyDescent="0.2">
      <c r="O578" s="92"/>
    </row>
    <row r="579" spans="15:15" ht="15.75" customHeight="1" x14ac:dyDescent="0.2">
      <c r="O579" s="92"/>
    </row>
    <row r="580" spans="15:15" ht="15.75" customHeight="1" x14ac:dyDescent="0.2">
      <c r="O580" s="92"/>
    </row>
    <row r="581" spans="15:15" ht="15.75" customHeight="1" x14ac:dyDescent="0.2">
      <c r="O581" s="92"/>
    </row>
    <row r="582" spans="15:15" ht="15.75" customHeight="1" x14ac:dyDescent="0.2">
      <c r="O582" s="92"/>
    </row>
    <row r="583" spans="15:15" ht="15.75" customHeight="1" x14ac:dyDescent="0.2">
      <c r="O583" s="92"/>
    </row>
    <row r="584" spans="15:15" ht="15.75" customHeight="1" x14ac:dyDescent="0.2">
      <c r="O584" s="92"/>
    </row>
    <row r="585" spans="15:15" ht="15.75" customHeight="1" x14ac:dyDescent="0.2">
      <c r="O585" s="92"/>
    </row>
    <row r="586" spans="15:15" ht="15.75" customHeight="1" x14ac:dyDescent="0.2">
      <c r="O586" s="92"/>
    </row>
    <row r="587" spans="15:15" ht="15.75" customHeight="1" x14ac:dyDescent="0.2">
      <c r="O587" s="92"/>
    </row>
    <row r="588" spans="15:15" ht="15.75" customHeight="1" x14ac:dyDescent="0.2">
      <c r="O588" s="92"/>
    </row>
    <row r="589" spans="15:15" ht="15.75" customHeight="1" x14ac:dyDescent="0.2">
      <c r="O589" s="92"/>
    </row>
    <row r="590" spans="15:15" ht="15.75" customHeight="1" x14ac:dyDescent="0.2">
      <c r="O590" s="92"/>
    </row>
    <row r="591" spans="15:15" ht="15.75" customHeight="1" x14ac:dyDescent="0.2">
      <c r="O591" s="92"/>
    </row>
    <row r="592" spans="15:15" ht="15.75" customHeight="1" x14ac:dyDescent="0.2">
      <c r="O592" s="92"/>
    </row>
    <row r="593" spans="15:15" ht="15.75" customHeight="1" x14ac:dyDescent="0.2">
      <c r="O593" s="92"/>
    </row>
    <row r="594" spans="15:15" ht="15.75" customHeight="1" x14ac:dyDescent="0.2">
      <c r="O594" s="92"/>
    </row>
    <row r="595" spans="15:15" ht="15.75" customHeight="1" x14ac:dyDescent="0.2">
      <c r="O595" s="92"/>
    </row>
    <row r="596" spans="15:15" ht="15.75" customHeight="1" x14ac:dyDescent="0.2">
      <c r="O596" s="92"/>
    </row>
    <row r="597" spans="15:15" ht="15.75" customHeight="1" x14ac:dyDescent="0.2">
      <c r="O597" s="92"/>
    </row>
    <row r="598" spans="15:15" ht="15.75" customHeight="1" x14ac:dyDescent="0.2">
      <c r="O598" s="92"/>
    </row>
    <row r="599" spans="15:15" ht="15.75" customHeight="1" x14ac:dyDescent="0.2">
      <c r="O599" s="92"/>
    </row>
    <row r="600" spans="15:15" ht="15.75" customHeight="1" x14ac:dyDescent="0.2">
      <c r="O600" s="92"/>
    </row>
    <row r="601" spans="15:15" ht="15.75" customHeight="1" x14ac:dyDescent="0.2">
      <c r="O601" s="92"/>
    </row>
    <row r="602" spans="15:15" ht="15.75" customHeight="1" x14ac:dyDescent="0.2">
      <c r="O602" s="92"/>
    </row>
    <row r="603" spans="15:15" ht="15.75" customHeight="1" x14ac:dyDescent="0.2">
      <c r="O603" s="92"/>
    </row>
    <row r="604" spans="15:15" ht="15.75" customHeight="1" x14ac:dyDescent="0.2">
      <c r="O604" s="92"/>
    </row>
    <row r="605" spans="15:15" ht="15.75" customHeight="1" x14ac:dyDescent="0.2">
      <c r="O605" s="92"/>
    </row>
    <row r="606" spans="15:15" ht="15.75" customHeight="1" x14ac:dyDescent="0.2">
      <c r="O606" s="92"/>
    </row>
    <row r="607" spans="15:15" ht="15.75" customHeight="1" x14ac:dyDescent="0.2">
      <c r="O607" s="92"/>
    </row>
    <row r="608" spans="15:15" ht="15.75" customHeight="1" x14ac:dyDescent="0.2">
      <c r="O608" s="92"/>
    </row>
    <row r="609" spans="15:15" ht="15.75" customHeight="1" x14ac:dyDescent="0.2">
      <c r="O609" s="92"/>
    </row>
    <row r="610" spans="15:15" ht="15.75" customHeight="1" x14ac:dyDescent="0.2">
      <c r="O610" s="92"/>
    </row>
    <row r="611" spans="15:15" ht="15.75" customHeight="1" x14ac:dyDescent="0.2">
      <c r="O611" s="92"/>
    </row>
    <row r="612" spans="15:15" ht="15.75" customHeight="1" x14ac:dyDescent="0.2">
      <c r="O612" s="92"/>
    </row>
    <row r="613" spans="15:15" ht="15.75" customHeight="1" x14ac:dyDescent="0.2">
      <c r="O613" s="92"/>
    </row>
    <row r="614" spans="15:15" ht="15.75" customHeight="1" x14ac:dyDescent="0.2">
      <c r="O614" s="92"/>
    </row>
    <row r="615" spans="15:15" ht="15.75" customHeight="1" x14ac:dyDescent="0.2">
      <c r="O615" s="92"/>
    </row>
    <row r="616" spans="15:15" ht="15.75" customHeight="1" x14ac:dyDescent="0.2">
      <c r="O616" s="92"/>
    </row>
    <row r="617" spans="15:15" ht="15.75" customHeight="1" x14ac:dyDescent="0.2">
      <c r="O617" s="92"/>
    </row>
    <row r="618" spans="15:15" ht="15.75" customHeight="1" x14ac:dyDescent="0.2">
      <c r="O618" s="92"/>
    </row>
    <row r="619" spans="15:15" ht="15.75" customHeight="1" x14ac:dyDescent="0.2">
      <c r="O619" s="92"/>
    </row>
    <row r="620" spans="15:15" ht="15.75" customHeight="1" x14ac:dyDescent="0.2">
      <c r="O620" s="92"/>
    </row>
    <row r="621" spans="15:15" ht="15.75" customHeight="1" x14ac:dyDescent="0.2">
      <c r="O621" s="92"/>
    </row>
    <row r="622" spans="15:15" ht="15.75" customHeight="1" x14ac:dyDescent="0.2">
      <c r="O622" s="92"/>
    </row>
    <row r="623" spans="15:15" ht="15.75" customHeight="1" x14ac:dyDescent="0.2">
      <c r="O623" s="92"/>
    </row>
    <row r="624" spans="15:15" ht="15.75" customHeight="1" x14ac:dyDescent="0.2">
      <c r="O624" s="92"/>
    </row>
    <row r="625" spans="15:15" ht="15.75" customHeight="1" x14ac:dyDescent="0.2">
      <c r="O625" s="92"/>
    </row>
    <row r="626" spans="15:15" ht="15.75" customHeight="1" x14ac:dyDescent="0.2">
      <c r="O626" s="92"/>
    </row>
    <row r="627" spans="15:15" ht="15.75" customHeight="1" x14ac:dyDescent="0.2">
      <c r="O627" s="92"/>
    </row>
    <row r="628" spans="15:15" ht="15.75" customHeight="1" x14ac:dyDescent="0.2">
      <c r="O628" s="92"/>
    </row>
    <row r="629" spans="15:15" ht="15.75" customHeight="1" x14ac:dyDescent="0.2">
      <c r="O629" s="92"/>
    </row>
    <row r="630" spans="15:15" ht="15.75" customHeight="1" x14ac:dyDescent="0.2">
      <c r="O630" s="92"/>
    </row>
    <row r="631" spans="15:15" ht="15.75" customHeight="1" x14ac:dyDescent="0.2">
      <c r="O631" s="92"/>
    </row>
    <row r="632" spans="15:15" ht="15.75" customHeight="1" x14ac:dyDescent="0.2">
      <c r="O632" s="92"/>
    </row>
    <row r="633" spans="15:15" ht="15.75" customHeight="1" x14ac:dyDescent="0.2">
      <c r="O633" s="92"/>
    </row>
    <row r="634" spans="15:15" ht="15.75" customHeight="1" x14ac:dyDescent="0.2">
      <c r="O634" s="92"/>
    </row>
    <row r="635" spans="15:15" ht="15.75" customHeight="1" x14ac:dyDescent="0.2">
      <c r="O635" s="92"/>
    </row>
    <row r="636" spans="15:15" ht="15.75" customHeight="1" x14ac:dyDescent="0.2">
      <c r="O636" s="92"/>
    </row>
    <row r="637" spans="15:15" ht="15.75" customHeight="1" x14ac:dyDescent="0.2">
      <c r="O637" s="92"/>
    </row>
    <row r="638" spans="15:15" ht="15.75" customHeight="1" x14ac:dyDescent="0.2">
      <c r="O638" s="92"/>
    </row>
    <row r="639" spans="15:15" ht="15.75" customHeight="1" x14ac:dyDescent="0.2">
      <c r="O639" s="92"/>
    </row>
    <row r="640" spans="15:15" ht="15.75" customHeight="1" x14ac:dyDescent="0.2">
      <c r="O640" s="92"/>
    </row>
    <row r="641" spans="15:15" ht="15.75" customHeight="1" x14ac:dyDescent="0.2">
      <c r="O641" s="92"/>
    </row>
    <row r="642" spans="15:15" ht="15.75" customHeight="1" x14ac:dyDescent="0.2">
      <c r="O642" s="92"/>
    </row>
    <row r="643" spans="15:15" ht="15.75" customHeight="1" x14ac:dyDescent="0.2">
      <c r="O643" s="92"/>
    </row>
    <row r="644" spans="15:15" ht="15.75" customHeight="1" x14ac:dyDescent="0.2">
      <c r="O644" s="92"/>
    </row>
    <row r="645" spans="15:15" ht="15.75" customHeight="1" x14ac:dyDescent="0.2">
      <c r="O645" s="92"/>
    </row>
    <row r="646" spans="15:15" ht="15.75" customHeight="1" x14ac:dyDescent="0.2">
      <c r="O646" s="92"/>
    </row>
    <row r="647" spans="15:15" ht="15.75" customHeight="1" x14ac:dyDescent="0.2">
      <c r="O647" s="92"/>
    </row>
    <row r="648" spans="15:15" ht="15.75" customHeight="1" x14ac:dyDescent="0.2">
      <c r="O648" s="92"/>
    </row>
    <row r="649" spans="15:15" ht="15.75" customHeight="1" x14ac:dyDescent="0.2">
      <c r="O649" s="92"/>
    </row>
    <row r="650" spans="15:15" ht="15.75" customHeight="1" x14ac:dyDescent="0.2">
      <c r="O650" s="92"/>
    </row>
    <row r="651" spans="15:15" ht="15.75" customHeight="1" x14ac:dyDescent="0.2">
      <c r="O651" s="92"/>
    </row>
    <row r="652" spans="15:15" ht="15.75" customHeight="1" x14ac:dyDescent="0.2">
      <c r="O652" s="92"/>
    </row>
    <row r="653" spans="15:15" ht="15.75" customHeight="1" x14ac:dyDescent="0.2">
      <c r="O653" s="92"/>
    </row>
    <row r="654" spans="15:15" ht="15.75" customHeight="1" x14ac:dyDescent="0.2">
      <c r="O654" s="92"/>
    </row>
    <row r="655" spans="15:15" ht="15.75" customHeight="1" x14ac:dyDescent="0.2">
      <c r="O655" s="92"/>
    </row>
    <row r="656" spans="15:15" ht="15.75" customHeight="1" x14ac:dyDescent="0.2">
      <c r="O656" s="92"/>
    </row>
    <row r="657" spans="15:15" ht="15.75" customHeight="1" x14ac:dyDescent="0.2">
      <c r="O657" s="92"/>
    </row>
    <row r="658" spans="15:15" ht="15.75" customHeight="1" x14ac:dyDescent="0.2">
      <c r="O658" s="92"/>
    </row>
    <row r="659" spans="15:15" ht="15.75" customHeight="1" x14ac:dyDescent="0.2">
      <c r="O659" s="92"/>
    </row>
    <row r="660" spans="15:15" ht="15.75" customHeight="1" x14ac:dyDescent="0.2">
      <c r="O660" s="92"/>
    </row>
    <row r="661" spans="15:15" ht="15.75" customHeight="1" x14ac:dyDescent="0.2">
      <c r="O661" s="92"/>
    </row>
    <row r="662" spans="15:15" ht="15.75" customHeight="1" x14ac:dyDescent="0.2">
      <c r="O662" s="92"/>
    </row>
    <row r="663" spans="15:15" ht="15.75" customHeight="1" x14ac:dyDescent="0.2">
      <c r="O663" s="92"/>
    </row>
    <row r="664" spans="15:15" ht="15.75" customHeight="1" x14ac:dyDescent="0.2">
      <c r="O664" s="92"/>
    </row>
    <row r="665" spans="15:15" ht="15.75" customHeight="1" x14ac:dyDescent="0.2">
      <c r="O665" s="92"/>
    </row>
    <row r="666" spans="15:15" ht="15.75" customHeight="1" x14ac:dyDescent="0.2">
      <c r="O666" s="92"/>
    </row>
    <row r="667" spans="15:15" ht="15.75" customHeight="1" x14ac:dyDescent="0.2">
      <c r="O667" s="92"/>
    </row>
    <row r="668" spans="15:15" ht="15.75" customHeight="1" x14ac:dyDescent="0.2">
      <c r="O668" s="92"/>
    </row>
    <row r="669" spans="15:15" ht="15.75" customHeight="1" x14ac:dyDescent="0.2">
      <c r="O669" s="92"/>
    </row>
    <row r="670" spans="15:15" ht="15.75" customHeight="1" x14ac:dyDescent="0.2">
      <c r="O670" s="92"/>
    </row>
    <row r="671" spans="15:15" ht="15.75" customHeight="1" x14ac:dyDescent="0.2">
      <c r="O671" s="92"/>
    </row>
    <row r="672" spans="15:15" ht="15.75" customHeight="1" x14ac:dyDescent="0.2">
      <c r="O672" s="92"/>
    </row>
    <row r="673" spans="15:15" ht="15.75" customHeight="1" x14ac:dyDescent="0.2">
      <c r="O673" s="92"/>
    </row>
    <row r="674" spans="15:15" ht="15.75" customHeight="1" x14ac:dyDescent="0.2">
      <c r="O674" s="92"/>
    </row>
    <row r="675" spans="15:15" ht="15.75" customHeight="1" x14ac:dyDescent="0.2">
      <c r="O675" s="92"/>
    </row>
    <row r="676" spans="15:15" ht="15.75" customHeight="1" x14ac:dyDescent="0.2">
      <c r="O676" s="92"/>
    </row>
    <row r="677" spans="15:15" ht="15.75" customHeight="1" x14ac:dyDescent="0.2">
      <c r="O677" s="92"/>
    </row>
    <row r="678" spans="15:15" ht="15.75" customHeight="1" x14ac:dyDescent="0.2">
      <c r="O678" s="92"/>
    </row>
    <row r="679" spans="15:15" ht="15.75" customHeight="1" x14ac:dyDescent="0.2">
      <c r="O679" s="92"/>
    </row>
    <row r="680" spans="15:15" ht="15.75" customHeight="1" x14ac:dyDescent="0.2">
      <c r="O680" s="92"/>
    </row>
    <row r="681" spans="15:15" ht="15.75" customHeight="1" x14ac:dyDescent="0.2">
      <c r="O681" s="92"/>
    </row>
    <row r="682" spans="15:15" ht="15.75" customHeight="1" x14ac:dyDescent="0.2">
      <c r="O682" s="92"/>
    </row>
    <row r="683" spans="15:15" ht="15.75" customHeight="1" x14ac:dyDescent="0.2">
      <c r="O683" s="92"/>
    </row>
    <row r="684" spans="15:15" ht="15.75" customHeight="1" x14ac:dyDescent="0.2">
      <c r="O684" s="92"/>
    </row>
    <row r="685" spans="15:15" ht="15.75" customHeight="1" x14ac:dyDescent="0.2">
      <c r="O685" s="92"/>
    </row>
    <row r="686" spans="15:15" ht="15.75" customHeight="1" x14ac:dyDescent="0.2">
      <c r="O686" s="92"/>
    </row>
    <row r="687" spans="15:15" ht="15.75" customHeight="1" x14ac:dyDescent="0.2">
      <c r="O687" s="92"/>
    </row>
    <row r="688" spans="15:15" ht="15.75" customHeight="1" x14ac:dyDescent="0.2">
      <c r="O688" s="92"/>
    </row>
    <row r="689" spans="15:15" ht="15.75" customHeight="1" x14ac:dyDescent="0.2">
      <c r="O689" s="92"/>
    </row>
    <row r="690" spans="15:15" ht="15.75" customHeight="1" x14ac:dyDescent="0.2">
      <c r="O690" s="92"/>
    </row>
    <row r="691" spans="15:15" ht="15.75" customHeight="1" x14ac:dyDescent="0.2">
      <c r="O691" s="92"/>
    </row>
    <row r="692" spans="15:15" ht="15.75" customHeight="1" x14ac:dyDescent="0.2">
      <c r="O692" s="92"/>
    </row>
    <row r="693" spans="15:15" ht="15.75" customHeight="1" x14ac:dyDescent="0.2">
      <c r="O693" s="92"/>
    </row>
    <row r="694" spans="15:15" ht="15.75" customHeight="1" x14ac:dyDescent="0.2">
      <c r="O694" s="92"/>
    </row>
    <row r="695" spans="15:15" ht="15.75" customHeight="1" x14ac:dyDescent="0.2">
      <c r="O695" s="92"/>
    </row>
    <row r="696" spans="15:15" ht="15.75" customHeight="1" x14ac:dyDescent="0.2">
      <c r="O696" s="92"/>
    </row>
    <row r="697" spans="15:15" ht="15.75" customHeight="1" x14ac:dyDescent="0.2">
      <c r="O697" s="92"/>
    </row>
    <row r="698" spans="15:15" ht="15.75" customHeight="1" x14ac:dyDescent="0.2">
      <c r="O698" s="92"/>
    </row>
    <row r="699" spans="15:15" ht="15.75" customHeight="1" x14ac:dyDescent="0.2">
      <c r="O699" s="92"/>
    </row>
    <row r="700" spans="15:15" ht="15.75" customHeight="1" x14ac:dyDescent="0.2">
      <c r="O700" s="92"/>
    </row>
    <row r="701" spans="15:15" ht="15.75" customHeight="1" x14ac:dyDescent="0.2">
      <c r="O701" s="92"/>
    </row>
    <row r="702" spans="15:15" ht="15.75" customHeight="1" x14ac:dyDescent="0.2">
      <c r="O702" s="92"/>
    </row>
    <row r="703" spans="15:15" ht="15.75" customHeight="1" x14ac:dyDescent="0.2">
      <c r="O703" s="92"/>
    </row>
    <row r="704" spans="15:15" ht="15.75" customHeight="1" x14ac:dyDescent="0.2">
      <c r="O704" s="92"/>
    </row>
    <row r="705" spans="15:15" ht="15.75" customHeight="1" x14ac:dyDescent="0.2">
      <c r="O705" s="92"/>
    </row>
    <row r="706" spans="15:15" ht="15.75" customHeight="1" x14ac:dyDescent="0.2">
      <c r="O706" s="92"/>
    </row>
    <row r="707" spans="15:15" ht="15.75" customHeight="1" x14ac:dyDescent="0.2">
      <c r="O707" s="92"/>
    </row>
    <row r="708" spans="15:15" ht="15.75" customHeight="1" x14ac:dyDescent="0.2">
      <c r="O708" s="92"/>
    </row>
    <row r="709" spans="15:15" ht="15.75" customHeight="1" x14ac:dyDescent="0.2">
      <c r="O709" s="92"/>
    </row>
    <row r="710" spans="15:15" ht="15.75" customHeight="1" x14ac:dyDescent="0.2">
      <c r="O710" s="92"/>
    </row>
    <row r="711" spans="15:15" ht="15.75" customHeight="1" x14ac:dyDescent="0.2">
      <c r="O711" s="92"/>
    </row>
    <row r="712" spans="15:15" ht="15.75" customHeight="1" x14ac:dyDescent="0.2">
      <c r="O712" s="92"/>
    </row>
    <row r="713" spans="15:15" ht="15.75" customHeight="1" x14ac:dyDescent="0.2">
      <c r="O713" s="92"/>
    </row>
    <row r="714" spans="15:15" ht="15.75" customHeight="1" x14ac:dyDescent="0.2">
      <c r="O714" s="92"/>
    </row>
    <row r="715" spans="15:15" ht="15.75" customHeight="1" x14ac:dyDescent="0.2">
      <c r="O715" s="92"/>
    </row>
    <row r="716" spans="15:15" ht="15.75" customHeight="1" x14ac:dyDescent="0.2">
      <c r="O716" s="92"/>
    </row>
    <row r="717" spans="15:15" ht="15.75" customHeight="1" x14ac:dyDescent="0.2">
      <c r="O717" s="92"/>
    </row>
    <row r="718" spans="15:15" ht="15.75" customHeight="1" x14ac:dyDescent="0.2">
      <c r="O718" s="92"/>
    </row>
    <row r="719" spans="15:15" ht="15.75" customHeight="1" x14ac:dyDescent="0.2">
      <c r="O719" s="92"/>
    </row>
    <row r="720" spans="15:15" ht="15.75" customHeight="1" x14ac:dyDescent="0.2">
      <c r="O720" s="92"/>
    </row>
    <row r="721" spans="15:15" ht="15.75" customHeight="1" x14ac:dyDescent="0.2">
      <c r="O721" s="92"/>
    </row>
    <row r="722" spans="15:15" ht="15.75" customHeight="1" x14ac:dyDescent="0.2">
      <c r="O722" s="92"/>
    </row>
    <row r="723" spans="15:15" ht="15.75" customHeight="1" x14ac:dyDescent="0.2">
      <c r="O723" s="92"/>
    </row>
    <row r="724" spans="15:15" ht="15.75" customHeight="1" x14ac:dyDescent="0.2">
      <c r="O724" s="92"/>
    </row>
    <row r="725" spans="15:15" ht="15.75" customHeight="1" x14ac:dyDescent="0.2">
      <c r="O725" s="92"/>
    </row>
    <row r="726" spans="15:15" ht="15.75" customHeight="1" x14ac:dyDescent="0.2">
      <c r="O726" s="92"/>
    </row>
    <row r="727" spans="15:15" ht="15.75" customHeight="1" x14ac:dyDescent="0.2">
      <c r="O727" s="92"/>
    </row>
    <row r="728" spans="15:15" ht="15.75" customHeight="1" x14ac:dyDescent="0.2">
      <c r="O728" s="92"/>
    </row>
    <row r="729" spans="15:15" ht="15.75" customHeight="1" x14ac:dyDescent="0.2">
      <c r="O729" s="92"/>
    </row>
    <row r="730" spans="15:15" ht="15.75" customHeight="1" x14ac:dyDescent="0.2">
      <c r="O730" s="92"/>
    </row>
    <row r="731" spans="15:15" ht="15.75" customHeight="1" x14ac:dyDescent="0.2">
      <c r="O731" s="92"/>
    </row>
    <row r="732" spans="15:15" ht="15.75" customHeight="1" x14ac:dyDescent="0.2">
      <c r="O732" s="92"/>
    </row>
    <row r="733" spans="15:15" ht="15.75" customHeight="1" x14ac:dyDescent="0.2">
      <c r="O733" s="92"/>
    </row>
    <row r="734" spans="15:15" ht="15.75" customHeight="1" x14ac:dyDescent="0.2">
      <c r="O734" s="92"/>
    </row>
    <row r="735" spans="15:15" ht="15.75" customHeight="1" x14ac:dyDescent="0.2">
      <c r="O735" s="92"/>
    </row>
    <row r="736" spans="15:15" ht="15.75" customHeight="1" x14ac:dyDescent="0.2">
      <c r="O736" s="92"/>
    </row>
    <row r="737" spans="15:15" ht="15.75" customHeight="1" x14ac:dyDescent="0.2">
      <c r="O737" s="92"/>
    </row>
    <row r="738" spans="15:15" ht="15.75" customHeight="1" x14ac:dyDescent="0.2">
      <c r="O738" s="92"/>
    </row>
    <row r="739" spans="15:15" ht="15.75" customHeight="1" x14ac:dyDescent="0.2">
      <c r="O739" s="92"/>
    </row>
    <row r="740" spans="15:15" ht="15.75" customHeight="1" x14ac:dyDescent="0.2">
      <c r="O740" s="92"/>
    </row>
    <row r="741" spans="15:15" ht="15.75" customHeight="1" x14ac:dyDescent="0.2">
      <c r="O741" s="92"/>
    </row>
    <row r="742" spans="15:15" ht="15.75" customHeight="1" x14ac:dyDescent="0.2">
      <c r="O742" s="92"/>
    </row>
    <row r="743" spans="15:15" ht="15.75" customHeight="1" x14ac:dyDescent="0.2">
      <c r="O743" s="92"/>
    </row>
    <row r="744" spans="15:15" ht="15.75" customHeight="1" x14ac:dyDescent="0.2">
      <c r="O744" s="92"/>
    </row>
    <row r="745" spans="15:15" ht="15.75" customHeight="1" x14ac:dyDescent="0.2">
      <c r="O745" s="92"/>
    </row>
    <row r="746" spans="15:15" ht="15.75" customHeight="1" x14ac:dyDescent="0.2">
      <c r="O746" s="92"/>
    </row>
    <row r="747" spans="15:15" ht="15.75" customHeight="1" x14ac:dyDescent="0.2">
      <c r="O747" s="92"/>
    </row>
    <row r="748" spans="15:15" ht="15.75" customHeight="1" x14ac:dyDescent="0.2">
      <c r="O748" s="92"/>
    </row>
    <row r="749" spans="15:15" ht="15.75" customHeight="1" x14ac:dyDescent="0.2">
      <c r="O749" s="92"/>
    </row>
    <row r="750" spans="15:15" ht="15.75" customHeight="1" x14ac:dyDescent="0.2">
      <c r="O750" s="92"/>
    </row>
    <row r="751" spans="15:15" ht="15.75" customHeight="1" x14ac:dyDescent="0.2">
      <c r="O751" s="92"/>
    </row>
    <row r="752" spans="15:15" ht="15.75" customHeight="1" x14ac:dyDescent="0.2">
      <c r="O752" s="92"/>
    </row>
    <row r="753" spans="15:15" ht="15.75" customHeight="1" x14ac:dyDescent="0.2">
      <c r="O753" s="92"/>
    </row>
    <row r="754" spans="15:15" ht="15.75" customHeight="1" x14ac:dyDescent="0.2">
      <c r="O754" s="92"/>
    </row>
    <row r="755" spans="15:15" ht="15.75" customHeight="1" x14ac:dyDescent="0.2">
      <c r="O755" s="92"/>
    </row>
    <row r="756" spans="15:15" ht="15.75" customHeight="1" x14ac:dyDescent="0.2">
      <c r="O756" s="92"/>
    </row>
    <row r="757" spans="15:15" ht="15.75" customHeight="1" x14ac:dyDescent="0.2">
      <c r="O757" s="92"/>
    </row>
    <row r="758" spans="15:15" ht="15.75" customHeight="1" x14ac:dyDescent="0.2">
      <c r="O758" s="92"/>
    </row>
    <row r="759" spans="15:15" ht="15.75" customHeight="1" x14ac:dyDescent="0.2">
      <c r="O759" s="92"/>
    </row>
    <row r="760" spans="15:15" ht="15.75" customHeight="1" x14ac:dyDescent="0.2">
      <c r="O760" s="92"/>
    </row>
    <row r="761" spans="15:15" ht="15.75" customHeight="1" x14ac:dyDescent="0.2">
      <c r="O761" s="92"/>
    </row>
    <row r="762" spans="15:15" ht="15.75" customHeight="1" x14ac:dyDescent="0.2">
      <c r="O762" s="92"/>
    </row>
    <row r="763" spans="15:15" ht="15.75" customHeight="1" x14ac:dyDescent="0.2">
      <c r="O763" s="92"/>
    </row>
    <row r="764" spans="15:15" ht="15.75" customHeight="1" x14ac:dyDescent="0.2">
      <c r="O764" s="92"/>
    </row>
    <row r="765" spans="15:15" ht="15.75" customHeight="1" x14ac:dyDescent="0.2">
      <c r="O765" s="92"/>
    </row>
    <row r="766" spans="15:15" ht="15.75" customHeight="1" x14ac:dyDescent="0.2">
      <c r="O766" s="92"/>
    </row>
    <row r="767" spans="15:15" ht="15.75" customHeight="1" x14ac:dyDescent="0.2">
      <c r="O767" s="92"/>
    </row>
    <row r="768" spans="15:15" ht="15.75" customHeight="1" x14ac:dyDescent="0.2">
      <c r="O768" s="92"/>
    </row>
    <row r="769" spans="15:15" ht="15.75" customHeight="1" x14ac:dyDescent="0.2">
      <c r="O769" s="92"/>
    </row>
    <row r="770" spans="15:15" ht="15.75" customHeight="1" x14ac:dyDescent="0.2">
      <c r="O770" s="92"/>
    </row>
    <row r="771" spans="15:15" ht="15.75" customHeight="1" x14ac:dyDescent="0.2">
      <c r="O771" s="92"/>
    </row>
    <row r="772" spans="15:15" ht="15.75" customHeight="1" x14ac:dyDescent="0.2">
      <c r="O772" s="92"/>
    </row>
    <row r="773" spans="15:15" ht="15.75" customHeight="1" x14ac:dyDescent="0.2">
      <c r="O773" s="92"/>
    </row>
    <row r="774" spans="15:15" ht="15.75" customHeight="1" x14ac:dyDescent="0.2">
      <c r="O774" s="92"/>
    </row>
    <row r="775" spans="15:15" ht="15.75" customHeight="1" x14ac:dyDescent="0.2">
      <c r="O775" s="92"/>
    </row>
    <row r="776" spans="15:15" ht="15.75" customHeight="1" x14ac:dyDescent="0.2">
      <c r="O776" s="92"/>
    </row>
    <row r="777" spans="15:15" ht="15.75" customHeight="1" x14ac:dyDescent="0.2">
      <c r="O777" s="92"/>
    </row>
    <row r="778" spans="15:15" ht="15.75" customHeight="1" x14ac:dyDescent="0.2">
      <c r="O778" s="92"/>
    </row>
    <row r="779" spans="15:15" ht="15.75" customHeight="1" x14ac:dyDescent="0.2">
      <c r="O779" s="92"/>
    </row>
    <row r="780" spans="15:15" ht="15.75" customHeight="1" x14ac:dyDescent="0.2">
      <c r="O780" s="92"/>
    </row>
    <row r="781" spans="15:15" ht="15.75" customHeight="1" x14ac:dyDescent="0.2">
      <c r="O781" s="92"/>
    </row>
    <row r="782" spans="15:15" ht="15.75" customHeight="1" x14ac:dyDescent="0.2">
      <c r="O782" s="92"/>
    </row>
    <row r="783" spans="15:15" ht="15.75" customHeight="1" x14ac:dyDescent="0.2">
      <c r="O783" s="92"/>
    </row>
    <row r="784" spans="15:15" ht="15.75" customHeight="1" x14ac:dyDescent="0.2">
      <c r="O784" s="92"/>
    </row>
    <row r="785" spans="15:15" ht="15.75" customHeight="1" x14ac:dyDescent="0.2">
      <c r="O785" s="92"/>
    </row>
    <row r="786" spans="15:15" ht="15.75" customHeight="1" x14ac:dyDescent="0.2">
      <c r="O786" s="92"/>
    </row>
    <row r="787" spans="15:15" ht="15.75" customHeight="1" x14ac:dyDescent="0.2">
      <c r="O787" s="92"/>
    </row>
    <row r="788" spans="15:15" ht="15.75" customHeight="1" x14ac:dyDescent="0.2">
      <c r="O788" s="92"/>
    </row>
    <row r="789" spans="15:15" ht="15.75" customHeight="1" x14ac:dyDescent="0.2">
      <c r="O789" s="92"/>
    </row>
    <row r="790" spans="15:15" ht="15.75" customHeight="1" x14ac:dyDescent="0.2">
      <c r="O790" s="92"/>
    </row>
    <row r="791" spans="15:15" ht="15.75" customHeight="1" x14ac:dyDescent="0.2">
      <c r="O791" s="92"/>
    </row>
    <row r="792" spans="15:15" ht="15.75" customHeight="1" x14ac:dyDescent="0.2">
      <c r="O792" s="92"/>
    </row>
    <row r="793" spans="15:15" ht="15.75" customHeight="1" x14ac:dyDescent="0.2">
      <c r="O793" s="92"/>
    </row>
    <row r="794" spans="15:15" ht="15.75" customHeight="1" x14ac:dyDescent="0.2">
      <c r="O794" s="92"/>
    </row>
    <row r="795" spans="15:15" ht="15.75" customHeight="1" x14ac:dyDescent="0.2">
      <c r="O795" s="92"/>
    </row>
    <row r="796" spans="15:15" ht="15.75" customHeight="1" x14ac:dyDescent="0.2">
      <c r="O796" s="92"/>
    </row>
    <row r="797" spans="15:15" ht="15.75" customHeight="1" x14ac:dyDescent="0.2">
      <c r="O797" s="92"/>
    </row>
    <row r="798" spans="15:15" ht="15.75" customHeight="1" x14ac:dyDescent="0.2">
      <c r="O798" s="92"/>
    </row>
    <row r="799" spans="15:15" ht="15.75" customHeight="1" x14ac:dyDescent="0.2">
      <c r="O799" s="92"/>
    </row>
    <row r="800" spans="15:15" ht="15.75" customHeight="1" x14ac:dyDescent="0.2">
      <c r="O800" s="92"/>
    </row>
    <row r="801" spans="15:15" ht="15.75" customHeight="1" x14ac:dyDescent="0.2">
      <c r="O801" s="92"/>
    </row>
    <row r="802" spans="15:15" ht="15.75" customHeight="1" x14ac:dyDescent="0.2">
      <c r="O802" s="92"/>
    </row>
    <row r="803" spans="15:15" ht="15.75" customHeight="1" x14ac:dyDescent="0.2">
      <c r="O803" s="92"/>
    </row>
    <row r="804" spans="15:15" ht="15.75" customHeight="1" x14ac:dyDescent="0.2">
      <c r="O804" s="92"/>
    </row>
    <row r="805" spans="15:15" ht="15.75" customHeight="1" x14ac:dyDescent="0.2">
      <c r="O805" s="92"/>
    </row>
    <row r="806" spans="15:15" ht="15.75" customHeight="1" x14ac:dyDescent="0.2">
      <c r="O806" s="92"/>
    </row>
    <row r="807" spans="15:15" ht="15.75" customHeight="1" x14ac:dyDescent="0.2">
      <c r="O807" s="92"/>
    </row>
    <row r="808" spans="15:15" ht="15.75" customHeight="1" x14ac:dyDescent="0.2">
      <c r="O808" s="92"/>
    </row>
    <row r="809" spans="15:15" ht="15.75" customHeight="1" x14ac:dyDescent="0.2">
      <c r="O809" s="92"/>
    </row>
    <row r="810" spans="15:15" ht="15.75" customHeight="1" x14ac:dyDescent="0.2">
      <c r="O810" s="92"/>
    </row>
    <row r="811" spans="15:15" ht="15.75" customHeight="1" x14ac:dyDescent="0.2">
      <c r="O811" s="92"/>
    </row>
    <row r="812" spans="15:15" ht="15.75" customHeight="1" x14ac:dyDescent="0.2">
      <c r="O812" s="92"/>
    </row>
    <row r="813" spans="15:15" ht="15.75" customHeight="1" x14ac:dyDescent="0.2">
      <c r="O813" s="92"/>
    </row>
    <row r="814" spans="15:15" ht="15.75" customHeight="1" x14ac:dyDescent="0.2">
      <c r="O814" s="92"/>
    </row>
    <row r="815" spans="15:15" ht="15.75" customHeight="1" x14ac:dyDescent="0.2">
      <c r="O815" s="92"/>
    </row>
    <row r="816" spans="15:15" ht="15.75" customHeight="1" x14ac:dyDescent="0.2">
      <c r="O816" s="92"/>
    </row>
    <row r="817" spans="15:15" ht="15.75" customHeight="1" x14ac:dyDescent="0.2">
      <c r="O817" s="92"/>
    </row>
    <row r="818" spans="15:15" ht="15.75" customHeight="1" x14ac:dyDescent="0.2">
      <c r="O818" s="92"/>
    </row>
    <row r="819" spans="15:15" ht="15.75" customHeight="1" x14ac:dyDescent="0.2">
      <c r="O819" s="92"/>
    </row>
    <row r="820" spans="15:15" ht="15.75" customHeight="1" x14ac:dyDescent="0.2">
      <c r="O820" s="92"/>
    </row>
    <row r="821" spans="15:15" ht="15.75" customHeight="1" x14ac:dyDescent="0.2">
      <c r="O821" s="92"/>
    </row>
    <row r="822" spans="15:15" ht="15.75" customHeight="1" x14ac:dyDescent="0.2">
      <c r="O822" s="92"/>
    </row>
    <row r="823" spans="15:15" ht="15.75" customHeight="1" x14ac:dyDescent="0.2">
      <c r="O823" s="92"/>
    </row>
    <row r="824" spans="15:15" ht="15.75" customHeight="1" x14ac:dyDescent="0.2">
      <c r="O824" s="92"/>
    </row>
    <row r="825" spans="15:15" ht="15.75" customHeight="1" x14ac:dyDescent="0.2">
      <c r="O825" s="92"/>
    </row>
    <row r="826" spans="15:15" ht="15.75" customHeight="1" x14ac:dyDescent="0.2">
      <c r="O826" s="92"/>
    </row>
    <row r="827" spans="15:15" ht="15.75" customHeight="1" x14ac:dyDescent="0.2">
      <c r="O827" s="92"/>
    </row>
    <row r="828" spans="15:15" ht="15.75" customHeight="1" x14ac:dyDescent="0.2">
      <c r="O828" s="92"/>
    </row>
    <row r="829" spans="15:15" ht="15.75" customHeight="1" x14ac:dyDescent="0.2">
      <c r="O829" s="92"/>
    </row>
    <row r="830" spans="15:15" ht="15.75" customHeight="1" x14ac:dyDescent="0.2">
      <c r="O830" s="92"/>
    </row>
    <row r="831" spans="15:15" ht="15.75" customHeight="1" x14ac:dyDescent="0.2">
      <c r="O831" s="92"/>
    </row>
    <row r="832" spans="15:15" ht="15.75" customHeight="1" x14ac:dyDescent="0.2">
      <c r="O832" s="92"/>
    </row>
    <row r="833" spans="15:15" ht="15.75" customHeight="1" x14ac:dyDescent="0.2">
      <c r="O833" s="92"/>
    </row>
    <row r="834" spans="15:15" ht="15.75" customHeight="1" x14ac:dyDescent="0.2">
      <c r="O834" s="92"/>
    </row>
    <row r="835" spans="15:15" ht="15.75" customHeight="1" x14ac:dyDescent="0.2">
      <c r="O835" s="92"/>
    </row>
    <row r="836" spans="15:15" ht="15.75" customHeight="1" x14ac:dyDescent="0.2">
      <c r="O836" s="92"/>
    </row>
    <row r="837" spans="15:15" ht="15.75" customHeight="1" x14ac:dyDescent="0.2">
      <c r="O837" s="92"/>
    </row>
    <row r="838" spans="15:15" ht="15.75" customHeight="1" x14ac:dyDescent="0.2">
      <c r="O838" s="92"/>
    </row>
    <row r="839" spans="15:15" ht="15.75" customHeight="1" x14ac:dyDescent="0.2">
      <c r="O839" s="92"/>
    </row>
    <row r="840" spans="15:15" ht="15.75" customHeight="1" x14ac:dyDescent="0.2">
      <c r="O840" s="92"/>
    </row>
    <row r="841" spans="15:15" ht="15.75" customHeight="1" x14ac:dyDescent="0.2">
      <c r="O841" s="92"/>
    </row>
    <row r="842" spans="15:15" ht="15.75" customHeight="1" x14ac:dyDescent="0.2">
      <c r="O842" s="92"/>
    </row>
    <row r="843" spans="15:15" ht="15.75" customHeight="1" x14ac:dyDescent="0.2">
      <c r="O843" s="92"/>
    </row>
    <row r="844" spans="15:15" ht="15.75" customHeight="1" x14ac:dyDescent="0.2">
      <c r="O844" s="92"/>
    </row>
    <row r="845" spans="15:15" ht="15.75" customHeight="1" x14ac:dyDescent="0.2">
      <c r="O845" s="92"/>
    </row>
    <row r="846" spans="15:15" ht="15.75" customHeight="1" x14ac:dyDescent="0.2">
      <c r="O846" s="92"/>
    </row>
    <row r="847" spans="15:15" ht="15.75" customHeight="1" x14ac:dyDescent="0.2">
      <c r="O847" s="92"/>
    </row>
    <row r="848" spans="15:15" ht="15.75" customHeight="1" x14ac:dyDescent="0.2">
      <c r="O848" s="92"/>
    </row>
    <row r="849" spans="15:15" ht="15.75" customHeight="1" x14ac:dyDescent="0.2">
      <c r="O849" s="92"/>
    </row>
    <row r="850" spans="15:15" ht="15.75" customHeight="1" x14ac:dyDescent="0.2">
      <c r="O850" s="92"/>
    </row>
    <row r="851" spans="15:15" ht="15.75" customHeight="1" x14ac:dyDescent="0.2">
      <c r="O851" s="92"/>
    </row>
    <row r="852" spans="15:15" ht="15.75" customHeight="1" x14ac:dyDescent="0.2">
      <c r="O852" s="92"/>
    </row>
    <row r="853" spans="15:15" ht="15.75" customHeight="1" x14ac:dyDescent="0.2">
      <c r="O853" s="92"/>
    </row>
    <row r="854" spans="15:15" ht="15.75" customHeight="1" x14ac:dyDescent="0.2">
      <c r="O854" s="92"/>
    </row>
    <row r="855" spans="15:15" ht="15.75" customHeight="1" x14ac:dyDescent="0.2">
      <c r="O855" s="92"/>
    </row>
    <row r="856" spans="15:15" ht="15.75" customHeight="1" x14ac:dyDescent="0.2">
      <c r="O856" s="92"/>
    </row>
    <row r="857" spans="15:15" ht="15.75" customHeight="1" x14ac:dyDescent="0.2">
      <c r="O857" s="92"/>
    </row>
    <row r="858" spans="15:15" ht="15.75" customHeight="1" x14ac:dyDescent="0.2">
      <c r="O858" s="92"/>
    </row>
    <row r="859" spans="15:15" ht="15.75" customHeight="1" x14ac:dyDescent="0.2">
      <c r="O859" s="92"/>
    </row>
    <row r="860" spans="15:15" ht="15.75" customHeight="1" x14ac:dyDescent="0.2">
      <c r="O860" s="92"/>
    </row>
    <row r="861" spans="15:15" ht="15.75" customHeight="1" x14ac:dyDescent="0.2">
      <c r="O861" s="92"/>
    </row>
    <row r="862" spans="15:15" ht="15.75" customHeight="1" x14ac:dyDescent="0.2">
      <c r="O862" s="92"/>
    </row>
    <row r="863" spans="15:15" ht="15.75" customHeight="1" x14ac:dyDescent="0.2">
      <c r="O863" s="92"/>
    </row>
    <row r="864" spans="15:15" ht="15.75" customHeight="1" x14ac:dyDescent="0.2">
      <c r="O864" s="92"/>
    </row>
    <row r="865" spans="15:15" ht="15.75" customHeight="1" x14ac:dyDescent="0.2">
      <c r="O865" s="92"/>
    </row>
    <row r="866" spans="15:15" ht="15.75" customHeight="1" x14ac:dyDescent="0.2">
      <c r="O866" s="92"/>
    </row>
    <row r="867" spans="15:15" ht="15.75" customHeight="1" x14ac:dyDescent="0.2">
      <c r="O867" s="92"/>
    </row>
    <row r="868" spans="15:15" ht="15.75" customHeight="1" x14ac:dyDescent="0.2">
      <c r="O868" s="92"/>
    </row>
    <row r="869" spans="15:15" ht="15.75" customHeight="1" x14ac:dyDescent="0.2">
      <c r="O869" s="92"/>
    </row>
    <row r="870" spans="15:15" ht="15.75" customHeight="1" x14ac:dyDescent="0.2">
      <c r="O870" s="92"/>
    </row>
    <row r="871" spans="15:15" ht="15.75" customHeight="1" x14ac:dyDescent="0.2">
      <c r="O871" s="92"/>
    </row>
    <row r="872" spans="15:15" ht="15.75" customHeight="1" x14ac:dyDescent="0.2">
      <c r="O872" s="92"/>
    </row>
    <row r="873" spans="15:15" ht="15.75" customHeight="1" x14ac:dyDescent="0.2">
      <c r="O873" s="92"/>
    </row>
    <row r="874" spans="15:15" ht="15.75" customHeight="1" x14ac:dyDescent="0.2">
      <c r="O874" s="92"/>
    </row>
    <row r="875" spans="15:15" ht="15.75" customHeight="1" x14ac:dyDescent="0.2">
      <c r="O875" s="92"/>
    </row>
    <row r="876" spans="15:15" ht="15.75" customHeight="1" x14ac:dyDescent="0.2">
      <c r="O876" s="92"/>
    </row>
    <row r="877" spans="15:15" ht="15.75" customHeight="1" x14ac:dyDescent="0.2">
      <c r="O877" s="92"/>
    </row>
    <row r="878" spans="15:15" ht="15.75" customHeight="1" x14ac:dyDescent="0.2">
      <c r="O878" s="92"/>
    </row>
    <row r="879" spans="15:15" ht="15.75" customHeight="1" x14ac:dyDescent="0.2">
      <c r="O879" s="92"/>
    </row>
    <row r="880" spans="15:15" ht="15.75" customHeight="1" x14ac:dyDescent="0.2">
      <c r="O880" s="92"/>
    </row>
    <row r="881" spans="15:15" ht="15.75" customHeight="1" x14ac:dyDescent="0.2">
      <c r="O881" s="92"/>
    </row>
    <row r="882" spans="15:15" ht="15.75" customHeight="1" x14ac:dyDescent="0.2">
      <c r="O882" s="92"/>
    </row>
    <row r="883" spans="15:15" ht="15.75" customHeight="1" x14ac:dyDescent="0.2">
      <c r="O883" s="92"/>
    </row>
    <row r="884" spans="15:15" ht="15.75" customHeight="1" x14ac:dyDescent="0.2">
      <c r="O884" s="92"/>
    </row>
    <row r="885" spans="15:15" ht="15.75" customHeight="1" x14ac:dyDescent="0.2">
      <c r="O885" s="92"/>
    </row>
    <row r="886" spans="15:15" ht="15.75" customHeight="1" x14ac:dyDescent="0.2">
      <c r="O886" s="92"/>
    </row>
    <row r="887" spans="15:15" ht="15.75" customHeight="1" x14ac:dyDescent="0.2">
      <c r="O887" s="92"/>
    </row>
    <row r="888" spans="15:15" ht="15.75" customHeight="1" x14ac:dyDescent="0.2">
      <c r="O888" s="92"/>
    </row>
    <row r="889" spans="15:15" ht="15.75" customHeight="1" x14ac:dyDescent="0.2">
      <c r="O889" s="92"/>
    </row>
    <row r="890" spans="15:15" ht="15.75" customHeight="1" x14ac:dyDescent="0.2">
      <c r="O890" s="92"/>
    </row>
    <row r="891" spans="15:15" ht="15.75" customHeight="1" x14ac:dyDescent="0.2">
      <c r="O891" s="92"/>
    </row>
    <row r="892" spans="15:15" ht="15.75" customHeight="1" x14ac:dyDescent="0.2">
      <c r="O892" s="92"/>
    </row>
    <row r="893" spans="15:15" ht="15.75" customHeight="1" x14ac:dyDescent="0.2">
      <c r="O893" s="92"/>
    </row>
    <row r="894" spans="15:15" ht="15.75" customHeight="1" x14ac:dyDescent="0.2">
      <c r="O894" s="92"/>
    </row>
    <row r="895" spans="15:15" ht="15.75" customHeight="1" x14ac:dyDescent="0.2">
      <c r="O895" s="92"/>
    </row>
    <row r="896" spans="15:15" ht="15.75" customHeight="1" x14ac:dyDescent="0.2">
      <c r="O896" s="92"/>
    </row>
    <row r="897" spans="15:15" ht="15.75" customHeight="1" x14ac:dyDescent="0.2">
      <c r="O897" s="92"/>
    </row>
    <row r="898" spans="15:15" ht="15.75" customHeight="1" x14ac:dyDescent="0.2">
      <c r="O898" s="92"/>
    </row>
    <row r="899" spans="15:15" ht="15.75" customHeight="1" x14ac:dyDescent="0.2">
      <c r="O899" s="92"/>
    </row>
    <row r="900" spans="15:15" ht="15.75" customHeight="1" x14ac:dyDescent="0.2">
      <c r="O900" s="92"/>
    </row>
    <row r="901" spans="15:15" ht="15.75" customHeight="1" x14ac:dyDescent="0.2">
      <c r="O901" s="92"/>
    </row>
    <row r="902" spans="15:15" ht="15.75" customHeight="1" x14ac:dyDescent="0.2">
      <c r="O902" s="92"/>
    </row>
    <row r="903" spans="15:15" ht="15.75" customHeight="1" x14ac:dyDescent="0.2">
      <c r="O903" s="92"/>
    </row>
    <row r="904" spans="15:15" ht="15.75" customHeight="1" x14ac:dyDescent="0.2">
      <c r="O904" s="92"/>
    </row>
    <row r="905" spans="15:15" ht="15.75" customHeight="1" x14ac:dyDescent="0.2">
      <c r="O905" s="92"/>
    </row>
    <row r="906" spans="15:15" ht="15.75" customHeight="1" x14ac:dyDescent="0.2">
      <c r="O906" s="92"/>
    </row>
    <row r="907" spans="15:15" ht="15.75" customHeight="1" x14ac:dyDescent="0.2">
      <c r="O907" s="92"/>
    </row>
    <row r="908" spans="15:15" ht="15.75" customHeight="1" x14ac:dyDescent="0.2">
      <c r="O908" s="92"/>
    </row>
    <row r="909" spans="15:15" ht="15.75" customHeight="1" x14ac:dyDescent="0.2">
      <c r="O909" s="92"/>
    </row>
    <row r="910" spans="15:15" ht="15.75" customHeight="1" x14ac:dyDescent="0.2">
      <c r="O910" s="92"/>
    </row>
    <row r="911" spans="15:15" ht="15.75" customHeight="1" x14ac:dyDescent="0.2">
      <c r="O911" s="92"/>
    </row>
    <row r="912" spans="15:15" ht="15.75" customHeight="1" x14ac:dyDescent="0.2">
      <c r="O912" s="92"/>
    </row>
    <row r="913" spans="15:15" ht="15.75" customHeight="1" x14ac:dyDescent="0.2">
      <c r="O913" s="92"/>
    </row>
    <row r="914" spans="15:15" ht="15.75" customHeight="1" x14ac:dyDescent="0.2">
      <c r="O914" s="92"/>
    </row>
    <row r="915" spans="15:15" ht="15.75" customHeight="1" x14ac:dyDescent="0.2">
      <c r="O915" s="92"/>
    </row>
    <row r="916" spans="15:15" ht="15.75" customHeight="1" x14ac:dyDescent="0.2">
      <c r="O916" s="92"/>
    </row>
    <row r="917" spans="15:15" ht="15.75" customHeight="1" x14ac:dyDescent="0.2">
      <c r="O917" s="92"/>
    </row>
    <row r="918" spans="15:15" ht="15.75" customHeight="1" x14ac:dyDescent="0.2">
      <c r="O918" s="92"/>
    </row>
    <row r="919" spans="15:15" ht="15.75" customHeight="1" x14ac:dyDescent="0.2">
      <c r="O919" s="92"/>
    </row>
    <row r="920" spans="15:15" ht="15.75" customHeight="1" x14ac:dyDescent="0.2">
      <c r="O920" s="92"/>
    </row>
    <row r="921" spans="15:15" ht="15.75" customHeight="1" x14ac:dyDescent="0.2">
      <c r="O921" s="92"/>
    </row>
    <row r="922" spans="15:15" ht="15.75" customHeight="1" x14ac:dyDescent="0.2">
      <c r="O922" s="92"/>
    </row>
    <row r="923" spans="15:15" ht="15.75" customHeight="1" x14ac:dyDescent="0.2">
      <c r="O923" s="92"/>
    </row>
    <row r="924" spans="15:15" ht="15.75" customHeight="1" x14ac:dyDescent="0.2">
      <c r="O924" s="92"/>
    </row>
    <row r="925" spans="15:15" ht="15.75" customHeight="1" x14ac:dyDescent="0.2">
      <c r="O925" s="92"/>
    </row>
    <row r="926" spans="15:15" ht="15.75" customHeight="1" x14ac:dyDescent="0.2">
      <c r="O926" s="92"/>
    </row>
    <row r="927" spans="15:15" ht="15.75" customHeight="1" x14ac:dyDescent="0.2">
      <c r="O927" s="92"/>
    </row>
    <row r="928" spans="15:15" ht="15.75" customHeight="1" x14ac:dyDescent="0.2">
      <c r="O928" s="92"/>
    </row>
    <row r="929" spans="15:15" ht="15.75" customHeight="1" x14ac:dyDescent="0.2">
      <c r="O929" s="92"/>
    </row>
    <row r="930" spans="15:15" ht="15.75" customHeight="1" x14ac:dyDescent="0.2">
      <c r="O930" s="92"/>
    </row>
    <row r="931" spans="15:15" ht="15.75" customHeight="1" x14ac:dyDescent="0.2">
      <c r="O931" s="92"/>
    </row>
    <row r="932" spans="15:15" ht="15.75" customHeight="1" x14ac:dyDescent="0.2">
      <c r="O932" s="92"/>
    </row>
    <row r="933" spans="15:15" ht="15.75" customHeight="1" x14ac:dyDescent="0.2">
      <c r="O933" s="92"/>
    </row>
    <row r="934" spans="15:15" ht="15.75" customHeight="1" x14ac:dyDescent="0.2">
      <c r="O934" s="92"/>
    </row>
    <row r="935" spans="15:15" ht="15.75" customHeight="1" x14ac:dyDescent="0.2">
      <c r="O935" s="92"/>
    </row>
    <row r="936" spans="15:15" ht="15.75" customHeight="1" x14ac:dyDescent="0.2">
      <c r="O936" s="92"/>
    </row>
    <row r="937" spans="15:15" ht="15.75" customHeight="1" x14ac:dyDescent="0.2">
      <c r="O937" s="92"/>
    </row>
    <row r="938" spans="15:15" ht="15.75" customHeight="1" x14ac:dyDescent="0.2">
      <c r="O938" s="92"/>
    </row>
    <row r="939" spans="15:15" ht="15.75" customHeight="1" x14ac:dyDescent="0.2">
      <c r="O939" s="92"/>
    </row>
    <row r="940" spans="15:15" ht="15.75" customHeight="1" x14ac:dyDescent="0.2">
      <c r="O940" s="92"/>
    </row>
    <row r="941" spans="15:15" ht="15.75" customHeight="1" x14ac:dyDescent="0.2">
      <c r="O941" s="92"/>
    </row>
    <row r="942" spans="15:15" ht="15.75" customHeight="1" x14ac:dyDescent="0.2">
      <c r="O942" s="92"/>
    </row>
    <row r="943" spans="15:15" ht="15.75" customHeight="1" x14ac:dyDescent="0.2">
      <c r="O943" s="92"/>
    </row>
    <row r="944" spans="15:15" ht="15.75" customHeight="1" x14ac:dyDescent="0.2">
      <c r="O944" s="92"/>
    </row>
    <row r="945" spans="15:15" ht="15.75" customHeight="1" x14ac:dyDescent="0.2">
      <c r="O945" s="92"/>
    </row>
    <row r="946" spans="15:15" ht="15.75" customHeight="1" x14ac:dyDescent="0.2">
      <c r="O946" s="92"/>
    </row>
    <row r="947" spans="15:15" ht="15.75" customHeight="1" x14ac:dyDescent="0.2">
      <c r="O947" s="92"/>
    </row>
    <row r="948" spans="15:15" ht="15.75" customHeight="1" x14ac:dyDescent="0.2">
      <c r="O948" s="92"/>
    </row>
    <row r="949" spans="15:15" ht="15.75" customHeight="1" x14ac:dyDescent="0.2">
      <c r="O949" s="92"/>
    </row>
    <row r="950" spans="15:15" ht="15.75" customHeight="1" x14ac:dyDescent="0.2">
      <c r="O950" s="92"/>
    </row>
    <row r="951" spans="15:15" ht="15.75" customHeight="1" x14ac:dyDescent="0.2">
      <c r="O951" s="92"/>
    </row>
    <row r="952" spans="15:15" ht="15.75" customHeight="1" x14ac:dyDescent="0.2">
      <c r="O952" s="92"/>
    </row>
    <row r="953" spans="15:15" ht="15.75" customHeight="1" x14ac:dyDescent="0.2">
      <c r="O953" s="92"/>
    </row>
    <row r="954" spans="15:15" ht="15.75" customHeight="1" x14ac:dyDescent="0.2">
      <c r="O954" s="92"/>
    </row>
    <row r="955" spans="15:15" ht="15.75" customHeight="1" x14ac:dyDescent="0.2">
      <c r="O955" s="92"/>
    </row>
    <row r="956" spans="15:15" ht="15.75" customHeight="1" x14ac:dyDescent="0.2">
      <c r="O956" s="92"/>
    </row>
    <row r="957" spans="15:15" ht="15.75" customHeight="1" x14ac:dyDescent="0.2">
      <c r="O957" s="92"/>
    </row>
    <row r="958" spans="15:15" ht="15.75" customHeight="1" x14ac:dyDescent="0.2">
      <c r="O958" s="92"/>
    </row>
    <row r="959" spans="15:15" ht="15.75" customHeight="1" x14ac:dyDescent="0.2">
      <c r="O959" s="92"/>
    </row>
    <row r="960" spans="15:15" ht="15.75" customHeight="1" x14ac:dyDescent="0.2">
      <c r="O960" s="92"/>
    </row>
    <row r="961" spans="15:15" ht="15.75" customHeight="1" x14ac:dyDescent="0.2">
      <c r="O961" s="92"/>
    </row>
    <row r="962" spans="15:15" ht="15.75" customHeight="1" x14ac:dyDescent="0.2">
      <c r="O962" s="92"/>
    </row>
    <row r="963" spans="15:15" ht="15.75" customHeight="1" x14ac:dyDescent="0.2">
      <c r="O963" s="92"/>
    </row>
    <row r="964" spans="15:15" ht="15.75" customHeight="1" x14ac:dyDescent="0.2">
      <c r="O964" s="92"/>
    </row>
    <row r="965" spans="15:15" ht="15.75" customHeight="1" x14ac:dyDescent="0.2">
      <c r="O965" s="92"/>
    </row>
    <row r="966" spans="15:15" ht="15.75" customHeight="1" x14ac:dyDescent="0.2">
      <c r="O966" s="92"/>
    </row>
    <row r="967" spans="15:15" ht="15.75" customHeight="1" x14ac:dyDescent="0.2">
      <c r="O967" s="92"/>
    </row>
    <row r="968" spans="15:15" ht="15.75" customHeight="1" x14ac:dyDescent="0.2">
      <c r="O968" s="92"/>
    </row>
    <row r="969" spans="15:15" ht="15.75" customHeight="1" x14ac:dyDescent="0.2">
      <c r="O969" s="92"/>
    </row>
    <row r="970" spans="15:15" ht="15.75" customHeight="1" x14ac:dyDescent="0.2">
      <c r="O970" s="92"/>
    </row>
    <row r="971" spans="15:15" ht="15.75" customHeight="1" x14ac:dyDescent="0.2">
      <c r="O971" s="92"/>
    </row>
    <row r="972" spans="15:15" ht="15.75" customHeight="1" x14ac:dyDescent="0.2">
      <c r="O972" s="92"/>
    </row>
    <row r="973" spans="15:15" ht="15.75" customHeight="1" x14ac:dyDescent="0.2">
      <c r="O973" s="92"/>
    </row>
    <row r="974" spans="15:15" ht="15.75" customHeight="1" x14ac:dyDescent="0.2">
      <c r="O974" s="92"/>
    </row>
    <row r="975" spans="15:15" ht="15.75" customHeight="1" x14ac:dyDescent="0.2">
      <c r="O975" s="92"/>
    </row>
    <row r="976" spans="15:15" ht="15.75" customHeight="1" x14ac:dyDescent="0.2">
      <c r="O976" s="92"/>
    </row>
    <row r="977" spans="15:15" ht="15.75" customHeight="1" x14ac:dyDescent="0.2">
      <c r="O977" s="92"/>
    </row>
    <row r="978" spans="15:15" ht="15.75" customHeight="1" x14ac:dyDescent="0.2">
      <c r="O978" s="92"/>
    </row>
    <row r="979" spans="15:15" ht="15.75" customHeight="1" x14ac:dyDescent="0.2">
      <c r="O979" s="92"/>
    </row>
    <row r="980" spans="15:15" ht="15.75" customHeight="1" x14ac:dyDescent="0.2">
      <c r="O980" s="92"/>
    </row>
    <row r="981" spans="15:15" ht="15.75" customHeight="1" x14ac:dyDescent="0.2">
      <c r="O981" s="92"/>
    </row>
    <row r="982" spans="15:15" ht="15.75" customHeight="1" x14ac:dyDescent="0.2">
      <c r="O982" s="92"/>
    </row>
    <row r="983" spans="15:15" ht="15.75" customHeight="1" x14ac:dyDescent="0.2">
      <c r="O983" s="92"/>
    </row>
    <row r="984" spans="15:15" ht="15.75" customHeight="1" x14ac:dyDescent="0.2">
      <c r="O984" s="92"/>
    </row>
    <row r="985" spans="15:15" ht="15.75" customHeight="1" x14ac:dyDescent="0.2">
      <c r="O985" s="92"/>
    </row>
    <row r="986" spans="15:15" ht="15.75" customHeight="1" x14ac:dyDescent="0.2">
      <c r="O986" s="92"/>
    </row>
    <row r="987" spans="15:15" ht="15.75" customHeight="1" x14ac:dyDescent="0.2">
      <c r="O987" s="92"/>
    </row>
    <row r="988" spans="15:15" ht="15.75" customHeight="1" x14ac:dyDescent="0.2">
      <c r="O988" s="92"/>
    </row>
    <row r="989" spans="15:15" ht="15.75" customHeight="1" x14ac:dyDescent="0.2">
      <c r="O989" s="92"/>
    </row>
    <row r="990" spans="15:15" ht="15.75" customHeight="1" x14ac:dyDescent="0.2">
      <c r="O990" s="92"/>
    </row>
    <row r="991" spans="15:15" ht="15.75" customHeight="1" x14ac:dyDescent="0.2">
      <c r="O991" s="92"/>
    </row>
    <row r="992" spans="15:15" ht="15.75" customHeight="1" x14ac:dyDescent="0.2">
      <c r="O992" s="92"/>
    </row>
    <row r="993" spans="15:15" ht="15.75" customHeight="1" x14ac:dyDescent="0.2">
      <c r="O993" s="92"/>
    </row>
    <row r="994" spans="15:15" ht="15.75" customHeight="1" x14ac:dyDescent="0.2">
      <c r="O994" s="92"/>
    </row>
    <row r="995" spans="15:15" ht="15.75" customHeight="1" x14ac:dyDescent="0.2">
      <c r="O995" s="92"/>
    </row>
    <row r="996" spans="15:15" ht="15.75" customHeight="1" x14ac:dyDescent="0.2">
      <c r="O996" s="92"/>
    </row>
    <row r="997" spans="15:15" ht="15.75" customHeight="1" x14ac:dyDescent="0.2">
      <c r="O997" s="92"/>
    </row>
    <row r="998" spans="15:15" ht="15.75" customHeight="1" x14ac:dyDescent="0.2">
      <c r="O998" s="92"/>
    </row>
    <row r="999" spans="15:15" ht="15.75" customHeight="1" x14ac:dyDescent="0.2">
      <c r="O999" s="92"/>
    </row>
    <row r="1000" spans="15:15" ht="15.75" customHeight="1" x14ac:dyDescent="0.2">
      <c r="O1000" s="92"/>
    </row>
  </sheetData>
  <mergeCells count="53">
    <mergeCell ref="G12:G13"/>
    <mergeCell ref="H12:H13"/>
    <mergeCell ref="K16:M16"/>
    <mergeCell ref="K17:M17"/>
    <mergeCell ref="G14:G15"/>
    <mergeCell ref="H14:H15"/>
    <mergeCell ref="I14:I15"/>
    <mergeCell ref="J14:J15"/>
    <mergeCell ref="K14:M15"/>
    <mergeCell ref="B7:C7"/>
    <mergeCell ref="B8:C8"/>
    <mergeCell ref="D8:E8"/>
    <mergeCell ref="G8:H8"/>
    <mergeCell ref="I8:J8"/>
    <mergeCell ref="I7:J7"/>
    <mergeCell ref="Y15:Z15"/>
    <mergeCell ref="AA15:AE15"/>
    <mergeCell ref="I12:I13"/>
    <mergeCell ref="J12:J13"/>
    <mergeCell ref="K12:M13"/>
    <mergeCell ref="N12:N13"/>
    <mergeCell ref="O12:O13"/>
    <mergeCell ref="R12:W12"/>
    <mergeCell ref="Y12:AE12"/>
    <mergeCell ref="AA13:AE13"/>
    <mergeCell ref="N14:N15"/>
    <mergeCell ref="O14:O15"/>
    <mergeCell ref="R13:W13"/>
    <mergeCell ref="Y13:Z13"/>
    <mergeCell ref="R14:W14"/>
    <mergeCell ref="Y14:Z14"/>
    <mergeCell ref="AA14:AE14"/>
    <mergeCell ref="T8:U8"/>
    <mergeCell ref="V8:W8"/>
    <mergeCell ref="B1:W1"/>
    <mergeCell ref="B2:J2"/>
    <mergeCell ref="M2:S2"/>
    <mergeCell ref="B4:E4"/>
    <mergeCell ref="G4:J4"/>
    <mergeCell ref="B5:E5"/>
    <mergeCell ref="G5:J5"/>
    <mergeCell ref="B6:C6"/>
    <mergeCell ref="D6:E6"/>
    <mergeCell ref="G6:H6"/>
    <mergeCell ref="I6:J6"/>
    <mergeCell ref="D7:E7"/>
    <mergeCell ref="G7:H7"/>
    <mergeCell ref="T4:W4"/>
    <mergeCell ref="T5:W5"/>
    <mergeCell ref="T6:U6"/>
    <mergeCell ref="V6:W6"/>
    <mergeCell ref="T7:U7"/>
    <mergeCell ref="V7:W7"/>
  </mergeCells>
  <pageMargins left="0.75000000000000011" right="0.75000000000000011" top="1" bottom="1" header="0" footer="0"/>
  <pageSetup scale="42"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GG</vt:lpstr>
      <vt:lpstr>SIG</vt:lpstr>
      <vt:lpstr>GTC</vt:lpstr>
      <vt:lpstr>GJU-PH</vt:lpstr>
      <vt:lpstr>GOP</vt:lpstr>
      <vt:lpstr>GCF</vt:lpstr>
      <vt:lpstr>GTI</vt:lpstr>
      <vt:lpstr>GAD</vt:lpstr>
      <vt:lpstr>Valoración</vt:lpstr>
      <vt:lpstr>Indicador Comparativo 2018-2021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ZFIP004</cp:lastModifiedBy>
  <dcterms:created xsi:type="dcterms:W3CDTF">2009-08-05T17:15:36Z</dcterms:created>
  <dcterms:modified xsi:type="dcterms:W3CDTF">2022-06-13T12:45:56Z</dcterms:modified>
</cp:coreProperties>
</file>