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90" windowWidth="28575" windowHeight="13005"/>
  </bookViews>
  <sheets>
    <sheet name="Cover" sheetId="4" r:id="rId1"/>
    <sheet name="Contents" sheetId="5" r:id="rId2"/>
    <sheet name="Keys_SC" sheetId="17" r:id="rId3"/>
    <sheet name="Keys_BO" sheetId="20" r:id="rId4"/>
    <sheet name="Assumptions_SC" sheetId="6" r:id="rId5"/>
    <sheet name="Range_Naming_BA" sheetId="16" r:id="rId6"/>
    <sheet name="Names_List_BA" sheetId="19" r:id="rId7"/>
    <sheet name="Appendices_SC" sheetId="11" r:id="rId8"/>
    <sheet name="Lookup_Tables_SSC" sheetId="12" r:id="rId9"/>
    <sheet name="TS_LU" sheetId="13" r:id="rId10"/>
    <sheet name="Lookups_LU" sheetId="18" r:id="rId11"/>
    <sheet name="Checks_SSC" sheetId="14" r:id="rId12"/>
    <sheet name="Checks_BO" sheetId="15" r:id="rId13"/>
  </sheets>
  <definedNames>
    <definedName name="Alt_Chks_Msg">Checks_BO!$I$46</definedName>
    <definedName name="Alt_Chks_Ttl_Areas">Checks_BO!$M$52</definedName>
    <definedName name="Annual">TS_LU!$D$77</definedName>
    <definedName name="BA_Alt_Chks" hidden="1">Checks_BO!$37:$52</definedName>
    <definedName name="BA_Block_Array">Range_Naming_BA!$G$19:$I$21</definedName>
    <definedName name="BA_Err_Chks" hidden="1">Checks_BO!$5:$20</definedName>
    <definedName name="BA_LU" hidden="1">TS_LU!$5:$105</definedName>
    <definedName name="BA_Range_Naming" hidden="1">Keys_BO!$57:$90</definedName>
    <definedName name="BA_Sens_Chks" hidden="1">Checks_BO!$21:$36</definedName>
    <definedName name="BA_Sheet_Naming" hidden="1">Keys_BO!$5:$56</definedName>
    <definedName name="BC_Base_Cell">Range_Naming_BA!$G$27</definedName>
    <definedName name="Billion">TS_LU!$D$105</definedName>
    <definedName name="Billions">TS_LU!$D$63</definedName>
    <definedName name="CA_Alt_Chks">Checks_BO!$K$51</definedName>
    <definedName name="CA_Alt_Chks_Area_Names">Checks_BO!$D$51</definedName>
    <definedName name="CA_Alt_Chks_Flags">Checks_BO!$M$51</definedName>
    <definedName name="CA_Alt_Chks_Inc">Checks_BO!$L$51</definedName>
    <definedName name="CA_Column_Array">Range_Naming_BA!$G$15:$G$17</definedName>
    <definedName name="CA_Err_Chks">Checks_BO!$K$19</definedName>
    <definedName name="CA_Err_Chks_Area_Names">Checks_BO!$D$19</definedName>
    <definedName name="CA_Err_Chks_Flags">Checks_BO!$M$19</definedName>
    <definedName name="CA_Err_Chks_Inc">Checks_BO!$L$19</definedName>
    <definedName name="CA_Sens_Chks">Checks_BO!$K$35</definedName>
    <definedName name="CA_Sens_Chks_Area_Names">Checks_BO!$D$35</definedName>
    <definedName name="CA_Sens_Chks_Flags">Checks_BO!$M$35</definedName>
    <definedName name="CA_Sens_Chks_Inc">Checks_BO!$L$35</definedName>
    <definedName name="CB_Alt_Chks_Show_Msg">Checks_BO!$C$41</definedName>
    <definedName name="CB_Err_Chks_Show_Msg">Checks_BO!$C$9</definedName>
    <definedName name="CB_Inc_Cat">Range_Naming_BA!$G$29</definedName>
    <definedName name="CB_Sens_Chks_Show_Msg">Checks_BO!$C$25</definedName>
    <definedName name="Currency">TS_LU!$D$66</definedName>
    <definedName name="DD_Denom">Range_Naming_BA!$G$42</definedName>
    <definedName name="Err_Chks_Msg">Checks_BO!$I$14</definedName>
    <definedName name="Err_Chks_Ttl_Areas">Checks_BO!$M$20</definedName>
    <definedName name="Fruit_Category_1_Name">Names_List_BA!$C$10</definedName>
    <definedName name="Fruit_Category_2_Name">Names_List_BA!$C$11</definedName>
    <definedName name="Fruit_Category_3_Name">Names_List_BA!$C$12</definedName>
    <definedName name="Fruit_Category_4_Name">Names_List_BA!$C$13</definedName>
    <definedName name="Fruit_Category_5_Name">Names_List_BA!$C$14</definedName>
    <definedName name="Fruit_Category_6_Name">Names_List_BA!$C$15</definedName>
    <definedName name="Half_Yr_Name">TS_LU!$D$86</definedName>
    <definedName name="Halves_In_Yr">TS_LU!$D$94</definedName>
    <definedName name="Heading">Range_Naming_BA!$G$11</definedName>
    <definedName name="HL_Alt_Chk">Checks_BO!$B$39</definedName>
    <definedName name="HL_Err_Chk">Checks_BO!$B$7</definedName>
    <definedName name="HL_Home">Contents!$B$1</definedName>
    <definedName name="HL_Sens_Chk">Checks_BO!$B$23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Keys_BO!$A$1</definedName>
    <definedName name="HL_Sheet_Main_2" hidden="1">Contents!$A$1</definedName>
    <definedName name="HL_Sheet_Main_3" hidden="1">Assumptions_SC!$A$1</definedName>
    <definedName name="HL_Sheet_Main_4" hidden="1">Range_Naming_BA!$A$1</definedName>
    <definedName name="HL_Sheet_Main_5" hidden="1">Keys_SC!$A$1</definedName>
    <definedName name="HL_Sheet_Main_6" hidden="1">Lookups_LU!$A$1</definedName>
    <definedName name="HL_Sheet_Main_7" hidden="1">Names_List_BA!$A$1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Keys_BO!$B$7</definedName>
    <definedName name="HL_TOC_3" hidden="1">Checks_BO!$B$7</definedName>
    <definedName name="HL_TOC_4" hidden="1">Checks_BO!$B$23</definedName>
    <definedName name="HL_TOC_5" hidden="1">Checks_BO!$B$39</definedName>
    <definedName name="HL_TOC_6" hidden="1">Keys_BO!$B$59</definedName>
    <definedName name="Hundred">TS_LU!$D$102</definedName>
    <definedName name="LB_Mth_Names">Range_Naming_BA!$G$37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My_Lookup_Table">Lookups_LU!$D$12:$D$17</definedName>
    <definedName name="LU_Period_Type_Names">TS_LU!$D$85:$D$88</definedName>
    <definedName name="LU_Periodicity">TS_LU!$D$77:$D$80</definedName>
    <definedName name="LU_Pers_In_Yr">TS_LU!$D$93:$D$96</definedName>
    <definedName name="MAA_Multiple_Area_Array">Range_Naming_BA!$G$23,Range_Naming_BA!$H$24,Range_Naming_BA!$I$25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OB_Selected_Option">Range_Naming_BA!$G$31</definedName>
    <definedName name="_xlnm.Print_Area" localSheetId="7">Appendices_SC!$B$1:$N$30</definedName>
    <definedName name="_xlnm.Print_Area" localSheetId="4">Assumptions_SC!$B$1:$N$30</definedName>
    <definedName name="_xlnm.Print_Area" localSheetId="12">Checks_BO!$B$1:$M$52</definedName>
    <definedName name="_xlnm.Print_Area" localSheetId="11">Checks_SSC!$B$1:$N$30</definedName>
    <definedName name="_xlnm.Print_Area" localSheetId="1">Contents!$B$1:$Q$25</definedName>
    <definedName name="_xlnm.Print_Area" localSheetId="0">Cover!$B$1:$N$30</definedName>
    <definedName name="_xlnm.Print_Area" localSheetId="3">Keys_BO!$B$1:$N$90</definedName>
    <definedName name="_xlnm.Print_Area" localSheetId="2">Keys_SC!$B$1:$N$30</definedName>
    <definedName name="_xlnm.Print_Area" localSheetId="8">Lookup_Tables_SSC!$B$1:$N$30</definedName>
    <definedName name="_xlnm.Print_Area" localSheetId="10">Lookups_LU!$B$1:$G$36</definedName>
    <definedName name="_xlnm.Print_Area" localSheetId="6">Names_List_BA!$B$1:$Q$40</definedName>
    <definedName name="_xlnm.Print_Area" localSheetId="5">Range_Naming_BA!$B$1:$N$47</definedName>
    <definedName name="_xlnm.Print_Area" localSheetId="9">TS_LU!$B$1:$G$105</definedName>
    <definedName name="_xlnm.Print_Titles" localSheetId="12">Checks_BO!$1:$6</definedName>
    <definedName name="_xlnm.Print_Titles" localSheetId="1">Contents!$1:$7</definedName>
    <definedName name="_xlnm.Print_Titles" localSheetId="3">Keys_BO!$1:$6</definedName>
    <definedName name="_xlnm.Print_Titles" localSheetId="6">Names_List_BA!$1:$6</definedName>
    <definedName name="_xlnm.Print_Titles" localSheetId="5">Range_Naming_BA!$1:$6</definedName>
    <definedName name="_xlnm.Print_Titles" localSheetId="9">TS_LU!$1:$6</definedName>
    <definedName name="Qtr_Name">TS_LU!$D$87</definedName>
    <definedName name="Qtrly">TS_LU!$D$79</definedName>
    <definedName name="Qtrs_In_Yr">TS_LU!$D$95</definedName>
    <definedName name="RA_Row_Array">Range_Naming_BA!$G$13:$I$13</definedName>
    <definedName name="S_Counter">Range_Naming_BA!$G$46</definedName>
    <definedName name="SB_Counter">Range_Naming_BA!$G$44</definedName>
    <definedName name="Semi_Annual">TS_LU!$D$78</definedName>
    <definedName name="Sens_Chks_Msg">Checks_BO!$I$30</definedName>
    <definedName name="Sens_Chks_Ttl_Areas">Checks_BO!$M$36</definedName>
    <definedName name="TBXBST" localSheetId="7" hidden="1">"|B|SC|B|"</definedName>
    <definedName name="TBXBST" localSheetId="4" hidden="1">"|B|SC|B|"</definedName>
    <definedName name="TBXBST" localSheetId="12" hidden="1">"|B|BO|B|"</definedName>
    <definedName name="TBXBST" localSheetId="11" hidden="1">"|B|SSC|B|"</definedName>
    <definedName name="TBXBST" localSheetId="1" hidden="1">"|B|Contents|B|"</definedName>
    <definedName name="TBXBST" localSheetId="0" hidden="1">"|B|Cover|B|"</definedName>
    <definedName name="TBXBST" localSheetId="3" hidden="1">"|B|BO|B|"</definedName>
    <definedName name="TBXBST" localSheetId="2" hidden="1">"|B|SC|B|"</definedName>
    <definedName name="TBXBST" localSheetId="8" hidden="1">"|B|SSC|B|"</definedName>
    <definedName name="TBXBST" localSheetId="10" hidden="1">"|B|LU|B|"</definedName>
    <definedName name="TBXBST" localSheetId="6" hidden="1">"|B|BA|B|"</definedName>
    <definedName name="TBXBST" localSheetId="5" hidden="1">"|B|BA|B|"</definedName>
    <definedName name="TBXBST" localSheetId="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Keys_BO!$B$7</definedName>
    <definedName name="TOC_Hdg_3" hidden="1">Checks_BO!$B$7</definedName>
    <definedName name="TOC_Hdg_4" hidden="1">Checks_BO!$B$23</definedName>
    <definedName name="TOC_Hdg_5" hidden="1">Checks_BO!$B$39</definedName>
    <definedName name="TOC_Hdg_6" hidden="1">Keys_BO!$B$59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3" i="5"/>
  <c r="I22"/>
  <c r="I21"/>
  <c r="H20"/>
  <c r="F19"/>
  <c r="H18"/>
  <c r="H17"/>
  <c r="F16"/>
  <c r="D15"/>
  <c r="H14"/>
  <c r="H13"/>
  <c r="D12"/>
  <c r="I11"/>
  <c r="I10"/>
  <c r="H9"/>
  <c r="D8"/>
  <c r="H15" i="19"/>
  <c r="H14"/>
  <c r="H13"/>
  <c r="H12"/>
  <c r="H11"/>
  <c r="H10"/>
  <c r="M46" i="16"/>
  <c r="M44"/>
  <c r="M42"/>
  <c r="M37"/>
  <c r="M31"/>
  <c r="M29"/>
  <c r="M27"/>
  <c r="M23"/>
  <c r="M19"/>
  <c r="M15"/>
  <c r="M13"/>
  <c r="M11"/>
  <c r="B7" i="19" l="1"/>
  <c r="D45" i="15" l="1"/>
  <c r="M52"/>
  <c r="I45" s="1"/>
  <c r="D29"/>
  <c r="M36"/>
  <c r="I29" s="1"/>
  <c r="D13"/>
  <c r="M20"/>
  <c r="I13" s="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I30" i="15" l="1"/>
  <c r="I14"/>
  <c r="C10" i="4" s="1"/>
  <c r="I46" i="15"/>
  <c r="B2" i="20" l="1"/>
  <c r="C11" i="14"/>
  <c r="B2" i="15"/>
  <c r="B2" i="18"/>
  <c r="C11" i="6" l="1"/>
  <c r="B2" i="19"/>
  <c r="B2" i="16"/>
  <c r="C11" i="17"/>
  <c r="C11" i="11"/>
  <c r="B2" i="5"/>
  <c r="B2" i="13"/>
  <c r="C11" i="12"/>
</calcChain>
</file>

<file path=xl/sharedStrings.xml><?xml version="1.0" encoding="utf-8"?>
<sst xmlns="http://schemas.openxmlformats.org/spreadsheetml/2006/main" count="363" uniqueCount="262">
  <si>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</si>
  <si>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</si>
  <si>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</si>
  <si>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</si>
  <si>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</si>
  <si>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</si>
  <si>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</si>
  <si>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</si>
  <si>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</si>
  <si>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</si>
  <si>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</si>
  <si>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</si>
  <si>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</si>
  <si>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</si>
  <si>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</si>
  <si>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</si>
  <si>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</si>
  <si>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</si>
  <si>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</si>
  <si>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</si>
  <si>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</si>
  <si>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</si>
  <si>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</si>
  <si>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</si>
  <si>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</si>
  <si>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</si>
  <si>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</si>
  <si>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</si>
  <si>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</si>
  <si>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</si>
  <si>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</si>
  <si>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</si>
  <si>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</si>
  <si>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</si>
  <si>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</si>
  <si>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</si>
  <si>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</si>
  <si>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</si>
  <si>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</si>
  <si>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</si>
  <si>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</si>
  <si>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</si>
  <si>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</si>
  <si>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</si>
  <si>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</si>
  <si>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</si>
  <si>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</si>
  <si>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</si>
  <si>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</si>
  <si>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</si>
  <si>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</si>
  <si>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</si>
  <si>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</si>
  <si>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</si>
  <si>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</si>
  <si>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</si>
  <si>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</si>
  <si>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</si>
  <si>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</si>
  <si>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</si>
  <si>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</si>
  <si>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</si>
  <si>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</si>
  <si>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</si>
  <si>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</si>
  <si>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</si>
  <si>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</si>
  <si>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</si>
  <si>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</si>
  <si>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</si>
  <si>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</si>
  <si>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</si>
  <si>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</si>
  <si>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</si>
  <si>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</si>
  <si>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</si>
  <si>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</si>
  <si>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</si>
  <si>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</si>
  <si>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</si>
  <si>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</si>
  <si>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</si>
  <si>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</si>
  <si>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-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</si>
  <si>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</si>
  <si>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</si>
  <si>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</si>
  <si>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</si>
  <si>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</si>
  <si>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</si>
  <si>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</si>
  <si>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</si>
  <si>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</si>
  <si>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</si>
  <si>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</si>
  <si>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</si>
  <si>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</si>
  <si>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</si>
  <si>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</si>
  <si>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</si>
  <si>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</si>
  <si>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</si>
  <si>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</si>
  <si>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</si>
  <si>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</si>
  <si>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</si>
  <si>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</si>
  <si>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</si>
  <si>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</si>
  <si>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</si>
  <si>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</si>
  <si>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</si>
  <si>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</si>
  <si>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- Practical exercise to demonstrate the use of best practice sheet and range naming.</t>
  </si>
  <si>
    <t>Keys</t>
  </si>
  <si>
    <t>Contains sheet and range naming keys.</t>
  </si>
  <si>
    <t>Range Naming</t>
  </si>
  <si>
    <t>Range Naming - Examples</t>
  </si>
  <si>
    <t>Heading</t>
  </si>
  <si>
    <t>Name</t>
  </si>
  <si>
    <t>Check box</t>
  </si>
  <si>
    <t>Option buttons</t>
  </si>
  <si>
    <t>CB_Inc_Cat</t>
  </si>
  <si>
    <t>OB_Selected_Option</t>
  </si>
  <si>
    <t>Standard range name</t>
  </si>
  <si>
    <t>List box</t>
  </si>
  <si>
    <t>Drop down box</t>
  </si>
  <si>
    <t>Scroll bar</t>
  </si>
  <si>
    <t>SB_Counter</t>
  </si>
  <si>
    <t>Spin button</t>
  </si>
  <si>
    <t>S_Counter</t>
  </si>
  <si>
    <t>Row array</t>
  </si>
  <si>
    <t>RA_Row_Array</t>
  </si>
  <si>
    <t>Column array</t>
  </si>
  <si>
    <t>CA_Column_Array</t>
  </si>
  <si>
    <t>Block array</t>
  </si>
  <si>
    <t>BA_Block_Array</t>
  </si>
  <si>
    <t>Multiple area array</t>
  </si>
  <si>
    <t>MAA_Multiple_Area_Array</t>
  </si>
  <si>
    <t>Base cell</t>
  </si>
  <si>
    <t>BC_Base_Cell</t>
  </si>
  <si>
    <t>Example</t>
  </si>
  <si>
    <t>Formula Example</t>
  </si>
  <si>
    <t>LB_Mth_Names</t>
  </si>
  <si>
    <t>DD_Denom</t>
  </si>
  <si>
    <t>Name Type</t>
  </si>
  <si>
    <t>Lookup Tables - Range Naming Example</t>
  </si>
  <si>
    <t>My Lookup Tables</t>
  </si>
  <si>
    <t>My Lookup Table</t>
  </si>
  <si>
    <t>Lookup Table</t>
  </si>
  <si>
    <t>LU_My_Lookup_Table</t>
  </si>
  <si>
    <t>Item 1</t>
  </si>
  <si>
    <t>Item 2</t>
  </si>
  <si>
    <t>Item 3</t>
  </si>
  <si>
    <t>Item 4</t>
  </si>
  <si>
    <t>Item 5</t>
  </si>
  <si>
    <t>Item 6</t>
  </si>
  <si>
    <t>Names List Example</t>
  </si>
  <si>
    <t>Categories</t>
  </si>
  <si>
    <t>Apples</t>
  </si>
  <si>
    <t>Oranges</t>
  </si>
  <si>
    <t>Pears</t>
  </si>
  <si>
    <t>Banana</t>
  </si>
  <si>
    <t>Pineapples</t>
  </si>
  <si>
    <t>Peaches</t>
  </si>
  <si>
    <t>Formula Link</t>
  </si>
  <si>
    <t>Sheet Naming Key</t>
  </si>
  <si>
    <t>Base Sheet Type</t>
  </si>
  <si>
    <t>Sheet Description / Purpose</t>
  </si>
  <si>
    <t>Suffix</t>
  </si>
  <si>
    <t>Cover*</t>
  </si>
  <si>
    <t>Indicates the start of a workbook.</t>
  </si>
  <si>
    <t>Cover</t>
  </si>
  <si>
    <t>Contents*</t>
  </si>
  <si>
    <t>Contains the workbook Table of Contents.</t>
  </si>
  <si>
    <t>Contents</t>
  </si>
  <si>
    <t>Section Cover</t>
  </si>
  <si>
    <t>Indicates the start of a workbook section.</t>
  </si>
  <si>
    <t>SC</t>
  </si>
  <si>
    <t>Sub-Section Cover</t>
  </si>
  <si>
    <t>Indicates the start of a workbook sub-section.</t>
  </si>
  <si>
    <t>SSC</t>
  </si>
  <si>
    <t>Blank Assumption</t>
  </si>
  <si>
    <t>Residual category (contains assumptions).</t>
  </si>
  <si>
    <t>BA</t>
  </si>
  <si>
    <t>Time Series Assumption</t>
  </si>
  <si>
    <t>Contains time series titles for entering assumptions over a set time frame.</t>
  </si>
  <si>
    <t>TA</t>
  </si>
  <si>
    <t>Blank Output</t>
  </si>
  <si>
    <t>Residual category (contains outputs).</t>
  </si>
  <si>
    <t>Time Series Output</t>
  </si>
  <si>
    <t>Contains time series titles for calculating outputs over a set time frame.</t>
  </si>
  <si>
    <t>TO</t>
  </si>
  <si>
    <t>Lookup</t>
  </si>
  <si>
    <t>Contains lookup data for use in forms / controls and in worksheet formulas.</t>
  </si>
  <si>
    <t>LU</t>
  </si>
  <si>
    <t>Model Schematic</t>
  </si>
  <si>
    <t>Contains model diagrams and flow charts.</t>
  </si>
  <si>
    <t>MS</t>
  </si>
  <si>
    <t>Chart</t>
  </si>
  <si>
    <t>Contains a chart.</t>
  </si>
  <si>
    <t>Cht</t>
  </si>
  <si>
    <t>Model Import**</t>
  </si>
  <si>
    <t>Contains formulas that reference worksheet ranges in another workbook.</t>
  </si>
  <si>
    <t>MI</t>
  </si>
  <si>
    <t>Model Export**</t>
  </si>
  <si>
    <t>Contains worksheet ranges that are referenced by formulas in another workbook.</t>
  </si>
  <si>
    <t>ME</t>
  </si>
  <si>
    <t>Presentation**</t>
  </si>
  <si>
    <t>Contains presentation outputs that are exempt from the requirements of the best practice modelling standards and conventions.</t>
  </si>
  <si>
    <t>P</t>
  </si>
  <si>
    <t>Notes:</t>
  </si>
  <si>
    <t>* The names of the Cover and Contents sheets are always "Cover" and "Contents" respectively.</t>
  </si>
  <si>
    <t>** Model Import, Model Export and Presentation Sheet suffixes are used in addition to the other sheet naming suffixes.</t>
  </si>
  <si>
    <t>Range Naming Key</t>
  </si>
  <si>
    <t>Range Type / Purpose</t>
  </si>
  <si>
    <t>Range Description / Purpose</t>
  </si>
  <si>
    <t>Prefix</t>
  </si>
  <si>
    <t>Row Array</t>
  </si>
  <si>
    <t>Single row, multiple column, single area array.</t>
  </si>
  <si>
    <t>RA_</t>
  </si>
  <si>
    <t>Column Array</t>
  </si>
  <si>
    <t>Single column, multiple row, single area array.</t>
  </si>
  <si>
    <t>CA_</t>
  </si>
  <si>
    <t>Block Array</t>
  </si>
  <si>
    <t>Single area, multiple cell, non-row, non-column array.</t>
  </si>
  <si>
    <t>BA_</t>
  </si>
  <si>
    <t>Multiple Area Array</t>
  </si>
  <si>
    <t>Multiple area (includes areas of any type).</t>
  </si>
  <si>
    <t>MAA_</t>
  </si>
  <si>
    <t>Base Cell</t>
  </si>
  <si>
    <t>Single cell base cell (for OFFSET function reference, etc).</t>
  </si>
  <si>
    <t>BC_</t>
  </si>
  <si>
    <t>Names a Lookup Table Array on a Lookup Sheet.</t>
  </si>
  <si>
    <t>LU_</t>
  </si>
  <si>
    <t>Hyperlink</t>
  </si>
  <si>
    <t>Hyperlink cell reference.</t>
  </si>
  <si>
    <t>HL_</t>
  </si>
  <si>
    <t>Check Box</t>
  </si>
  <si>
    <t>Check box cell link.</t>
  </si>
  <si>
    <t>CB_</t>
  </si>
  <si>
    <t>Drop Down Box</t>
  </si>
  <si>
    <t>Drop down box cell link.</t>
  </si>
  <si>
    <t>DD_</t>
  </si>
  <si>
    <t>List Box</t>
  </si>
  <si>
    <t>List box cell link.</t>
  </si>
  <si>
    <t>LB_</t>
  </si>
  <si>
    <t>Option Button</t>
  </si>
  <si>
    <t>Option button cell link.</t>
  </si>
  <si>
    <t>OB_</t>
  </si>
  <si>
    <t>Spin Button</t>
  </si>
  <si>
    <t>Spin button cell link.</t>
  </si>
  <si>
    <t>S_</t>
  </si>
  <si>
    <t>Scroll Bar</t>
  </si>
  <si>
    <t>Scroll bar cell link.</t>
  </si>
  <si>
    <t>SB_</t>
  </si>
  <si>
    <t>Residual</t>
  </si>
  <si>
    <t>Residual category (i.e. single cell non-base cells, etc).</t>
  </si>
  <si>
    <t>No Prefix</t>
  </si>
  <si>
    <t xml:space="preserve">  Page  </t>
  </si>
  <si>
    <t>Total Pages:</t>
  </si>
  <si>
    <t>BO</t>
  </si>
</sst>
</file>

<file path=xl/styles.xml><?xml version="1.0" encoding="utf-8"?>
<styleSheet xmlns="http://schemas.openxmlformats.org/spreadsheetml/2006/main">
  <numFmts count="9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</numFmts>
  <fonts count="41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sz val="8"/>
      <color indexed="18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</borders>
  <cellStyleXfs count="57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</cellStyleXfs>
  <cellXfs count="78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3" xfId="24" applyFont="1" applyAlignment="1">
      <alignment horizontal="center" vertical="center"/>
    </xf>
    <xf numFmtId="0" fontId="33" fillId="0" borderId="3" xfId="26" applyFont="1" applyAlignment="1">
      <alignment horizontal="center" vertical="center"/>
    </xf>
    <xf numFmtId="171" fontId="33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4" fillId="2" borderId="0" xfId="16" applyFont="1" applyFill="1" applyAlignment="1">
      <alignment horizontal="center" vertical="center"/>
      <protection locked="0"/>
    </xf>
    <xf numFmtId="0" fontId="35" fillId="0" borderId="0" xfId="16" applyFont="1" applyAlignment="1">
      <alignment horizontal="center" vertical="center"/>
      <protection locked="0"/>
    </xf>
    <xf numFmtId="0" fontId="27" fillId="0" borderId="4" xfId="6" applyFont="1" applyBorder="1" applyAlignment="1">
      <alignment horizontal="left" vertical="center"/>
    </xf>
    <xf numFmtId="0" fontId="0" fillId="0" borderId="4" xfId="0" applyBorder="1">
      <alignment vertical="center"/>
    </xf>
    <xf numFmtId="0" fontId="27" fillId="0" borderId="4" xfId="6" applyFont="1" applyBorder="1" applyAlignment="1">
      <alignment horizontal="center" vertical="center"/>
    </xf>
    <xf numFmtId="171" fontId="36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37" fillId="0" borderId="5" xfId="7" applyNumberFormat="1" applyFont="1" applyBorder="1" applyAlignment="1">
      <alignment horizontal="left" vertical="center"/>
    </xf>
    <xf numFmtId="0" fontId="38" fillId="0" borderId="0" xfId="3" applyFont="1">
      <alignment vertical="center"/>
    </xf>
    <xf numFmtId="0" fontId="0" fillId="2" borderId="4" xfId="0" applyFill="1" applyBorder="1">
      <alignment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28" fillId="0" borderId="0" xfId="7" quotePrefix="1" applyFont="1" applyAlignment="1">
      <alignment horizontal="left"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29" fillId="2" borderId="0" xfId="4" applyFont="1" applyFill="1">
      <alignment vertical="center"/>
    </xf>
    <xf numFmtId="0" fontId="28" fillId="2" borderId="0" xfId="7" applyFont="1" applyFill="1">
      <alignment vertical="center"/>
    </xf>
    <xf numFmtId="0" fontId="33" fillId="0" borderId="1" xfId="9" applyFont="1" applyAlignment="1">
      <alignment horizontal="center" vertical="center"/>
      <protection locked="0"/>
    </xf>
    <xf numFmtId="0" fontId="27" fillId="2" borderId="0" xfId="6" applyFont="1" applyFill="1">
      <alignment vertical="center"/>
    </xf>
    <xf numFmtId="0" fontId="0" fillId="2" borderId="0" xfId="0" applyFill="1" applyAlignment="1">
      <alignment horizontal="center" vertical="center"/>
    </xf>
    <xf numFmtId="166" fontId="33" fillId="0" borderId="1" xfId="12" applyFont="1">
      <alignment vertical="center"/>
      <protection locked="0"/>
    </xf>
    <xf numFmtId="0" fontId="14" fillId="2" borderId="3" xfId="7" applyFont="1" applyFill="1" applyBorder="1" applyAlignment="1">
      <alignment horizontal="center" vertical="center"/>
    </xf>
    <xf numFmtId="171" fontId="15" fillId="2" borderId="3" xfId="19" applyNumberFormat="1" applyFont="1" applyFill="1" applyBorder="1" applyAlignment="1">
      <alignment horizontal="center" vertical="center"/>
    </xf>
    <xf numFmtId="0" fontId="27" fillId="2" borderId="4" xfId="6" applyFont="1" applyFill="1" applyBorder="1">
      <alignment vertical="center"/>
    </xf>
    <xf numFmtId="166" fontId="33" fillId="2" borderId="0" xfId="19" applyFont="1" applyFill="1">
      <alignment vertical="center"/>
    </xf>
    <xf numFmtId="0" fontId="0" fillId="2" borderId="3" xfId="0" applyFill="1" applyBorder="1" applyAlignment="1">
      <alignment horizontal="center" vertical="center"/>
    </xf>
    <xf numFmtId="0" fontId="10" fillId="2" borderId="0" xfId="4" applyFont="1" applyFill="1">
      <alignment vertical="center"/>
    </xf>
    <xf numFmtId="0" fontId="14" fillId="2" borderId="0" xfId="7" applyFont="1" applyFill="1">
      <alignment vertical="center"/>
    </xf>
    <xf numFmtId="0" fontId="18" fillId="0" borderId="0" xfId="27">
      <alignment vertical="center"/>
    </xf>
    <xf numFmtId="0" fontId="31" fillId="0" borderId="4" xfId="5" applyFont="1" applyBorder="1" applyAlignment="1">
      <alignment horizontal="left" vertical="center"/>
    </xf>
    <xf numFmtId="0" fontId="0" fillId="0" borderId="6" xfId="0" applyBorder="1">
      <alignment vertical="center"/>
    </xf>
    <xf numFmtId="0" fontId="29" fillId="0" borderId="4" xfId="4" applyFont="1" applyBorder="1" applyAlignment="1">
      <alignment horizontal="left" vertical="center"/>
    </xf>
    <xf numFmtId="0" fontId="29" fillId="0" borderId="4" xfId="4" applyFont="1" applyBorder="1" applyAlignment="1">
      <alignment horizontal="center" vertical="center"/>
    </xf>
    <xf numFmtId="171" fontId="39" fillId="0" borderId="0" xfId="30" applyNumberFormat="1" applyFont="1" applyAlignment="1">
      <alignment horizontal="center" vertical="center"/>
    </xf>
    <xf numFmtId="171" fontId="25" fillId="0" borderId="0" xfId="32" applyNumberFormat="1" applyFont="1" applyAlignment="1">
      <alignment horizontal="center" vertical="center"/>
    </xf>
    <xf numFmtId="171" fontId="40" fillId="0" borderId="0" xfId="31" applyNumberFormat="1" applyFont="1" applyAlignment="1">
      <alignment horizontal="center" vertical="center"/>
    </xf>
    <xf numFmtId="171" fontId="27" fillId="0" borderId="7" xfId="7" applyNumberFormat="1" applyFont="1" applyBorder="1" applyAlignment="1">
      <alignment horizontal="center" vertical="center"/>
    </xf>
    <xf numFmtId="0" fontId="18" fillId="0" borderId="0" xfId="27">
      <alignment vertical="center"/>
    </xf>
    <xf numFmtId="0" fontId="25" fillId="0" borderId="0" xfId="33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0" fontId="28" fillId="0" borderId="0" xfId="7" applyFont="1" applyAlignment="1">
      <alignment horizontal="left" vertical="center"/>
    </xf>
    <xf numFmtId="0" fontId="28" fillId="0" borderId="0" xfId="7" applyFont="1" applyAlignment="1">
      <alignment horizontal="center" vertical="center"/>
    </xf>
    <xf numFmtId="0" fontId="28" fillId="0" borderId="0" xfId="7" applyFont="1" applyAlignment="1">
      <alignment horizontal="center" vertical="top"/>
    </xf>
    <xf numFmtId="0" fontId="28" fillId="0" borderId="0" xfId="7" applyFont="1" applyAlignment="1">
      <alignment horizontal="left" vertical="top" wrapText="1"/>
    </xf>
    <xf numFmtId="0" fontId="31" fillId="0" borderId="4" xfId="5" applyFont="1" applyBorder="1" applyAlignment="1">
      <alignment horizontal="center" vertical="center"/>
    </xf>
    <xf numFmtId="0" fontId="18" fillId="2" borderId="0" xfId="27" applyFill="1">
      <alignment vertical="center"/>
    </xf>
    <xf numFmtId="0" fontId="33" fillId="0" borderId="1" xfId="9" applyFont="1">
      <alignment vertical="center"/>
      <protection locked="0"/>
    </xf>
  </cellXfs>
  <cellStyles count="57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6"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FF6600"/>
      <rgbColor rgb="00FF9900"/>
      <rgbColor rgb="00FFCC00"/>
      <rgbColor rgb="00808080"/>
      <rgbColor rgb="00969696"/>
      <rgbColor rgb="00C0C0C0"/>
      <rgbColor rgb="00E66904"/>
      <rgbColor rgb="009C7936"/>
      <rgbColor rgb="00FF6600"/>
      <rgbColor rgb="00FF9900"/>
      <rgbColor rgb="00FFCC00"/>
      <rgbColor rgb="00808080"/>
      <rgbColor rgb="00969696"/>
      <rgbColor rgb="00C0C0C0"/>
      <rgbColor rgb="00E66904"/>
      <rgbColor rgb="009C793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FF6600"/>
      </a:accent1>
      <a:accent2>
        <a:srgbClr val="FF9900"/>
      </a:accent2>
      <a:accent3>
        <a:srgbClr val="FFCC00"/>
      </a:accent3>
      <a:accent4>
        <a:srgbClr val="808080"/>
      </a:accent4>
      <a:accent5>
        <a:srgbClr val="969696"/>
      </a:accent5>
      <a:accent6>
        <a:srgbClr val="C0C0C0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111</v>
      </c>
    </row>
    <row r="10" spans="3:7" ht="15">
      <c r="C10" s="31" t="str">
        <f>"SMA 9. Naming Principles - Practical Exercise (Solution)"&amp;Err_Chks_Msg&amp;Sens_Chks_Msg&amp;Alt_Chks_Msg</f>
        <v>SMA 9. Naming Principles - Practical Exercise (Solution)</v>
      </c>
    </row>
    <row r="11" spans="3:7">
      <c r="C11" s="63" t="s">
        <v>1</v>
      </c>
      <c r="D11" s="63"/>
      <c r="E11" s="63"/>
      <c r="F11" s="63"/>
      <c r="G11" s="63"/>
    </row>
    <row r="19" spans="3:3">
      <c r="C19" s="2" t="s">
        <v>112</v>
      </c>
    </row>
    <row r="21" spans="3:3">
      <c r="C21" s="2" t="s">
        <v>0</v>
      </c>
    </row>
    <row r="22" spans="3:3">
      <c r="C22" s="38" t="s">
        <v>113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Q25" sqref="Q25"/>
      <selection pane="topRight" activeCell="Q25" sqref="Q25"/>
      <selection pane="bottomLeft" activeCell="Q25" sqref="Q25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20</v>
      </c>
    </row>
    <row r="2" spans="1:6" ht="15">
      <c r="B2" s="4" t="str">
        <f>Model_Name</f>
        <v>SMA 9. Naming Principles - Practical Exercise (Solution)</v>
      </c>
    </row>
    <row r="3" spans="1:6">
      <c r="B3" s="63" t="s">
        <v>1</v>
      </c>
      <c r="C3" s="63"/>
      <c r="D3" s="6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20</v>
      </c>
    </row>
    <row r="9" spans="1:6" ht="11.25">
      <c r="C9" s="16" t="s">
        <v>22</v>
      </c>
      <c r="F9" s="16" t="s">
        <v>19</v>
      </c>
    </row>
    <row r="11" spans="1:6">
      <c r="D11" s="17" t="s">
        <v>22</v>
      </c>
      <c r="F11" s="3" t="s">
        <v>23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24</v>
      </c>
      <c r="F44" s="16" t="s">
        <v>19</v>
      </c>
    </row>
    <row r="46" spans="3:6">
      <c r="D46" s="17" t="s">
        <v>24</v>
      </c>
      <c r="F46" s="3" t="s">
        <v>25</v>
      </c>
    </row>
    <row r="47" spans="3:6">
      <c r="D47" s="18" t="s">
        <v>26</v>
      </c>
    </row>
    <row r="48" spans="3:6">
      <c r="D48" s="18" t="s">
        <v>27</v>
      </c>
    </row>
    <row r="49" spans="3:6">
      <c r="D49" s="18" t="s">
        <v>28</v>
      </c>
    </row>
    <row r="50" spans="3:6">
      <c r="D50" s="18" t="s">
        <v>29</v>
      </c>
    </row>
    <row r="51" spans="3:6">
      <c r="D51" s="18" t="s">
        <v>30</v>
      </c>
    </row>
    <row r="52" spans="3:6">
      <c r="D52" s="18" t="s">
        <v>31</v>
      </c>
    </row>
    <row r="53" spans="3:6">
      <c r="D53" s="18" t="s">
        <v>32</v>
      </c>
    </row>
    <row r="54" spans="3:6">
      <c r="D54" s="18" t="s">
        <v>33</v>
      </c>
    </row>
    <row r="55" spans="3:6">
      <c r="D55" s="18" t="s">
        <v>34</v>
      </c>
    </row>
    <row r="56" spans="3:6">
      <c r="D56" s="18" t="s">
        <v>35</v>
      </c>
    </row>
    <row r="57" spans="3:6">
      <c r="D57" s="18" t="s">
        <v>36</v>
      </c>
    </row>
    <row r="58" spans="3:6">
      <c r="D58" s="18" t="s">
        <v>37</v>
      </c>
    </row>
    <row r="60" spans="3:6" ht="11.25">
      <c r="C60" s="16" t="s">
        <v>38</v>
      </c>
      <c r="F60" s="16" t="s">
        <v>19</v>
      </c>
    </row>
    <row r="62" spans="3:6">
      <c r="D62" s="17" t="s">
        <v>38</v>
      </c>
      <c r="F62" s="3" t="s">
        <v>39</v>
      </c>
    </row>
    <row r="63" spans="3:6">
      <c r="D63" s="18" t="s">
        <v>40</v>
      </c>
      <c r="F63" s="3" t="s">
        <v>41</v>
      </c>
    </row>
    <row r="64" spans="3:6">
      <c r="D64" s="18" t="s">
        <v>42</v>
      </c>
      <c r="F64" s="3" t="s">
        <v>43</v>
      </c>
    </row>
    <row r="65" spans="3:6">
      <c r="D65" s="18" t="s">
        <v>44</v>
      </c>
      <c r="F65" s="3" t="s">
        <v>45</v>
      </c>
    </row>
    <row r="66" spans="3:6">
      <c r="D66" s="18" t="s">
        <v>46</v>
      </c>
      <c r="F66" s="3" t="s">
        <v>47</v>
      </c>
    </row>
    <row r="68" spans="3:6" ht="11.25">
      <c r="C68" s="16" t="s">
        <v>48</v>
      </c>
      <c r="F68" s="16" t="s">
        <v>19</v>
      </c>
    </row>
    <row r="70" spans="3:6">
      <c r="D70" s="17" t="s">
        <v>48</v>
      </c>
      <c r="F70" s="3" t="s">
        <v>49</v>
      </c>
    </row>
    <row r="71" spans="3:6">
      <c r="D71" s="18" t="s">
        <v>50</v>
      </c>
    </row>
    <row r="72" spans="3:6">
      <c r="D72" s="18" t="s">
        <v>51</v>
      </c>
    </row>
    <row r="74" spans="3:6" ht="11.25">
      <c r="C74" s="16" t="s">
        <v>52</v>
      </c>
      <c r="F74" s="16" t="s">
        <v>19</v>
      </c>
    </row>
    <row r="76" spans="3:6">
      <c r="D76" s="17" t="s">
        <v>52</v>
      </c>
      <c r="F76" s="3" t="s">
        <v>53</v>
      </c>
    </row>
    <row r="77" spans="3:6">
      <c r="D77" s="18" t="s">
        <v>54</v>
      </c>
      <c r="F77" s="3" t="s">
        <v>54</v>
      </c>
    </row>
    <row r="78" spans="3:6">
      <c r="D78" s="18" t="s">
        <v>55</v>
      </c>
      <c r="F78" s="3" t="s">
        <v>56</v>
      </c>
    </row>
    <row r="79" spans="3:6">
      <c r="D79" s="18" t="s">
        <v>57</v>
      </c>
      <c r="F79" s="3" t="s">
        <v>58</v>
      </c>
    </row>
    <row r="80" spans="3:6">
      <c r="D80" s="18" t="s">
        <v>59</v>
      </c>
      <c r="F80" s="3" t="s">
        <v>60</v>
      </c>
    </row>
    <row r="82" spans="3:6" ht="11.25">
      <c r="C82" s="16" t="s">
        <v>61</v>
      </c>
      <c r="F82" s="16" t="s">
        <v>19</v>
      </c>
    </row>
    <row r="84" spans="3:6">
      <c r="D84" s="17" t="s">
        <v>61</v>
      </c>
      <c r="F84" s="3" t="s">
        <v>62</v>
      </c>
    </row>
    <row r="85" spans="3:6">
      <c r="D85" s="18" t="s">
        <v>63</v>
      </c>
      <c r="F85" s="3" t="s">
        <v>64</v>
      </c>
    </row>
    <row r="86" spans="3:6">
      <c r="D86" s="18" t="s">
        <v>65</v>
      </c>
      <c r="F86" s="3" t="s">
        <v>66</v>
      </c>
    </row>
    <row r="87" spans="3:6">
      <c r="D87" s="18" t="s">
        <v>67</v>
      </c>
      <c r="F87" s="3" t="s">
        <v>68</v>
      </c>
    </row>
    <row r="88" spans="3:6">
      <c r="D88" s="18" t="s">
        <v>69</v>
      </c>
      <c r="F88" s="3" t="s">
        <v>70</v>
      </c>
    </row>
    <row r="90" spans="3:6" ht="11.25">
      <c r="C90" s="16" t="s">
        <v>71</v>
      </c>
      <c r="F90" s="16" t="s">
        <v>19</v>
      </c>
    </row>
    <row r="92" spans="3:6">
      <c r="D92" s="17" t="s">
        <v>71</v>
      </c>
      <c r="F92" s="3" t="s">
        <v>72</v>
      </c>
    </row>
    <row r="93" spans="3:6">
      <c r="D93" s="19">
        <v>1</v>
      </c>
      <c r="F93" s="3" t="s">
        <v>73</v>
      </c>
    </row>
    <row r="94" spans="3:6">
      <c r="D94" s="19">
        <v>2</v>
      </c>
      <c r="F94" s="3" t="s">
        <v>74</v>
      </c>
    </row>
    <row r="95" spans="3:6">
      <c r="D95" s="19">
        <v>4</v>
      </c>
      <c r="F95" s="3" t="s">
        <v>75</v>
      </c>
    </row>
    <row r="96" spans="3:6">
      <c r="D96" s="19">
        <v>12</v>
      </c>
      <c r="F96" s="3" t="s">
        <v>76</v>
      </c>
    </row>
    <row r="98" spans="3:6" ht="11.25">
      <c r="C98" s="16" t="s">
        <v>77</v>
      </c>
      <c r="F98" s="16" t="s">
        <v>19</v>
      </c>
    </row>
    <row r="100" spans="3:6">
      <c r="D100" s="17" t="s">
        <v>77</v>
      </c>
    </row>
    <row r="101" spans="3:6">
      <c r="D101" s="19">
        <v>10</v>
      </c>
      <c r="F101" s="3" t="s">
        <v>78</v>
      </c>
    </row>
    <row r="102" spans="3:6">
      <c r="D102" s="19">
        <v>100</v>
      </c>
      <c r="F102" s="3" t="s">
        <v>79</v>
      </c>
    </row>
    <row r="103" spans="3:6">
      <c r="D103" s="19">
        <v>1000</v>
      </c>
      <c r="F103" s="3" t="s">
        <v>80</v>
      </c>
    </row>
    <row r="104" spans="3:6">
      <c r="D104" s="19">
        <v>1000000</v>
      </c>
      <c r="F104" s="3" t="s">
        <v>81</v>
      </c>
    </row>
    <row r="105" spans="3:6">
      <c r="D105" s="19">
        <v>1000000000</v>
      </c>
      <c r="F105" s="3" t="s">
        <v>82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6" tooltip="Go to Next Sheet" display="HL_Sheet_Main_6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8">
    <pageSetUpPr autoPageBreaks="0"/>
  </sheetPr>
  <dimension ref="A1:F17"/>
  <sheetViews>
    <sheetView showGridLines="0" zoomScaleNormal="100" workbookViewId="0">
      <pane xSplit="1" ySplit="4" topLeftCell="B5" activePane="bottomRight" state="frozen"/>
      <selection activeCell="Q25" sqref="Q25"/>
      <selection pane="topRight" activeCell="Q25" sqref="Q25"/>
      <selection pane="bottomLeft" activeCell="Q25" sqref="Q25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146</v>
      </c>
    </row>
    <row r="2" spans="1:6" ht="15">
      <c r="B2" s="4" t="str">
        <f>Model_Name</f>
        <v>SMA 9. Naming Principles - Practical Exercise (Solution)</v>
      </c>
    </row>
    <row r="3" spans="1:6">
      <c r="B3" s="63" t="s">
        <v>1</v>
      </c>
      <c r="C3" s="63"/>
      <c r="D3" s="6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147</v>
      </c>
    </row>
    <row r="9" spans="1:6" ht="11.25">
      <c r="C9" s="16" t="s">
        <v>148</v>
      </c>
      <c r="F9" s="16" t="s">
        <v>19</v>
      </c>
    </row>
    <row r="11" spans="1:6">
      <c r="D11" s="17" t="s">
        <v>149</v>
      </c>
      <c r="F11" s="3" t="s">
        <v>150</v>
      </c>
    </row>
    <row r="12" spans="1:6">
      <c r="D12" s="18" t="s">
        <v>151</v>
      </c>
      <c r="F12" s="3"/>
    </row>
    <row r="13" spans="1:6">
      <c r="D13" s="18" t="s">
        <v>152</v>
      </c>
      <c r="F13" s="3"/>
    </row>
    <row r="14" spans="1:6">
      <c r="D14" s="18" t="s">
        <v>153</v>
      </c>
      <c r="F14" s="3"/>
    </row>
    <row r="15" spans="1:6">
      <c r="D15" s="18" t="s">
        <v>154</v>
      </c>
      <c r="F15" s="3"/>
    </row>
    <row r="16" spans="1:6">
      <c r="D16" s="18" t="s">
        <v>155</v>
      </c>
      <c r="F16" s="3"/>
    </row>
    <row r="17" spans="4:6">
      <c r="D17" s="18" t="s">
        <v>156</v>
      </c>
      <c r="F17" s="3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9" t="s">
        <v>106</v>
      </c>
    </row>
    <row r="11" spans="3:7" ht="15">
      <c r="C11" s="4" t="str">
        <f>Model_Name</f>
        <v>SMA 9. Naming Principles - Practical Exercise (Solution)</v>
      </c>
    </row>
    <row r="12" spans="3:7">
      <c r="C12" s="63" t="s">
        <v>1</v>
      </c>
      <c r="D12" s="63"/>
      <c r="E12" s="63"/>
      <c r="F12" s="63"/>
      <c r="G12" s="63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15</v>
      </c>
    </row>
    <row r="19" spans="3:3">
      <c r="C19" s="3" t="s">
        <v>16</v>
      </c>
    </row>
    <row r="20" spans="3:3">
      <c r="C20" s="3" t="s">
        <v>17</v>
      </c>
    </row>
  </sheetData>
  <mergeCells count="1">
    <mergeCell ref="C12:G12"/>
  </mergeCells>
  <hyperlinks>
    <hyperlink ref="C12" location="HL_Home" tooltip="Go to Table of Contents" display="HL_Home"/>
    <hyperlink ref="C13" location="HL_Sheet_Main_6" tooltip="Go to Previous Sheet" display="HL_Sheet_Main_6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M52"/>
  <sheetViews>
    <sheetView showGridLines="0" zoomScaleNormal="100" workbookViewId="0">
      <pane xSplit="1" ySplit="4" topLeftCell="B5" activePane="bottomRight" state="frozen"/>
      <selection activeCell="Q25" sqref="Q25"/>
      <selection pane="topRight" activeCell="Q25" sqref="Q25"/>
      <selection pane="bottomLeft" activeCell="Q25" sqref="Q25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21</v>
      </c>
    </row>
    <row r="2" spans="1:9" ht="15">
      <c r="B2" s="4" t="str">
        <f>Model_Name</f>
        <v>SMA 9. Naming Principles - Practical Exercise (Solution)</v>
      </c>
    </row>
    <row r="3" spans="1:9">
      <c r="B3" s="63" t="s">
        <v>1</v>
      </c>
      <c r="C3" s="63"/>
      <c r="D3" s="63"/>
      <c r="E3" s="63"/>
      <c r="F3" s="63"/>
    </row>
    <row r="4" spans="1:9" ht="12.75">
      <c r="A4" s="5" t="s">
        <v>4</v>
      </c>
      <c r="B4" s="7" t="s">
        <v>10</v>
      </c>
      <c r="C4" s="8"/>
      <c r="D4" s="40" t="s">
        <v>108</v>
      </c>
      <c r="E4" s="40" t="s">
        <v>109</v>
      </c>
      <c r="F4" s="37" t="s">
        <v>110</v>
      </c>
    </row>
    <row r="7" spans="1:9" ht="12.75">
      <c r="B7" s="6" t="s">
        <v>84</v>
      </c>
    </row>
    <row r="9" spans="1:9" ht="17.25" customHeight="1">
      <c r="C9" s="22" t="b">
        <v>1</v>
      </c>
    </row>
    <row r="11" spans="1:9" ht="11.25">
      <c r="C11" s="16" t="s">
        <v>85</v>
      </c>
    </row>
    <row r="13" spans="1:9">
      <c r="D13" s="27" t="str">
        <f>D20</f>
        <v>Total Errors:</v>
      </c>
      <c r="I13" s="28">
        <f>Err_Chks_Ttl_Areas</f>
        <v>0</v>
      </c>
    </row>
    <row r="14" spans="1:9">
      <c r="D14" s="29" t="s">
        <v>90</v>
      </c>
      <c r="I14" s="30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84</v>
      </c>
    </row>
    <row r="18" spans="2:13">
      <c r="D18" s="23" t="s">
        <v>84</v>
      </c>
      <c r="E18" s="24"/>
      <c r="F18" s="24"/>
      <c r="G18" s="24"/>
      <c r="H18" s="24"/>
      <c r="I18" s="24"/>
      <c r="J18" s="24"/>
      <c r="K18" s="25" t="s">
        <v>86</v>
      </c>
      <c r="L18" s="25" t="s">
        <v>87</v>
      </c>
      <c r="M18" s="25" t="s">
        <v>88</v>
      </c>
    </row>
    <row r="20" spans="2:13">
      <c r="D20" s="2" t="s">
        <v>89</v>
      </c>
      <c r="M20" s="26">
        <f>SUMIF(CA_Err_Chks_Inc,"Yes",CA_Err_Chks_Flags)</f>
        <v>0</v>
      </c>
    </row>
    <row r="23" spans="2:13" ht="12.75">
      <c r="B23" s="6" t="s">
        <v>91</v>
      </c>
    </row>
    <row r="25" spans="2:13" ht="17.25" customHeight="1">
      <c r="C25" s="22" t="b">
        <v>1</v>
      </c>
    </row>
    <row r="27" spans="2:13" ht="11.25">
      <c r="C27" s="16" t="s">
        <v>92</v>
      </c>
    </row>
    <row r="29" spans="2:13">
      <c r="D29" s="27" t="str">
        <f>D36</f>
        <v>Total Sensitivities:</v>
      </c>
      <c r="I29" s="28">
        <f>Sens_Chks_Ttl_Areas</f>
        <v>0</v>
      </c>
    </row>
    <row r="30" spans="2:13">
      <c r="D30" s="29" t="s">
        <v>94</v>
      </c>
      <c r="I30" s="30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2" spans="2:13" ht="11.25">
      <c r="C32" s="16" t="s">
        <v>91</v>
      </c>
    </row>
    <row r="34" spans="2:13">
      <c r="D34" s="23" t="s">
        <v>91</v>
      </c>
      <c r="E34" s="24"/>
      <c r="F34" s="24"/>
      <c r="G34" s="24"/>
      <c r="H34" s="24"/>
      <c r="I34" s="24"/>
      <c r="J34" s="24"/>
      <c r="K34" s="25" t="s">
        <v>86</v>
      </c>
      <c r="L34" s="25" t="s">
        <v>87</v>
      </c>
      <c r="M34" s="25" t="s">
        <v>88</v>
      </c>
    </row>
    <row r="36" spans="2:13">
      <c r="D36" s="2" t="s">
        <v>93</v>
      </c>
      <c r="M36" s="26">
        <f>SUMIF(CA_Sens_Chks_Inc,"Yes",CA_Sens_Chks_Flags)</f>
        <v>0</v>
      </c>
    </row>
    <row r="39" spans="2:13" ht="12.75">
      <c r="B39" s="6" t="s">
        <v>95</v>
      </c>
    </row>
    <row r="41" spans="2:13" ht="17.25" customHeight="1">
      <c r="C41" s="22" t="b">
        <v>1</v>
      </c>
    </row>
    <row r="43" spans="2:13" ht="11.25">
      <c r="C43" s="16" t="s">
        <v>96</v>
      </c>
    </row>
    <row r="45" spans="2:13">
      <c r="D45" s="27" t="str">
        <f>D52</f>
        <v>Total Alerts:</v>
      </c>
      <c r="I45" s="28">
        <f>Alt_Chks_Ttl_Areas</f>
        <v>0</v>
      </c>
    </row>
    <row r="46" spans="2:13">
      <c r="D46" s="29" t="s">
        <v>98</v>
      </c>
      <c r="I46" s="30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48" spans="2:13" ht="11.25">
      <c r="C48" s="16" t="s">
        <v>95</v>
      </c>
    </row>
    <row r="50" spans="4:13">
      <c r="D50" s="23" t="s">
        <v>95</v>
      </c>
      <c r="E50" s="24"/>
      <c r="F50" s="24"/>
      <c r="G50" s="24"/>
      <c r="H50" s="24"/>
      <c r="I50" s="24"/>
      <c r="J50" s="24"/>
      <c r="K50" s="25" t="s">
        <v>86</v>
      </c>
      <c r="L50" s="25" t="s">
        <v>87</v>
      </c>
      <c r="M50" s="25" t="s">
        <v>88</v>
      </c>
    </row>
    <row r="52" spans="4:13">
      <c r="D52" s="2" t="s">
        <v>97</v>
      </c>
      <c r="M52" s="26">
        <f>SUMIF(CA_Alt_Chks_Inc,"Yes",CA_Alt_Chks_Flags)</f>
        <v>0</v>
      </c>
    </row>
  </sheetData>
  <mergeCells count="1">
    <mergeCell ref="B3:F3"/>
  </mergeCells>
  <conditionalFormatting sqref="M20">
    <cfRule type="cellIs" dxfId="5" priority="1" stopIfTrue="1" operator="notEqual">
      <formula>0</formula>
    </cfRule>
  </conditionalFormatting>
  <conditionalFormatting sqref="I13">
    <cfRule type="cellIs" dxfId="4" priority="2" stopIfTrue="1" operator="notEqual">
      <formula>0</formula>
    </cfRule>
  </conditionalFormatting>
  <conditionalFormatting sqref="M36">
    <cfRule type="cellIs" dxfId="3" priority="3" stopIfTrue="1" operator="notEqual">
      <formula>0</formula>
    </cfRule>
  </conditionalFormatting>
  <conditionalFormatting sqref="I29">
    <cfRule type="cellIs" dxfId="2" priority="4" stopIfTrue="1" operator="notEqual">
      <formula>0</formula>
    </cfRule>
  </conditionalFormatting>
  <conditionalFormatting sqref="M52">
    <cfRule type="cellIs" dxfId="1" priority="5" stopIfTrue="1" operator="notEqual">
      <formula>0</formula>
    </cfRule>
  </conditionalFormatting>
  <conditionalFormatting sqref="I45">
    <cfRule type="cellIs" dxfId="0" priority="6" stopIfTrue="1" operator="notEqual">
      <formula>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">
      <formula1>ISLOGICAL(C9)</formula1>
    </dataValidation>
    <dataValidation type="custom" showDropDown="1" showErrorMessage="1" errorTitle="6 Cell Link" error="The value in an option button cell link must be either &quot;TRUE&quot; or &quot;FALSE&quot;" sqref="C25">
      <formula1>ISLOGICAL(C25)</formula1>
    </dataValidation>
    <dataValidation type="custom" showDropDown="1" showErrorMessage="1" errorTitle="6 Cell Link" error="The value in an option button cell link must be either &quot;TRUE&quot; or &quot;FALSE&quot;" sqref="C41">
      <formula1>ISLOGICAL(C41)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rowBreaks count="2" manualBreakCount="2">
    <brk id="22" min="1" max="12" man="1"/>
    <brk id="38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Q25"/>
  <sheetViews>
    <sheetView showGridLines="0" zoomScaleNormal="100" workbookViewId="0">
      <pane xSplit="1" ySplit="6" topLeftCell="B7" activePane="bottomRight" state="frozen"/>
      <selection activeCell="Q25" sqref="Q25"/>
      <selection pane="topRight" activeCell="Q25" sqref="Q25"/>
      <selection pane="bottomLeft" activeCell="Q25" sqref="Q25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7.1640625" customWidth="1"/>
  </cols>
  <sheetData>
    <row r="1" spans="1:17" ht="18">
      <c r="B1" s="1" t="s">
        <v>2</v>
      </c>
    </row>
    <row r="2" spans="1:17" ht="15">
      <c r="B2" s="4" t="str">
        <f>Model_Name</f>
        <v>SMA 9. Naming Principles - Practical Exercise (Solution)</v>
      </c>
    </row>
    <row r="3" spans="1:17">
      <c r="B3" s="63" t="s">
        <v>3</v>
      </c>
      <c r="C3" s="63"/>
      <c r="D3" s="63"/>
      <c r="E3" s="63"/>
      <c r="F3" s="63"/>
      <c r="G3" s="63"/>
      <c r="H3" s="63"/>
      <c r="I3" s="63"/>
      <c r="J3" s="54"/>
    </row>
    <row r="6" spans="1:17" s="34" customFormat="1" ht="12.75">
      <c r="A6" s="33" t="s">
        <v>4</v>
      </c>
      <c r="B6" s="57" t="s">
        <v>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58" t="s">
        <v>259</v>
      </c>
    </row>
    <row r="8" spans="1:17" ht="19.149999999999999" customHeight="1">
      <c r="B8" s="65">
        <v>1</v>
      </c>
      <c r="C8" s="65"/>
      <c r="D8" s="66" t="str">
        <f>Keys_SC!C9</f>
        <v>Keys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59">
        <v>3</v>
      </c>
    </row>
    <row r="9" spans="1:17" outlineLevel="1">
      <c r="F9" s="67" t="s">
        <v>100</v>
      </c>
      <c r="G9" s="67"/>
      <c r="H9" s="68" t="str">
        <f>Keys_BO!B1</f>
        <v>Keys</v>
      </c>
      <c r="I9" s="68"/>
      <c r="J9" s="68"/>
      <c r="K9" s="68"/>
      <c r="L9" s="68"/>
      <c r="M9" s="68"/>
      <c r="N9" s="68"/>
      <c r="O9" s="68"/>
      <c r="P9" s="68"/>
      <c r="Q9" s="60">
        <v>4</v>
      </c>
    </row>
    <row r="10" spans="1:17" outlineLevel="1">
      <c r="H10" s="35" t="s">
        <v>83</v>
      </c>
      <c r="I10" s="64" t="str">
        <f>TOC_Hdg_2</f>
        <v>Sheet Naming Key</v>
      </c>
      <c r="J10" s="64"/>
      <c r="K10" s="64"/>
      <c r="L10" s="64"/>
      <c r="M10" s="64"/>
      <c r="N10" s="64"/>
      <c r="O10" s="64"/>
      <c r="P10" s="64"/>
      <c r="Q10" s="35" t="s">
        <v>83</v>
      </c>
    </row>
    <row r="11" spans="1:17" outlineLevel="1">
      <c r="H11" s="35" t="s">
        <v>83</v>
      </c>
      <c r="I11" s="64" t="str">
        <f>TOC_Hdg_6</f>
        <v>Range Naming Key</v>
      </c>
      <c r="J11" s="64"/>
      <c r="K11" s="64"/>
      <c r="L11" s="64"/>
      <c r="M11" s="64"/>
      <c r="N11" s="64"/>
      <c r="O11" s="64"/>
      <c r="P11" s="64"/>
      <c r="Q11" s="35" t="s">
        <v>83</v>
      </c>
    </row>
    <row r="12" spans="1:17" ht="19.149999999999999" customHeight="1">
      <c r="B12" s="65">
        <v>2</v>
      </c>
      <c r="C12" s="65"/>
      <c r="D12" s="66" t="str">
        <f>Assumptions_SC!C9</f>
        <v>Assumptions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59">
        <v>6</v>
      </c>
    </row>
    <row r="13" spans="1:17" outlineLevel="1">
      <c r="F13" s="67" t="s">
        <v>100</v>
      </c>
      <c r="G13" s="67"/>
      <c r="H13" s="68" t="str">
        <f>Range_Naming_BA!B1</f>
        <v>Range Naming</v>
      </c>
      <c r="I13" s="68"/>
      <c r="J13" s="68"/>
      <c r="K13" s="68"/>
      <c r="L13" s="68"/>
      <c r="M13" s="68"/>
      <c r="N13" s="68"/>
      <c r="O13" s="68"/>
      <c r="P13" s="68"/>
      <c r="Q13" s="60">
        <v>7</v>
      </c>
    </row>
    <row r="14" spans="1:17" outlineLevel="1">
      <c r="F14" s="67" t="s">
        <v>101</v>
      </c>
      <c r="G14" s="67"/>
      <c r="H14" s="68" t="str">
        <f>Names_List_BA!B1</f>
        <v>Names List Example</v>
      </c>
      <c r="I14" s="68"/>
      <c r="J14" s="68"/>
      <c r="K14" s="68"/>
      <c r="L14" s="68"/>
      <c r="M14" s="68"/>
      <c r="N14" s="68"/>
      <c r="O14" s="68"/>
      <c r="P14" s="68"/>
      <c r="Q14" s="60">
        <v>8</v>
      </c>
    </row>
    <row r="15" spans="1:17" ht="19.149999999999999" customHeight="1">
      <c r="B15" s="65">
        <v>3</v>
      </c>
      <c r="C15" s="65"/>
      <c r="D15" s="66" t="str">
        <f>Appendices_SC!C9</f>
        <v>Appendices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59">
        <v>9</v>
      </c>
    </row>
    <row r="16" spans="1:17" ht="11.25">
      <c r="D16" s="69" t="s">
        <v>105</v>
      </c>
      <c r="E16" s="69"/>
      <c r="F16" s="70" t="str">
        <f>Lookup_Tables_SSC!C9</f>
        <v>Lookup Tables</v>
      </c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61">
        <v>10</v>
      </c>
    </row>
    <row r="17" spans="2:17" outlineLevel="1">
      <c r="F17" s="67" t="s">
        <v>100</v>
      </c>
      <c r="G17" s="67"/>
      <c r="H17" s="68" t="str">
        <f>TS_LU!B1</f>
        <v>Time Series Lookup Tables</v>
      </c>
      <c r="I17" s="68"/>
      <c r="J17" s="68"/>
      <c r="K17" s="68"/>
      <c r="L17" s="68"/>
      <c r="M17" s="68"/>
      <c r="N17" s="68"/>
      <c r="O17" s="68"/>
      <c r="P17" s="68"/>
      <c r="Q17" s="60">
        <v>11</v>
      </c>
    </row>
    <row r="18" spans="2:17" outlineLevel="1">
      <c r="F18" s="67" t="s">
        <v>101</v>
      </c>
      <c r="G18" s="67"/>
      <c r="H18" s="68" t="str">
        <f>Lookups_LU!B1</f>
        <v>Lookup Tables - Range Naming Example</v>
      </c>
      <c r="I18" s="68"/>
      <c r="J18" s="68"/>
      <c r="K18" s="68"/>
      <c r="L18" s="68"/>
      <c r="M18" s="68"/>
      <c r="N18" s="68"/>
      <c r="O18" s="68"/>
      <c r="P18" s="68"/>
      <c r="Q18" s="60">
        <v>14</v>
      </c>
    </row>
    <row r="19" spans="2:17" ht="11.25">
      <c r="D19" s="69" t="s">
        <v>107</v>
      </c>
      <c r="E19" s="69"/>
      <c r="F19" s="70" t="str">
        <f>Checks_SSC!C9</f>
        <v>Checks</v>
      </c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61">
        <v>15</v>
      </c>
    </row>
    <row r="20" spans="2:17" outlineLevel="1">
      <c r="F20" s="67" t="s">
        <v>100</v>
      </c>
      <c r="G20" s="67"/>
      <c r="H20" s="68" t="str">
        <f>Checks_BO!B1</f>
        <v>Checks</v>
      </c>
      <c r="I20" s="68"/>
      <c r="J20" s="68"/>
      <c r="K20" s="68"/>
      <c r="L20" s="68"/>
      <c r="M20" s="68"/>
      <c r="N20" s="68"/>
      <c r="O20" s="68"/>
      <c r="P20" s="68"/>
      <c r="Q20" s="60">
        <v>16</v>
      </c>
    </row>
    <row r="21" spans="2:17" outlineLevel="1">
      <c r="H21" s="35" t="s">
        <v>83</v>
      </c>
      <c r="I21" s="64" t="str">
        <f>TOC_Hdg_3</f>
        <v>Error Checks</v>
      </c>
      <c r="J21" s="64"/>
      <c r="K21" s="64"/>
      <c r="L21" s="64"/>
      <c r="M21" s="64"/>
      <c r="N21" s="64"/>
      <c r="O21" s="64"/>
      <c r="P21" s="64"/>
      <c r="Q21" s="35" t="s">
        <v>83</v>
      </c>
    </row>
    <row r="22" spans="2:17" outlineLevel="1">
      <c r="H22" s="35" t="s">
        <v>83</v>
      </c>
      <c r="I22" s="64" t="str">
        <f>TOC_Hdg_4</f>
        <v>Sensitivity Checks</v>
      </c>
      <c r="J22" s="64"/>
      <c r="K22" s="64"/>
      <c r="L22" s="64"/>
      <c r="M22" s="64"/>
      <c r="N22" s="64"/>
      <c r="O22" s="64"/>
      <c r="P22" s="64"/>
      <c r="Q22" s="35" t="s">
        <v>83</v>
      </c>
    </row>
    <row r="23" spans="2:17" outlineLevel="1">
      <c r="H23" s="35" t="s">
        <v>83</v>
      </c>
      <c r="I23" s="64" t="str">
        <f>TOC_Hdg_5</f>
        <v>Alert Checks</v>
      </c>
      <c r="J23" s="64"/>
      <c r="K23" s="64"/>
      <c r="L23" s="64"/>
      <c r="M23" s="64"/>
      <c r="N23" s="64"/>
      <c r="O23" s="64"/>
      <c r="P23" s="64"/>
      <c r="Q23" s="35" t="s">
        <v>83</v>
      </c>
    </row>
    <row r="25" spans="2:17" ht="16.899999999999999" customHeight="1">
      <c r="B25" s="16" t="s">
        <v>260</v>
      </c>
      <c r="Q25" s="62">
        <v>18</v>
      </c>
    </row>
  </sheetData>
  <mergeCells count="28">
    <mergeCell ref="B3:I3"/>
    <mergeCell ref="F9:G9"/>
    <mergeCell ref="H9:P9"/>
    <mergeCell ref="I10:P10"/>
    <mergeCell ref="D16:E16"/>
    <mergeCell ref="F16:P16"/>
    <mergeCell ref="F14:G14"/>
    <mergeCell ref="H14:P14"/>
    <mergeCell ref="F13:G13"/>
    <mergeCell ref="H13:P13"/>
    <mergeCell ref="B8:C8"/>
    <mergeCell ref="D8:P8"/>
    <mergeCell ref="I11:P11"/>
    <mergeCell ref="B12:C12"/>
    <mergeCell ref="D12:P12"/>
    <mergeCell ref="I21:P21"/>
    <mergeCell ref="I22:P22"/>
    <mergeCell ref="I23:P23"/>
    <mergeCell ref="B15:C15"/>
    <mergeCell ref="D15:P15"/>
    <mergeCell ref="F18:G18"/>
    <mergeCell ref="H18:P18"/>
    <mergeCell ref="D19:E19"/>
    <mergeCell ref="F19:P19"/>
    <mergeCell ref="F17:G17"/>
    <mergeCell ref="H17:P17"/>
    <mergeCell ref="F20:G20"/>
    <mergeCell ref="H20:P20"/>
  </mergeCells>
  <hyperlinks>
    <hyperlink ref="B8" location="HL_Sheet_Main_5" tooltip="Go to Keys" display="HL_Sheet_Main_5"/>
    <hyperlink ref="D8" location="HL_Sheet_Main_5" tooltip="Go to Keys" display="HL_Sheet_Main_5"/>
    <hyperlink ref="Q8" location="HL_Sheet_Main_5" tooltip="Go to Keys" display="HL_Sheet_Main_5"/>
    <hyperlink ref="F9" location="HL_Sheet_Main_13" tooltip="Go to Keys" display="HL_Sheet_Main_13"/>
    <hyperlink ref="H9" location="HL_Sheet_Main_13" tooltip="Go to Keys" display="HL_Sheet_Main_13"/>
    <hyperlink ref="Q9" location="HL_Sheet_Main_13" tooltip="Go to Keys" display="HL_Sheet_Main_13"/>
    <hyperlink ref="H10" location="HL_TOC_2" tooltip="Go to Sheet Naming Key" display="HL_TOC_2"/>
    <hyperlink ref="I10" location="HL_TOC_2" tooltip="Go to Sheet Naming Key" display="HL_TOC_2"/>
    <hyperlink ref="Q10" location="HL_TOC_2" tooltip="Go to Sheet Naming Key" display="HL_TOC_2"/>
    <hyperlink ref="H11" location="HL_TOC_6" tooltip="Go to Range Naming Key" display="HL_TOC_6"/>
    <hyperlink ref="I11" location="HL_TOC_6" tooltip="Go to Range Naming Key" display="HL_TOC_6"/>
    <hyperlink ref="Q11" location="HL_TOC_6" tooltip="Go to Range Naming Key" display="HL_TOC_6"/>
    <hyperlink ref="B12" location="HL_Sheet_Main_3" tooltip="Go to Assumptions" display="HL_Sheet_Main_3"/>
    <hyperlink ref="D12" location="HL_Sheet_Main_3" tooltip="Go to Assumptions" display="HL_Sheet_Main_3"/>
    <hyperlink ref="Q12" location="HL_Sheet_Main_3" tooltip="Go to Assumptions" display="HL_Sheet_Main_3"/>
    <hyperlink ref="F13" location="HL_Sheet_Main_4" tooltip="Go to Range Naming" display="HL_Sheet_Main_4"/>
    <hyperlink ref="H13" location="HL_Sheet_Main_4" tooltip="Go to Range Naming" display="HL_Sheet_Main_4"/>
    <hyperlink ref="Q13" location="HL_Sheet_Main_4" tooltip="Go to Range Naming" display="HL_Sheet_Main_4"/>
    <hyperlink ref="F14" location="HL_Sheet_Main_7" tooltip="Go to Names List Example" display="HL_Sheet_Main_7"/>
    <hyperlink ref="H14" location="HL_Sheet_Main_7" tooltip="Go to Names List Example" display="HL_Sheet_Main_7"/>
    <hyperlink ref="Q14" location="HL_Sheet_Main_7" tooltip="Go to Names List Example" display="HL_Sheet_Main_7"/>
    <hyperlink ref="B15" location="HL_Sheet_Main_8" tooltip="Go to Appendices" display="HL_Sheet_Main_8"/>
    <hyperlink ref="D15" location="HL_Sheet_Main_8" tooltip="Go to Appendices" display="HL_Sheet_Main_8"/>
    <hyperlink ref="Q15" location="HL_Sheet_Main_8" tooltip="Go to Appendices" display="HL_Sheet_Main_8"/>
    <hyperlink ref="D16" location="HL_Sheet_Main_9" tooltip="Go to Lookup Tables" display="HL_Sheet_Main_9"/>
    <hyperlink ref="F16" location="HL_Sheet_Main_9" tooltip="Go to Lookup Tables" display="HL_Sheet_Main_9"/>
    <hyperlink ref="Q16" location="HL_Sheet_Main_9" tooltip="Go to Lookup Tables" display="HL_Sheet_Main_9"/>
    <hyperlink ref="F17" location="HL_Sheet_Main_10" tooltip="Go to Time Series Lookup Tables" display="HL_Sheet_Main_10"/>
    <hyperlink ref="H17" location="HL_Sheet_Main_10" tooltip="Go to Time Series Lookup Tables" display="HL_Sheet_Main_10"/>
    <hyperlink ref="Q17" location="HL_Sheet_Main_10" tooltip="Go to Time Series Lookup Tables" display="HL_Sheet_Main_10"/>
    <hyperlink ref="F18" location="HL_Sheet_Main_6" tooltip="Go to Lookup Tables - Range Naming Example" display="HL_Sheet_Main_6"/>
    <hyperlink ref="H18" location="HL_Sheet_Main_6" tooltip="Go to Lookup Tables - Range Naming Example" display="HL_Sheet_Main_6"/>
    <hyperlink ref="Q18" location="HL_Sheet_Main_6" tooltip="Go to Lookup Tables - Range Naming Example" display="HL_Sheet_Main_6"/>
    <hyperlink ref="D19" location="HL_Sheet_Main_11" tooltip="Go to Checks" display="HL_Sheet_Main_11"/>
    <hyperlink ref="F19" location="HL_Sheet_Main_11" tooltip="Go to Checks" display="HL_Sheet_Main_11"/>
    <hyperlink ref="Q19" location="HL_Sheet_Main_11" tooltip="Go to Checks" display="HL_Sheet_Main_11"/>
    <hyperlink ref="F20" location="HL_Sheet_Main_12" tooltip="Go to Checks" display="HL_Sheet_Main_12"/>
    <hyperlink ref="H20" location="HL_Sheet_Main_12" tooltip="Go to Checks" display="HL_Sheet_Main_12"/>
    <hyperlink ref="Q20" location="HL_Sheet_Main_12" tooltip="Go to Checks" display="HL_Sheet_Main_12"/>
    <hyperlink ref="H21" location="HL_TOC_3" tooltip="Go to Error Checks" display="HL_TOC_3"/>
    <hyperlink ref="I21" location="HL_TOC_3" tooltip="Go to Error Checks" display="HL_TOC_3"/>
    <hyperlink ref="Q21" location="HL_TOC_3" tooltip="Go to Error Checks" display="HL_TOC_3"/>
    <hyperlink ref="H22" location="HL_TOC_4" tooltip="Go to Sensitivity Checks" display="HL_TOC_4"/>
    <hyperlink ref="I22" location="HL_TOC_4" tooltip="Go to Sensitivity Checks" display="HL_TOC_4"/>
    <hyperlink ref="Q22" location="HL_TOC_4" tooltip="Go to Sensitivity Checks" display="HL_TOC_4"/>
    <hyperlink ref="H23" location="HL_TOC_5" tooltip="Go to Alert Checks" display="HL_TOC_5"/>
    <hyperlink ref="I23" location="HL_TOC_5" tooltip="Go to Alert Checks" display="HL_TOC_5"/>
    <hyperlink ref="Q23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114</v>
      </c>
    </row>
    <row r="10" spans="3:7" ht="16.5">
      <c r="C10" s="9" t="s">
        <v>99</v>
      </c>
    </row>
    <row r="11" spans="3:7" ht="15">
      <c r="C11" s="4" t="str">
        <f>Model_Name</f>
        <v>SMA 9. Naming Principles - Practical Exercise (Solution)</v>
      </c>
    </row>
    <row r="12" spans="3:7">
      <c r="C12" s="63" t="s">
        <v>1</v>
      </c>
      <c r="D12" s="63"/>
      <c r="E12" s="63"/>
      <c r="F12" s="63"/>
      <c r="G12" s="6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115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13" tooltip="Go to Next Sheet" display="HL_Sheet_Main_13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N90"/>
  <sheetViews>
    <sheetView showGridLines="0" zoomScaleNormal="100" workbookViewId="0">
      <pane xSplit="1" ySplit="4" topLeftCell="B5" activePane="bottomRight" state="frozen"/>
      <selection activeCell="Q25" sqref="Q25"/>
      <selection pane="topRight" activeCell="Q25" sqref="Q25"/>
      <selection pane="bottomLeft" activeCell="Q25" sqref="Q25"/>
      <selection pane="bottomRight"/>
    </sheetView>
  </sheetViews>
  <sheetFormatPr defaultColWidth="11.83203125" defaultRowHeight="10.5"/>
  <cols>
    <col min="1" max="5" width="3.83203125" customWidth="1"/>
  </cols>
  <sheetData>
    <row r="1" spans="1:14" ht="18">
      <c r="B1" s="1" t="s">
        <v>114</v>
      </c>
    </row>
    <row r="2" spans="1:14" ht="15">
      <c r="B2" s="4" t="str">
        <f>Model_Name</f>
        <v>SMA 9. Naming Principles - Practical Exercise (Solution)</v>
      </c>
    </row>
    <row r="3" spans="1:14">
      <c r="B3" s="63" t="s">
        <v>1</v>
      </c>
      <c r="C3" s="63"/>
      <c r="D3" s="63"/>
      <c r="E3" s="63"/>
      <c r="F3" s="63"/>
    </row>
    <row r="4" spans="1:14" ht="12.75">
      <c r="A4" s="5" t="s">
        <v>4</v>
      </c>
      <c r="B4" s="7" t="s">
        <v>10</v>
      </c>
      <c r="C4" s="8" t="s">
        <v>11</v>
      </c>
      <c r="D4" s="40" t="s">
        <v>108</v>
      </c>
      <c r="E4" s="40" t="s">
        <v>109</v>
      </c>
      <c r="F4" s="37" t="s">
        <v>110</v>
      </c>
    </row>
    <row r="7" spans="1:14" ht="12.75">
      <c r="B7" s="6" t="s">
        <v>166</v>
      </c>
    </row>
    <row r="9" spans="1:14" ht="11.25">
      <c r="C9" s="24"/>
      <c r="D9" s="55" t="s">
        <v>167</v>
      </c>
      <c r="E9" s="24"/>
      <c r="F9" s="24"/>
      <c r="G9" s="24"/>
      <c r="H9" s="55" t="s">
        <v>168</v>
      </c>
      <c r="I9" s="24"/>
      <c r="J9" s="24"/>
      <c r="K9" s="24"/>
      <c r="L9" s="24"/>
      <c r="M9" s="75" t="s">
        <v>169</v>
      </c>
      <c r="N9" s="75"/>
    </row>
    <row r="10" spans="1:14" ht="5.0999999999999996" customHeight="1"/>
    <row r="11" spans="1:14">
      <c r="D11" s="74" t="s">
        <v>170</v>
      </c>
      <c r="E11" s="74"/>
      <c r="F11" s="74"/>
      <c r="G11" s="74"/>
      <c r="H11" s="74" t="s">
        <v>171</v>
      </c>
      <c r="I11" s="74"/>
      <c r="J11" s="74"/>
      <c r="K11" s="74"/>
      <c r="L11" s="74"/>
      <c r="M11" s="73" t="s">
        <v>172</v>
      </c>
      <c r="N11" s="73"/>
    </row>
    <row r="12" spans="1:14" ht="5.0999999999999996" customHeight="1"/>
    <row r="13" spans="1:14">
      <c r="D13" s="74" t="s">
        <v>173</v>
      </c>
      <c r="E13" s="74"/>
      <c r="F13" s="74"/>
      <c r="G13" s="74"/>
      <c r="H13" s="74" t="s">
        <v>174</v>
      </c>
      <c r="I13" s="74"/>
      <c r="J13" s="74"/>
      <c r="K13" s="74"/>
      <c r="L13" s="74"/>
      <c r="M13" s="73" t="s">
        <v>175</v>
      </c>
      <c r="N13" s="73"/>
    </row>
    <row r="14" spans="1:14" ht="5.0999999999999996" customHeight="1"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1:14" ht="5.0999999999999996" customHeight="1"/>
    <row r="16" spans="1:14">
      <c r="D16" s="74" t="s">
        <v>176</v>
      </c>
      <c r="E16" s="74"/>
      <c r="F16" s="74"/>
      <c r="G16" s="74"/>
      <c r="H16" s="74" t="s">
        <v>177</v>
      </c>
      <c r="I16" s="74"/>
      <c r="J16" s="74"/>
      <c r="K16" s="74"/>
      <c r="L16" s="74"/>
      <c r="M16" s="73" t="s">
        <v>178</v>
      </c>
      <c r="N16" s="73"/>
    </row>
    <row r="17" spans="3:14" ht="5.0999999999999996" customHeight="1"/>
    <row r="18" spans="3:14">
      <c r="D18" s="74" t="s">
        <v>179</v>
      </c>
      <c r="E18" s="74"/>
      <c r="F18" s="74"/>
      <c r="G18" s="74"/>
      <c r="H18" s="74" t="s">
        <v>180</v>
      </c>
      <c r="I18" s="74"/>
      <c r="J18" s="74"/>
      <c r="K18" s="74"/>
      <c r="L18" s="74"/>
      <c r="M18" s="73" t="s">
        <v>181</v>
      </c>
      <c r="N18" s="73"/>
    </row>
    <row r="19" spans="3:14" ht="5.0999999999999996" customHeight="1"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3:14" ht="5.0999999999999996" customHeight="1"/>
    <row r="21" spans="3:14">
      <c r="D21" s="74" t="s">
        <v>182</v>
      </c>
      <c r="E21" s="74"/>
      <c r="F21" s="74"/>
      <c r="G21" s="74"/>
      <c r="H21" s="74" t="s">
        <v>183</v>
      </c>
      <c r="I21" s="74"/>
      <c r="J21" s="74"/>
      <c r="K21" s="74"/>
      <c r="L21" s="74"/>
      <c r="M21" s="73" t="s">
        <v>184</v>
      </c>
      <c r="N21" s="73"/>
    </row>
    <row r="22" spans="3:14" ht="5.0999999999999996" customHeight="1"/>
    <row r="23" spans="3:14">
      <c r="D23" s="74" t="s">
        <v>185</v>
      </c>
      <c r="E23" s="74"/>
      <c r="F23" s="74"/>
      <c r="G23" s="74"/>
      <c r="H23" s="74" t="s">
        <v>186</v>
      </c>
      <c r="I23" s="74"/>
      <c r="J23" s="74"/>
      <c r="K23" s="74"/>
      <c r="L23" s="74"/>
      <c r="M23" s="73" t="s">
        <v>187</v>
      </c>
      <c r="N23" s="73"/>
    </row>
    <row r="24" spans="3:14">
      <c r="D24" s="74"/>
      <c r="E24" s="74"/>
      <c r="F24" s="74"/>
      <c r="G24" s="74"/>
      <c r="H24" s="74"/>
      <c r="I24" s="74"/>
      <c r="J24" s="74"/>
      <c r="K24" s="74"/>
      <c r="L24" s="74"/>
    </row>
    <row r="25" spans="3:14" ht="5.0999999999999996" customHeight="1"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3:14" ht="5.0999999999999996" customHeight="1"/>
    <row r="27" spans="3:14">
      <c r="D27" s="74" t="s">
        <v>188</v>
      </c>
      <c r="E27" s="74"/>
      <c r="F27" s="74"/>
      <c r="G27" s="74"/>
      <c r="H27" s="74" t="s">
        <v>189</v>
      </c>
      <c r="I27" s="74"/>
      <c r="J27" s="74"/>
      <c r="K27" s="74"/>
      <c r="L27" s="74"/>
      <c r="M27" s="73" t="s">
        <v>261</v>
      </c>
      <c r="N27" s="73"/>
    </row>
    <row r="28" spans="3:14" ht="5.0999999999999996" customHeight="1"/>
    <row r="29" spans="3:14">
      <c r="D29" s="74" t="s">
        <v>190</v>
      </c>
      <c r="E29" s="74"/>
      <c r="F29" s="74"/>
      <c r="G29" s="74"/>
      <c r="H29" s="74" t="s">
        <v>191</v>
      </c>
      <c r="I29" s="74"/>
      <c r="J29" s="74"/>
      <c r="K29" s="74"/>
      <c r="L29" s="74"/>
      <c r="M29" s="73" t="s">
        <v>192</v>
      </c>
      <c r="N29" s="73"/>
    </row>
    <row r="30" spans="3:14">
      <c r="D30" s="74"/>
      <c r="E30" s="74"/>
      <c r="F30" s="74"/>
      <c r="G30" s="74"/>
      <c r="H30" s="74"/>
      <c r="I30" s="74"/>
      <c r="J30" s="74"/>
      <c r="K30" s="74"/>
      <c r="L30" s="74"/>
    </row>
    <row r="31" spans="3:14" ht="5.0999999999999996" customHeight="1"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3:14" ht="5.0999999999999996" customHeight="1"/>
    <row r="33" spans="3:14">
      <c r="D33" s="74" t="s">
        <v>193</v>
      </c>
      <c r="E33" s="74"/>
      <c r="F33" s="74"/>
      <c r="G33" s="74"/>
      <c r="H33" s="74" t="s">
        <v>194</v>
      </c>
      <c r="I33" s="74"/>
      <c r="J33" s="74"/>
      <c r="K33" s="74"/>
      <c r="L33" s="74"/>
      <c r="M33" s="73" t="s">
        <v>195</v>
      </c>
      <c r="N33" s="73"/>
    </row>
    <row r="34" spans="3:14">
      <c r="D34" s="74"/>
      <c r="E34" s="74"/>
      <c r="F34" s="74"/>
      <c r="G34" s="74"/>
      <c r="H34" s="74"/>
      <c r="I34" s="74"/>
      <c r="J34" s="74"/>
      <c r="K34" s="74"/>
      <c r="L34" s="74"/>
    </row>
    <row r="35" spans="3:14" ht="5.0999999999999996" customHeight="1"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3:14" ht="5.0999999999999996" customHeight="1"/>
    <row r="37" spans="3:14">
      <c r="D37" s="74" t="s">
        <v>196</v>
      </c>
      <c r="E37" s="74"/>
      <c r="F37" s="74"/>
      <c r="G37" s="74"/>
      <c r="H37" s="74" t="s">
        <v>197</v>
      </c>
      <c r="I37" s="74"/>
      <c r="J37" s="74"/>
      <c r="K37" s="74"/>
      <c r="L37" s="74"/>
      <c r="M37" s="73" t="s">
        <v>198</v>
      </c>
      <c r="N37" s="73"/>
    </row>
    <row r="38" spans="3:14" ht="5.0999999999999996" customHeight="1"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3:14" ht="5.0999999999999996" customHeight="1"/>
    <row r="40" spans="3:14">
      <c r="D40" s="74" t="s">
        <v>199</v>
      </c>
      <c r="E40" s="74"/>
      <c r="F40" s="74"/>
      <c r="G40" s="74"/>
      <c r="H40" s="74" t="s">
        <v>200</v>
      </c>
      <c r="I40" s="74"/>
      <c r="J40" s="74"/>
      <c r="K40" s="74"/>
      <c r="L40" s="74"/>
      <c r="M40" s="73" t="s">
        <v>201</v>
      </c>
      <c r="N40" s="73"/>
    </row>
    <row r="41" spans="3:14" ht="5.0999999999999996" customHeight="1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3:14" ht="5.0999999999999996" customHeight="1"/>
    <row r="43" spans="3:14">
      <c r="D43" s="74" t="s">
        <v>202</v>
      </c>
      <c r="E43" s="74"/>
      <c r="F43" s="74"/>
      <c r="G43" s="74"/>
      <c r="H43" s="74" t="s">
        <v>203</v>
      </c>
      <c r="I43" s="74"/>
      <c r="J43" s="74"/>
      <c r="K43" s="74"/>
      <c r="L43" s="74"/>
      <c r="M43" s="73" t="s">
        <v>204</v>
      </c>
      <c r="N43" s="73"/>
    </row>
    <row r="44" spans="3:14">
      <c r="D44" s="74"/>
      <c r="E44" s="74"/>
      <c r="F44" s="74"/>
      <c r="G44" s="74"/>
      <c r="H44" s="74"/>
      <c r="I44" s="74"/>
      <c r="J44" s="74"/>
      <c r="K44" s="74"/>
      <c r="L44" s="74"/>
    </row>
    <row r="45" spans="3:14" ht="5.0999999999999996" customHeight="1"/>
    <row r="46" spans="3:14">
      <c r="D46" s="74" t="s">
        <v>205</v>
      </c>
      <c r="E46" s="74"/>
      <c r="F46" s="74"/>
      <c r="G46" s="74"/>
      <c r="H46" s="74" t="s">
        <v>206</v>
      </c>
      <c r="I46" s="74"/>
      <c r="J46" s="74"/>
      <c r="K46" s="74"/>
      <c r="L46" s="74"/>
      <c r="M46" s="73" t="s">
        <v>207</v>
      </c>
      <c r="N46" s="73"/>
    </row>
    <row r="47" spans="3:14">
      <c r="D47" s="74"/>
      <c r="E47" s="74"/>
      <c r="F47" s="74"/>
      <c r="G47" s="74"/>
      <c r="H47" s="74"/>
      <c r="I47" s="74"/>
      <c r="J47" s="74"/>
      <c r="K47" s="74"/>
      <c r="L47" s="74"/>
    </row>
    <row r="48" spans="3:14" ht="5.0999999999999996" customHeight="1"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</row>
    <row r="49" spans="2:14" ht="5.0999999999999996" customHeight="1"/>
    <row r="50" spans="2:14">
      <c r="D50" s="74" t="s">
        <v>208</v>
      </c>
      <c r="E50" s="74"/>
      <c r="F50" s="74"/>
      <c r="G50" s="74"/>
      <c r="H50" s="74" t="s">
        <v>209</v>
      </c>
      <c r="I50" s="74"/>
      <c r="J50" s="74"/>
      <c r="K50" s="74"/>
      <c r="L50" s="74"/>
      <c r="M50" s="73" t="s">
        <v>210</v>
      </c>
      <c r="N50" s="73"/>
    </row>
    <row r="51" spans="2:14">
      <c r="D51" s="74"/>
      <c r="E51" s="74"/>
      <c r="F51" s="74"/>
      <c r="G51" s="74"/>
      <c r="H51" s="74"/>
      <c r="I51" s="74"/>
      <c r="J51" s="74"/>
      <c r="K51" s="74"/>
      <c r="L51" s="74"/>
    </row>
    <row r="52" spans="2:14" ht="5.0999999999999996" customHeight="1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4" spans="2:14">
      <c r="C54" s="2" t="s">
        <v>211</v>
      </c>
    </row>
    <row r="55" spans="2:14">
      <c r="C55" s="38" t="s">
        <v>212</v>
      </c>
    </row>
    <row r="56" spans="2:14">
      <c r="C56" s="38" t="s">
        <v>213</v>
      </c>
    </row>
    <row r="59" spans="2:14" ht="12.75">
      <c r="B59" s="6" t="s">
        <v>214</v>
      </c>
    </row>
    <row r="61" spans="2:14" ht="11.25">
      <c r="C61" s="24"/>
      <c r="D61" s="55" t="s">
        <v>215</v>
      </c>
      <c r="E61" s="24"/>
      <c r="F61" s="24"/>
      <c r="G61" s="24"/>
      <c r="H61" s="55" t="s">
        <v>216</v>
      </c>
      <c r="I61" s="24"/>
      <c r="J61" s="24"/>
      <c r="K61" s="24"/>
      <c r="L61" s="24"/>
      <c r="M61" s="75" t="s">
        <v>217</v>
      </c>
      <c r="N61" s="75"/>
    </row>
    <row r="62" spans="2:14" ht="5.0999999999999996" customHeight="1"/>
    <row r="63" spans="2:14">
      <c r="D63" s="71" t="s">
        <v>218</v>
      </c>
      <c r="E63" s="71"/>
      <c r="F63" s="71"/>
      <c r="G63" s="71"/>
      <c r="H63" s="71" t="s">
        <v>219</v>
      </c>
      <c r="I63" s="71"/>
      <c r="J63" s="71"/>
      <c r="K63" s="71"/>
      <c r="L63" s="71"/>
      <c r="M63" s="72" t="s">
        <v>220</v>
      </c>
      <c r="N63" s="72"/>
    </row>
    <row r="64" spans="2:14" ht="5.0999999999999996" customHeight="1"/>
    <row r="65" spans="4:14">
      <c r="D65" s="71" t="s">
        <v>221</v>
      </c>
      <c r="E65" s="71"/>
      <c r="F65" s="71"/>
      <c r="G65" s="71"/>
      <c r="H65" s="71" t="s">
        <v>222</v>
      </c>
      <c r="I65" s="71"/>
      <c r="J65" s="71"/>
      <c r="K65" s="71"/>
      <c r="L65" s="71"/>
      <c r="M65" s="72" t="s">
        <v>223</v>
      </c>
      <c r="N65" s="72"/>
    </row>
    <row r="66" spans="4:14" ht="5.0999999999999996" customHeight="1"/>
    <row r="67" spans="4:14">
      <c r="D67" s="71" t="s">
        <v>224</v>
      </c>
      <c r="E67" s="71"/>
      <c r="F67" s="71"/>
      <c r="G67" s="71"/>
      <c r="H67" s="71" t="s">
        <v>225</v>
      </c>
      <c r="I67" s="71"/>
      <c r="J67" s="71"/>
      <c r="K67" s="71"/>
      <c r="L67" s="71"/>
      <c r="M67" s="72" t="s">
        <v>226</v>
      </c>
      <c r="N67" s="72"/>
    </row>
    <row r="68" spans="4:14" ht="5.0999999999999996" customHeight="1"/>
    <row r="69" spans="4:14">
      <c r="D69" s="71" t="s">
        <v>227</v>
      </c>
      <c r="E69" s="71"/>
      <c r="F69" s="71"/>
      <c r="G69" s="71"/>
      <c r="H69" s="71" t="s">
        <v>228</v>
      </c>
      <c r="I69" s="71"/>
      <c r="J69" s="71"/>
      <c r="K69" s="71"/>
      <c r="L69" s="71"/>
      <c r="M69" s="72" t="s">
        <v>229</v>
      </c>
      <c r="N69" s="72"/>
    </row>
    <row r="70" spans="4:14" ht="5.0999999999999996" customHeight="1"/>
    <row r="71" spans="4:14">
      <c r="D71" s="71" t="s">
        <v>230</v>
      </c>
      <c r="E71" s="71"/>
      <c r="F71" s="71"/>
      <c r="G71" s="71"/>
      <c r="H71" s="71" t="s">
        <v>231</v>
      </c>
      <c r="I71" s="71"/>
      <c r="J71" s="71"/>
      <c r="K71" s="71"/>
      <c r="L71" s="71"/>
      <c r="M71" s="72" t="s">
        <v>232</v>
      </c>
      <c r="N71" s="72"/>
    </row>
    <row r="72" spans="4:14" ht="5.0999999999999996" customHeight="1"/>
    <row r="73" spans="4:14">
      <c r="D73" s="71" t="s">
        <v>193</v>
      </c>
      <c r="E73" s="71"/>
      <c r="F73" s="71"/>
      <c r="G73" s="71"/>
      <c r="H73" s="71" t="s">
        <v>233</v>
      </c>
      <c r="I73" s="71"/>
      <c r="J73" s="71"/>
      <c r="K73" s="71"/>
      <c r="L73" s="71"/>
      <c r="M73" s="72" t="s">
        <v>234</v>
      </c>
      <c r="N73" s="72"/>
    </row>
    <row r="74" spans="4:14" ht="5.0999999999999996" customHeight="1"/>
    <row r="75" spans="4:14">
      <c r="D75" s="71" t="s">
        <v>235</v>
      </c>
      <c r="E75" s="71"/>
      <c r="F75" s="71"/>
      <c r="G75" s="71"/>
      <c r="H75" s="71" t="s">
        <v>236</v>
      </c>
      <c r="I75" s="71"/>
      <c r="J75" s="71"/>
      <c r="K75" s="71"/>
      <c r="L75" s="71"/>
      <c r="M75" s="72" t="s">
        <v>237</v>
      </c>
      <c r="N75" s="72"/>
    </row>
    <row r="76" spans="4:14" ht="5.0999999999999996" customHeight="1"/>
    <row r="77" spans="4:14">
      <c r="D77" s="71" t="s">
        <v>238</v>
      </c>
      <c r="E77" s="71"/>
      <c r="F77" s="71"/>
      <c r="G77" s="71"/>
      <c r="H77" s="71" t="s">
        <v>239</v>
      </c>
      <c r="I77" s="71"/>
      <c r="J77" s="71"/>
      <c r="K77" s="71"/>
      <c r="L77" s="71"/>
      <c r="M77" s="72" t="s">
        <v>240</v>
      </c>
      <c r="N77" s="72"/>
    </row>
    <row r="78" spans="4:14" ht="5.0999999999999996" customHeight="1"/>
    <row r="79" spans="4:14">
      <c r="D79" s="71" t="s">
        <v>241</v>
      </c>
      <c r="E79" s="71"/>
      <c r="F79" s="71"/>
      <c r="G79" s="71"/>
      <c r="H79" s="71" t="s">
        <v>242</v>
      </c>
      <c r="I79" s="71"/>
      <c r="J79" s="71"/>
      <c r="K79" s="71"/>
      <c r="L79" s="71"/>
      <c r="M79" s="72" t="s">
        <v>243</v>
      </c>
      <c r="N79" s="72"/>
    </row>
    <row r="80" spans="4:14" ht="5.0999999999999996" customHeight="1"/>
    <row r="81" spans="3:14">
      <c r="D81" s="71" t="s">
        <v>244</v>
      </c>
      <c r="E81" s="71"/>
      <c r="F81" s="71"/>
      <c r="G81" s="71"/>
      <c r="H81" s="71" t="s">
        <v>245</v>
      </c>
      <c r="I81" s="71"/>
      <c r="J81" s="71"/>
      <c r="K81" s="71"/>
      <c r="L81" s="71"/>
      <c r="M81" s="72" t="s">
        <v>246</v>
      </c>
      <c r="N81" s="72"/>
    </row>
    <row r="82" spans="3:14" ht="5.0999999999999996" customHeight="1"/>
    <row r="83" spans="3:14">
      <c r="D83" s="71" t="s">
        <v>247</v>
      </c>
      <c r="E83" s="71"/>
      <c r="F83" s="71"/>
      <c r="G83" s="71"/>
      <c r="H83" s="71" t="s">
        <v>248</v>
      </c>
      <c r="I83" s="71"/>
      <c r="J83" s="71"/>
      <c r="K83" s="71"/>
      <c r="L83" s="71"/>
      <c r="M83" s="72" t="s">
        <v>249</v>
      </c>
      <c r="N83" s="72"/>
    </row>
    <row r="84" spans="3:14" ht="5.0999999999999996" customHeight="1"/>
    <row r="85" spans="3:14">
      <c r="D85" s="71" t="s">
        <v>250</v>
      </c>
      <c r="E85" s="71"/>
      <c r="F85" s="71"/>
      <c r="G85" s="71"/>
      <c r="H85" s="71" t="s">
        <v>251</v>
      </c>
      <c r="I85" s="71"/>
      <c r="J85" s="71"/>
      <c r="K85" s="71"/>
      <c r="L85" s="71"/>
      <c r="M85" s="72" t="s">
        <v>252</v>
      </c>
      <c r="N85" s="72"/>
    </row>
    <row r="86" spans="3:14" ht="5.0999999999999996" customHeight="1"/>
    <row r="87" spans="3:14">
      <c r="D87" s="71" t="s">
        <v>253</v>
      </c>
      <c r="E87" s="71"/>
      <c r="F87" s="71"/>
      <c r="G87" s="71"/>
      <c r="H87" s="71" t="s">
        <v>254</v>
      </c>
      <c r="I87" s="71"/>
      <c r="J87" s="71"/>
      <c r="K87" s="71"/>
      <c r="L87" s="71"/>
      <c r="M87" s="72" t="s">
        <v>255</v>
      </c>
      <c r="N87" s="72"/>
    </row>
    <row r="88" spans="3:14" ht="5.0999999999999996" customHeight="1"/>
    <row r="89" spans="3:14">
      <c r="D89" s="71" t="s">
        <v>256</v>
      </c>
      <c r="E89" s="71"/>
      <c r="F89" s="71"/>
      <c r="G89" s="71"/>
      <c r="H89" s="71" t="s">
        <v>257</v>
      </c>
      <c r="I89" s="71"/>
      <c r="J89" s="71"/>
      <c r="K89" s="71"/>
      <c r="L89" s="71"/>
      <c r="M89" s="72" t="s">
        <v>258</v>
      </c>
      <c r="N89" s="72"/>
    </row>
    <row r="90" spans="3:14" ht="5.0999999999999996" customHeight="1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</sheetData>
  <mergeCells count="87">
    <mergeCell ref="B3:F3"/>
    <mergeCell ref="M9:N9"/>
    <mergeCell ref="D11:G11"/>
    <mergeCell ref="H11:L11"/>
    <mergeCell ref="M11:N11"/>
    <mergeCell ref="D13:G13"/>
    <mergeCell ref="H13:L13"/>
    <mergeCell ref="M13:N13"/>
    <mergeCell ref="D16:G16"/>
    <mergeCell ref="H16:L16"/>
    <mergeCell ref="M16:N16"/>
    <mergeCell ref="D18:G18"/>
    <mergeCell ref="H18:L18"/>
    <mergeCell ref="M18:N18"/>
    <mergeCell ref="D21:G21"/>
    <mergeCell ref="H21:L21"/>
    <mergeCell ref="M21:N21"/>
    <mergeCell ref="M23:N23"/>
    <mergeCell ref="D23:G24"/>
    <mergeCell ref="H23:L24"/>
    <mergeCell ref="D27:G27"/>
    <mergeCell ref="H27:L27"/>
    <mergeCell ref="M27:N27"/>
    <mergeCell ref="M29:N29"/>
    <mergeCell ref="D29:G30"/>
    <mergeCell ref="H29:L30"/>
    <mergeCell ref="M33:N33"/>
    <mergeCell ref="D33:G34"/>
    <mergeCell ref="H33:L34"/>
    <mergeCell ref="D37:G37"/>
    <mergeCell ref="H37:L37"/>
    <mergeCell ref="M37:N37"/>
    <mergeCell ref="D40:G40"/>
    <mergeCell ref="H40:L40"/>
    <mergeCell ref="M40:N40"/>
    <mergeCell ref="M50:N50"/>
    <mergeCell ref="D50:G51"/>
    <mergeCell ref="H50:L51"/>
    <mergeCell ref="M61:N61"/>
    <mergeCell ref="M43:N43"/>
    <mergeCell ref="D43:G44"/>
    <mergeCell ref="H43:L44"/>
    <mergeCell ref="M46:N46"/>
    <mergeCell ref="D46:G47"/>
    <mergeCell ref="H46:L47"/>
    <mergeCell ref="D63:G63"/>
    <mergeCell ref="H63:L63"/>
    <mergeCell ref="M63:N63"/>
    <mergeCell ref="D65:G65"/>
    <mergeCell ref="H65:L65"/>
    <mergeCell ref="M65:N65"/>
    <mergeCell ref="D67:G67"/>
    <mergeCell ref="H67:L67"/>
    <mergeCell ref="M67:N67"/>
    <mergeCell ref="D69:G69"/>
    <mergeCell ref="H69:L69"/>
    <mergeCell ref="M69:N69"/>
    <mergeCell ref="D71:G71"/>
    <mergeCell ref="H71:L71"/>
    <mergeCell ref="M71:N71"/>
    <mergeCell ref="D73:G73"/>
    <mergeCell ref="H73:L73"/>
    <mergeCell ref="M73:N73"/>
    <mergeCell ref="D75:G75"/>
    <mergeCell ref="H75:L75"/>
    <mergeCell ref="M75:N75"/>
    <mergeCell ref="D77:G77"/>
    <mergeCell ref="H77:L77"/>
    <mergeCell ref="M77:N77"/>
    <mergeCell ref="D79:G79"/>
    <mergeCell ref="H79:L79"/>
    <mergeCell ref="M79:N79"/>
    <mergeCell ref="D81:G81"/>
    <mergeCell ref="H81:L81"/>
    <mergeCell ref="M81:N81"/>
    <mergeCell ref="D83:G83"/>
    <mergeCell ref="H83:L83"/>
    <mergeCell ref="M83:N83"/>
    <mergeCell ref="D85:G85"/>
    <mergeCell ref="H85:L85"/>
    <mergeCell ref="M85:N85"/>
    <mergeCell ref="D87:G87"/>
    <mergeCell ref="H87:L87"/>
    <mergeCell ref="M87:N87"/>
    <mergeCell ref="D89:G89"/>
    <mergeCell ref="H89:L89"/>
    <mergeCell ref="M89:N89"/>
  </mergeCells>
  <hyperlinks>
    <hyperlink ref="B3" location="HL_Home" tooltip="Go to Table of Contents" display="HL_Home"/>
    <hyperlink ref="A4" location="$B$5" tooltip="Go to Top of Sheet" display="$B$5"/>
    <hyperlink ref="B4" location="HL_Sheet_Main_5" tooltip="Go to Previous Sheet" display="HL_Sheet_Main_5"/>
    <hyperlink ref="C4" location="HL_Sheet_Main_3" tooltip="Go to Next Sheet" display="HL_Sheet_Main_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scale="90" orientation="landscape" horizontalDpi="1200" verticalDpi="1200" r:id="rId1"/>
  <headerFooter>
    <oddFooter>&amp;L&amp;F
&amp;A
Printed: &amp;T on &amp;D&amp;CPage &amp;P of &amp;N</oddFooter>
  </headerFooter>
  <rowBreaks count="1" manualBreakCount="1">
    <brk id="58" min="1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102</v>
      </c>
    </row>
    <row r="11" spans="3:7" ht="15">
      <c r="C11" s="4" t="str">
        <f>Model_Name</f>
        <v>SMA 9. Naming Principles - Practical Exercise (Solution)</v>
      </c>
    </row>
    <row r="12" spans="3:7">
      <c r="C12" s="63" t="s">
        <v>1</v>
      </c>
      <c r="D12" s="63"/>
      <c r="E12" s="63"/>
      <c r="F12" s="63"/>
      <c r="G12" s="6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A1:M46"/>
  <sheetViews>
    <sheetView showGridLines="0" zoomScaleNormal="100" workbookViewId="0">
      <pane xSplit="1" ySplit="4" topLeftCell="B5" activePane="bottomRight" state="frozen"/>
      <selection activeCell="Q25" sqref="Q25"/>
      <selection pane="topRight" activeCell="Q25" sqref="Q25"/>
      <selection pane="bottomLeft" activeCell="Q25" sqref="Q25"/>
      <selection pane="bottomRight"/>
    </sheetView>
  </sheetViews>
  <sheetFormatPr defaultColWidth="11.83203125" defaultRowHeight="10.5"/>
  <cols>
    <col min="1" max="5" width="3.83203125" style="10" customWidth="1"/>
    <col min="6" max="9" width="11.83203125" style="10"/>
    <col min="10" max="10" width="3.83203125" style="10" customWidth="1"/>
    <col min="11" max="11" width="25.83203125" style="10" customWidth="1"/>
    <col min="12" max="12" width="3.83203125" style="10" customWidth="1"/>
    <col min="13" max="13" width="20.83203125" style="10" customWidth="1"/>
    <col min="14" max="14" width="3.83203125" style="10" customWidth="1"/>
    <col min="15" max="16384" width="11.83203125" style="10"/>
  </cols>
  <sheetData>
    <row r="1" spans="1:13" ht="18">
      <c r="B1" s="12" t="s">
        <v>116</v>
      </c>
    </row>
    <row r="2" spans="1:13" ht="15">
      <c r="B2" s="11" t="str">
        <f>Model_Name</f>
        <v>SMA 9. Naming Principles - Practical Exercise (Solution)</v>
      </c>
    </row>
    <row r="3" spans="1:13">
      <c r="B3" s="76" t="s">
        <v>1</v>
      </c>
      <c r="C3" s="76"/>
      <c r="D3" s="76"/>
      <c r="E3" s="76"/>
      <c r="F3" s="76"/>
    </row>
    <row r="4" spans="1:13" ht="12.75">
      <c r="A4" s="13" t="s">
        <v>4</v>
      </c>
      <c r="B4" s="14" t="s">
        <v>10</v>
      </c>
      <c r="C4" s="15" t="s">
        <v>11</v>
      </c>
      <c r="D4" s="39" t="s">
        <v>108</v>
      </c>
      <c r="E4" s="39" t="s">
        <v>109</v>
      </c>
      <c r="F4" s="36" t="s">
        <v>110</v>
      </c>
    </row>
    <row r="7" spans="1:13" ht="12.75">
      <c r="B7" s="41" t="s">
        <v>117</v>
      </c>
    </row>
    <row r="9" spans="1:13">
      <c r="C9" s="49" t="s">
        <v>145</v>
      </c>
      <c r="D9" s="32"/>
      <c r="E9" s="32"/>
      <c r="F9" s="32"/>
      <c r="G9" s="49" t="s">
        <v>141</v>
      </c>
      <c r="H9" s="32"/>
      <c r="I9" s="32"/>
      <c r="J9" s="32"/>
      <c r="K9" s="49" t="s">
        <v>119</v>
      </c>
      <c r="L9" s="32"/>
      <c r="M9" s="49" t="s">
        <v>142</v>
      </c>
    </row>
    <row r="10" spans="1:13">
      <c r="K10" s="44"/>
    </row>
    <row r="11" spans="1:13">
      <c r="C11" s="42" t="s">
        <v>124</v>
      </c>
      <c r="G11" s="43" t="s">
        <v>118</v>
      </c>
      <c r="K11" s="42" t="s">
        <v>118</v>
      </c>
      <c r="M11" s="51" t="str">
        <f>Heading</f>
        <v>Heading</v>
      </c>
    </row>
    <row r="12" spans="1:13">
      <c r="K12" s="44"/>
    </row>
    <row r="13" spans="1:13">
      <c r="C13" s="42" t="s">
        <v>131</v>
      </c>
      <c r="G13" s="46">
        <v>1</v>
      </c>
      <c r="H13" s="46">
        <v>2</v>
      </c>
      <c r="I13" s="46">
        <v>3</v>
      </c>
      <c r="K13" s="42" t="s">
        <v>132</v>
      </c>
      <c r="M13" s="48">
        <f>SUM(RA_Row_Array)</f>
        <v>6</v>
      </c>
    </row>
    <row r="15" spans="1:13">
      <c r="C15" s="42" t="s">
        <v>133</v>
      </c>
      <c r="G15" s="46">
        <v>4</v>
      </c>
      <c r="K15" s="42" t="s">
        <v>134</v>
      </c>
      <c r="M15" s="48">
        <f>SUM(CA_Column_Array)</f>
        <v>15</v>
      </c>
    </row>
    <row r="16" spans="1:13">
      <c r="G16" s="46">
        <v>5</v>
      </c>
    </row>
    <row r="17" spans="3:13">
      <c r="G17" s="46">
        <v>6</v>
      </c>
    </row>
    <row r="19" spans="3:13">
      <c r="C19" s="42" t="s">
        <v>135</v>
      </c>
      <c r="G19" s="46">
        <v>7</v>
      </c>
      <c r="H19" s="46">
        <v>8</v>
      </c>
      <c r="I19" s="46">
        <v>9</v>
      </c>
      <c r="K19" s="42" t="s">
        <v>136</v>
      </c>
      <c r="M19" s="48">
        <f>SUM(BA_Block_Array)</f>
        <v>99</v>
      </c>
    </row>
    <row r="20" spans="3:13">
      <c r="G20" s="46">
        <v>10</v>
      </c>
      <c r="H20" s="46">
        <v>11</v>
      </c>
      <c r="I20" s="46">
        <v>12</v>
      </c>
    </row>
    <row r="21" spans="3:13">
      <c r="G21" s="46">
        <v>13</v>
      </c>
      <c r="H21" s="46">
        <v>14</v>
      </c>
      <c r="I21" s="46">
        <v>15</v>
      </c>
    </row>
    <row r="23" spans="3:13">
      <c r="C23" s="42" t="s">
        <v>137</v>
      </c>
      <c r="G23" s="46">
        <v>16</v>
      </c>
      <c r="K23" s="42" t="s">
        <v>138</v>
      </c>
      <c r="M23" s="48">
        <f>SUM(MAA_Multiple_Area_Array)</f>
        <v>51</v>
      </c>
    </row>
    <row r="24" spans="3:13">
      <c r="H24" s="46">
        <v>17</v>
      </c>
    </row>
    <row r="25" spans="3:13">
      <c r="I25" s="46">
        <v>18</v>
      </c>
    </row>
    <row r="27" spans="3:13">
      <c r="C27" s="42" t="s">
        <v>139</v>
      </c>
      <c r="G27" s="46">
        <v>19</v>
      </c>
      <c r="H27" s="50">
        <v>20</v>
      </c>
      <c r="K27" s="42" t="s">
        <v>140</v>
      </c>
      <c r="M27" s="48">
        <f ca="1">OFFSET(BC_Base_Cell,0,1)</f>
        <v>20</v>
      </c>
    </row>
    <row r="28" spans="3:13">
      <c r="K28" s="44"/>
    </row>
    <row r="29" spans="3:13" ht="17.25" customHeight="1">
      <c r="C29" s="42" t="s">
        <v>120</v>
      </c>
      <c r="G29" s="21" t="b">
        <v>1</v>
      </c>
      <c r="K29" s="42" t="s">
        <v>122</v>
      </c>
      <c r="M29" s="47" t="b">
        <f>CB_Inc_Cat</f>
        <v>1</v>
      </c>
    </row>
    <row r="30" spans="3:13">
      <c r="M30" s="45"/>
    </row>
    <row r="31" spans="3:13">
      <c r="C31" s="42" t="s">
        <v>121</v>
      </c>
      <c r="G31" s="21">
        <v>1</v>
      </c>
      <c r="K31" s="42" t="s">
        <v>123</v>
      </c>
      <c r="M31" s="48">
        <f>OB_Selected_Option</f>
        <v>1</v>
      </c>
    </row>
    <row r="32" spans="3:13" ht="17.25" customHeight="1">
      <c r="M32" s="45"/>
    </row>
    <row r="33" spans="3:13" ht="17.25" customHeight="1">
      <c r="M33" s="45"/>
    </row>
    <row r="34" spans="3:13" ht="17.25" customHeight="1">
      <c r="M34" s="45"/>
    </row>
    <row r="35" spans="3:13">
      <c r="M35" s="45"/>
    </row>
    <row r="36" spans="3:13">
      <c r="M36" s="45"/>
    </row>
    <row r="37" spans="3:13">
      <c r="C37" s="42" t="s">
        <v>125</v>
      </c>
      <c r="G37" s="21">
        <v>1</v>
      </c>
      <c r="K37" s="42" t="s">
        <v>143</v>
      </c>
      <c r="M37" s="47" t="str">
        <f>INDEX(LU_Mth_Names,LB_Mth_Names)</f>
        <v>January</v>
      </c>
    </row>
    <row r="38" spans="3:13">
      <c r="M38" s="45"/>
    </row>
    <row r="39" spans="3:13">
      <c r="M39" s="45"/>
    </row>
    <row r="40" spans="3:13">
      <c r="M40" s="45"/>
    </row>
    <row r="41" spans="3:13">
      <c r="M41" s="45"/>
    </row>
    <row r="42" spans="3:13" ht="15.75" customHeight="1">
      <c r="C42" s="42" t="s">
        <v>126</v>
      </c>
      <c r="G42" s="21">
        <v>1</v>
      </c>
      <c r="K42" s="42" t="s">
        <v>144</v>
      </c>
      <c r="M42" s="47" t="str">
        <f>INDEX(LU_Denom,DD_Denom)</f>
        <v>$Billions</v>
      </c>
    </row>
    <row r="44" spans="3:13" ht="12.75" customHeight="1">
      <c r="C44" s="42" t="s">
        <v>127</v>
      </c>
      <c r="G44" s="21">
        <v>1</v>
      </c>
      <c r="K44" s="42" t="s">
        <v>128</v>
      </c>
      <c r="M44" s="48">
        <f>SB_Counter</f>
        <v>1</v>
      </c>
    </row>
    <row r="46" spans="3:13" ht="12.75" customHeight="1">
      <c r="C46" s="42" t="s">
        <v>129</v>
      </c>
      <c r="G46" s="21">
        <v>1</v>
      </c>
      <c r="K46" s="42" t="s">
        <v>130</v>
      </c>
      <c r="M46" s="48">
        <f>S_Counter</f>
        <v>1</v>
      </c>
    </row>
  </sheetData>
  <mergeCells count="1">
    <mergeCell ref="B3:F3"/>
  </mergeCells>
  <dataValidations disablePrompts="1" count="7">
    <dataValidation type="custom" showDropDown="1" showErrorMessage="1" errorTitle="6 Cell Link" error="The value in an option button cell link must be either &quot;TRUE&quot; or &quot;FALSE&quot;" sqref="G29">
      <formula1>ISLOGICAL(G29)</formula1>
    </dataValidation>
    <dataValidation type="whole" showDropDown="1" showErrorMessage="1" errorTitle="5 Cell Link" error="The value in an 5 cell link must be between 1 and the number of 5s that are linked to it." sqref="G31">
      <formula1>0</formula1>
      <formula2>100</formula2>
    </dataValidation>
    <dataValidation type="whole" showDropDown="1" showErrorMessage="1" errorTitle="1 Cell Link" error="The value in a 1 cell link must be a whole number within the control's lookup range rows." sqref="G37">
      <formula1>1</formula1>
      <formula2>ROWS(LU_Mth_Names )</formula2>
    </dataValidation>
    <dataValidation type="whole" showDropDown="1" showErrorMessage="1" errorTitle="3 Cell Link" error="The value in a 3 cell link must be between the control's minimum and maximum allowed values." sqref="G44">
      <formula1>0</formula1>
      <formula2>100</formula2>
    </dataValidation>
    <dataValidation type="whole" showDropDown="1" showErrorMessage="1" errorTitle="2 Cell Link" error="The value in a 2 cell link must be between the control's minimum and maximum allowed values." sqref="G46">
      <formula1>0</formula1>
      <formula2>100</formula2>
    </dataValidation>
    <dataValidation type="whole" showDropDown="1" showErrorMessage="1" errorTitle="0 Cell Link" error="The value in a 0 cell link must be a whole number within the control's lookup range rows." sqref="G42">
      <formula1>1</formula1>
      <formula2>ROWS(LU_Denom )</formula2>
    </dataValidation>
    <dataValidation type="custom" showErrorMessage="1" errorTitle="Invalid Assumption" error="Assumption must be a number." sqref="G15:G17 G23 H24 I25 G27 G19:I21 G13:I13">
      <formula1>NOT(ISERROR(G13/1))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7" tooltip="Go to Next Sheet" display="HL_Sheet_Main_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75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H15"/>
  <sheetViews>
    <sheetView showGridLines="0" zoomScaleNormal="100" workbookViewId="0">
      <pane xSplit="1" ySplit="4" topLeftCell="B5" activePane="bottomRight" state="frozen"/>
      <selection activeCell="Q25" sqref="Q25"/>
      <selection pane="topRight" activeCell="Q25" sqref="Q25"/>
      <selection pane="bottomLeft" activeCell="Q25" sqref="Q25"/>
      <selection pane="bottomRight"/>
    </sheetView>
  </sheetViews>
  <sheetFormatPr defaultColWidth="11.83203125" defaultRowHeight="10.5"/>
  <cols>
    <col min="1" max="5" width="3.83203125" style="10" customWidth="1"/>
    <col min="6" max="16384" width="11.83203125" style="10"/>
  </cols>
  <sheetData>
    <row r="1" spans="1:8" ht="18">
      <c r="B1" s="12" t="s">
        <v>157</v>
      </c>
    </row>
    <row r="2" spans="1:8" ht="15">
      <c r="B2" s="11" t="str">
        <f>Model_Name</f>
        <v>SMA 9. Naming Principles - Practical Exercise (Solution)</v>
      </c>
    </row>
    <row r="3" spans="1:8">
      <c r="B3" s="76" t="s">
        <v>1</v>
      </c>
      <c r="C3" s="76"/>
      <c r="D3" s="76"/>
      <c r="E3" s="76"/>
      <c r="F3" s="76"/>
    </row>
    <row r="4" spans="1:8" ht="12.75">
      <c r="A4" s="13" t="s">
        <v>4</v>
      </c>
      <c r="B4" s="14" t="s">
        <v>10</v>
      </c>
      <c r="C4" s="15" t="s">
        <v>11</v>
      </c>
      <c r="D4" s="39" t="s">
        <v>108</v>
      </c>
      <c r="E4" s="39" t="s">
        <v>109</v>
      </c>
      <c r="F4" s="36" t="s">
        <v>110</v>
      </c>
    </row>
    <row r="7" spans="1:8" ht="12.75">
      <c r="B7" s="52" t="str">
        <f>B1</f>
        <v>Names List Example</v>
      </c>
    </row>
    <row r="9" spans="1:8">
      <c r="C9" s="44" t="s">
        <v>158</v>
      </c>
      <c r="H9" s="44" t="s">
        <v>165</v>
      </c>
    </row>
    <row r="10" spans="1:8">
      <c r="C10" s="77" t="s">
        <v>159</v>
      </c>
      <c r="D10" s="77"/>
      <c r="E10" s="77"/>
      <c r="F10" s="77"/>
      <c r="H10" s="53" t="str">
        <f>Fruit_Category_1_Name</f>
        <v>Apples</v>
      </c>
    </row>
    <row r="11" spans="1:8">
      <c r="C11" s="77" t="s">
        <v>160</v>
      </c>
      <c r="D11" s="77"/>
      <c r="E11" s="77"/>
      <c r="F11" s="77"/>
      <c r="H11" s="53" t="str">
        <f>Fruit_Category_2_Name</f>
        <v>Oranges</v>
      </c>
    </row>
    <row r="12" spans="1:8">
      <c r="C12" s="77" t="s">
        <v>161</v>
      </c>
      <c r="D12" s="77"/>
      <c r="E12" s="77"/>
      <c r="F12" s="77"/>
      <c r="H12" s="53" t="str">
        <f>Fruit_Category_3_Name</f>
        <v>Pears</v>
      </c>
    </row>
    <row r="13" spans="1:8">
      <c r="C13" s="77" t="s">
        <v>162</v>
      </c>
      <c r="D13" s="77"/>
      <c r="E13" s="77"/>
      <c r="F13" s="77"/>
      <c r="H13" s="53" t="str">
        <f>Fruit_Category_4_Name</f>
        <v>Banana</v>
      </c>
    </row>
    <row r="14" spans="1:8">
      <c r="C14" s="77" t="s">
        <v>163</v>
      </c>
      <c r="D14" s="77"/>
      <c r="E14" s="77"/>
      <c r="F14" s="77"/>
      <c r="H14" s="53" t="str">
        <f>Fruit_Category_5_Name</f>
        <v>Pineapples</v>
      </c>
    </row>
    <row r="15" spans="1:8">
      <c r="C15" s="77" t="s">
        <v>164</v>
      </c>
      <c r="D15" s="77"/>
      <c r="E15" s="77"/>
      <c r="F15" s="77"/>
      <c r="H15" s="53" t="str">
        <f>Fruit_Category_6_Name</f>
        <v>Peaches</v>
      </c>
    </row>
  </sheetData>
  <mergeCells count="7">
    <mergeCell ref="C12:F12"/>
    <mergeCell ref="C13:F13"/>
    <mergeCell ref="C14:F14"/>
    <mergeCell ref="C15:F15"/>
    <mergeCell ref="B3:F3"/>
    <mergeCell ref="C10:F10"/>
    <mergeCell ref="C11:F11"/>
  </mergeCell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9" t="s">
        <v>103</v>
      </c>
    </row>
    <row r="11" spans="3:7" ht="15">
      <c r="C11" s="4" t="str">
        <f>Model_Name</f>
        <v>SMA 9. Naming Principles - Practical Exercise (Solution)</v>
      </c>
    </row>
    <row r="12" spans="3:7">
      <c r="C12" s="63" t="s">
        <v>1</v>
      </c>
      <c r="D12" s="63"/>
      <c r="E12" s="63"/>
      <c r="F12" s="63"/>
      <c r="G12" s="6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18</v>
      </c>
    </row>
    <row r="10" spans="3:7" ht="16.5">
      <c r="C10" s="9" t="s">
        <v>104</v>
      </c>
    </row>
    <row r="11" spans="3:7" ht="15">
      <c r="C11" s="4" t="str">
        <f>Model_Name</f>
        <v>SMA 9. Naming Principles - Practical Exercise (Solution)</v>
      </c>
    </row>
    <row r="12" spans="3:7">
      <c r="C12" s="63" t="s">
        <v>1</v>
      </c>
      <c r="D12" s="63"/>
      <c r="E12" s="63"/>
      <c r="F12" s="63"/>
      <c r="G12" s="63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15</v>
      </c>
    </row>
    <row r="19" spans="3:3">
      <c r="C19" s="3" t="s">
        <v>16</v>
      </c>
    </row>
    <row r="20" spans="3:3">
      <c r="C20" s="3" t="s">
        <v>17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92</vt:i4>
      </vt:variant>
    </vt:vector>
  </HeadingPairs>
  <TitlesOfParts>
    <vt:vector size="105" baseType="lpstr">
      <vt:lpstr>Cover</vt:lpstr>
      <vt:lpstr>Contents</vt:lpstr>
      <vt:lpstr>Keys_SC</vt:lpstr>
      <vt:lpstr>Keys_BO</vt:lpstr>
      <vt:lpstr>Assumptions_SC</vt:lpstr>
      <vt:lpstr>Range_Naming_BA</vt:lpstr>
      <vt:lpstr>Names_List_BA</vt:lpstr>
      <vt:lpstr>Appendices_SC</vt:lpstr>
      <vt:lpstr>Lookup_Tables_SSC</vt:lpstr>
      <vt:lpstr>TS_LU</vt:lpstr>
      <vt:lpstr>Lookups_LU</vt:lpstr>
      <vt:lpstr>Checks_SSC</vt:lpstr>
      <vt:lpstr>Checks_BO</vt:lpstr>
      <vt:lpstr>Alt_Chks_Msg</vt:lpstr>
      <vt:lpstr>Alt_Chks_Ttl_Areas</vt:lpstr>
      <vt:lpstr>Annual</vt:lpstr>
      <vt:lpstr>BA_Block_Array</vt:lpstr>
      <vt:lpstr>BC_Base_Cell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CA_Column_Array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CB_Inc_Cat</vt:lpstr>
      <vt:lpstr>CB_Sens_Chks_Show_Msg</vt:lpstr>
      <vt:lpstr>Currency</vt:lpstr>
      <vt:lpstr>DD_Denom</vt:lpstr>
      <vt:lpstr>Err_Chks_Msg</vt:lpstr>
      <vt:lpstr>Err_Chks_Ttl_Areas</vt:lpstr>
      <vt:lpstr>Fruit_Category_1_Name</vt:lpstr>
      <vt:lpstr>Fruit_Category_2_Name</vt:lpstr>
      <vt:lpstr>Fruit_Category_3_Name</vt:lpstr>
      <vt:lpstr>Fruit_Category_4_Name</vt:lpstr>
      <vt:lpstr>Fruit_Category_5_Name</vt:lpstr>
      <vt:lpstr>Fruit_Category_6_Name</vt:lpstr>
      <vt:lpstr>Half_Yr_Name</vt:lpstr>
      <vt:lpstr>Halves_In_Yr</vt:lpstr>
      <vt:lpstr>Heading</vt:lpstr>
      <vt:lpstr>HL_Alt_Chk</vt:lpstr>
      <vt:lpstr>HL_Err_Chk</vt:lpstr>
      <vt:lpstr>HL_Home</vt:lpstr>
      <vt:lpstr>HL_Sens_Chk</vt:lpstr>
      <vt:lpstr>Hundred</vt:lpstr>
      <vt:lpstr>LB_Mth_Names</vt:lpstr>
      <vt:lpstr>LU_Data_Term_Basis</vt:lpstr>
      <vt:lpstr>LU_Denom</vt:lpstr>
      <vt:lpstr>LU_Mth_Days</vt:lpstr>
      <vt:lpstr>LU_Mth_Names</vt:lpstr>
      <vt:lpstr>LU_My_Lookup_Table</vt:lpstr>
      <vt:lpstr>LU_Period_Type_Names</vt:lpstr>
      <vt:lpstr>LU_Periodicity</vt:lpstr>
      <vt:lpstr>LU_Pers_In_Yr</vt:lpstr>
      <vt:lpstr>MAA_Multiple_Area_Array</vt:lpstr>
      <vt:lpstr>Million</vt:lpstr>
      <vt:lpstr>Millions</vt:lpstr>
      <vt:lpstr>Model_Name</vt:lpstr>
      <vt:lpstr>Mth_Name</vt:lpstr>
      <vt:lpstr>Mthly</vt:lpstr>
      <vt:lpstr>Mths_In_Yr</vt:lpstr>
      <vt:lpstr>OB_Selected_Option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Keys_BO!Print_Area</vt:lpstr>
      <vt:lpstr>Keys_SC!Print_Area</vt:lpstr>
      <vt:lpstr>Lookup_Tables_SSC!Print_Area</vt:lpstr>
      <vt:lpstr>Lookups_LU!Print_Area</vt:lpstr>
      <vt:lpstr>Names_List_BA!Print_Area</vt:lpstr>
      <vt:lpstr>Range_Naming_BA!Print_Area</vt:lpstr>
      <vt:lpstr>TS_LU!Print_Area</vt:lpstr>
      <vt:lpstr>Checks_BO!Print_Titles</vt:lpstr>
      <vt:lpstr>Contents!Print_Titles</vt:lpstr>
      <vt:lpstr>Keys_BO!Print_Titles</vt:lpstr>
      <vt:lpstr>Names_List_BA!Print_Titles</vt:lpstr>
      <vt:lpstr>Range_Naming_BA!Print_Titles</vt:lpstr>
      <vt:lpstr>TS_LU!Print_Titles</vt:lpstr>
      <vt:lpstr>Qtr_Name</vt:lpstr>
      <vt:lpstr>Qtrly</vt:lpstr>
      <vt:lpstr>Qtrs_In_Yr</vt:lpstr>
      <vt:lpstr>RA_Row_Array</vt:lpstr>
      <vt:lpstr>S_Counter</vt:lpstr>
      <vt:lpstr>SB_Counter</vt:lpstr>
      <vt:lpstr>Semi_Annual</vt:lpstr>
      <vt:lpstr>Sens_Chks_Msg</vt:lpstr>
      <vt:lpstr>Sens_Chks_Ttl_Areas</vt:lpstr>
      <vt:lpstr>Ten</vt:lpstr>
      <vt:lpstr>Thousand</vt:lpstr>
      <vt:lpstr>Thousands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2010-08-25T06:35:17Z</dcterms:created>
  <dcterms:modified xsi:type="dcterms:W3CDTF">2010-11-30T01:15:59Z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