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cc42e3ecb85e8/Documents/Training/"/>
    </mc:Choice>
  </mc:AlternateContent>
  <xr:revisionPtr revIDLastSave="252" documentId="8_{BC75D5B0-9967-4DED-A21F-FE3B21F43CB8}" xr6:coauthVersionLast="47" xr6:coauthVersionMax="47" xr10:uidLastSave="{31EFBB66-56FD-4255-B44A-C4EA470D2617}"/>
  <bookViews>
    <workbookView xWindow="4770" yWindow="1050" windowWidth="21600" windowHeight="11295" xr2:uid="{FBD5CEBD-0D5F-4632-8A72-7B2E07907C0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9" i="1" s="1"/>
  <c r="B42" i="1" s="1"/>
  <c r="G33" i="1"/>
  <c r="H33" i="1"/>
  <c r="H22" i="1"/>
  <c r="H23" i="1"/>
  <c r="H24" i="1"/>
  <c r="H25" i="1"/>
  <c r="H26" i="1"/>
  <c r="H27" i="1"/>
  <c r="H28" i="1"/>
  <c r="H29" i="1"/>
  <c r="H30" i="1"/>
  <c r="H31" i="1"/>
  <c r="H32" i="1"/>
  <c r="H21" i="1"/>
  <c r="G22" i="1"/>
  <c r="G23" i="1"/>
  <c r="G24" i="1"/>
  <c r="G25" i="1"/>
  <c r="G26" i="1"/>
  <c r="G27" i="1"/>
  <c r="G28" i="1"/>
  <c r="G29" i="1"/>
  <c r="G30" i="1"/>
  <c r="G31" i="1"/>
  <c r="G32" i="1"/>
  <c r="G21" i="1"/>
  <c r="F33" i="1"/>
  <c r="F22" i="1"/>
  <c r="F23" i="1"/>
  <c r="F24" i="1"/>
  <c r="F25" i="1"/>
  <c r="F26" i="1"/>
  <c r="F27" i="1"/>
  <c r="F28" i="1"/>
  <c r="F29" i="1"/>
  <c r="F30" i="1"/>
  <c r="F31" i="1"/>
  <c r="F32" i="1"/>
  <c r="F21" i="1"/>
  <c r="D22" i="1"/>
  <c r="D23" i="1"/>
  <c r="D24" i="1"/>
  <c r="D25" i="1"/>
  <c r="D26" i="1"/>
  <c r="D27" i="1"/>
  <c r="D28" i="1"/>
  <c r="D29" i="1"/>
  <c r="D30" i="1"/>
  <c r="D31" i="1"/>
  <c r="D32" i="1"/>
  <c r="D21" i="1"/>
  <c r="C22" i="1"/>
  <c r="C23" i="1"/>
  <c r="C24" i="1"/>
  <c r="C25" i="1"/>
  <c r="C26" i="1"/>
  <c r="C27" i="1"/>
  <c r="C28" i="1"/>
  <c r="C29" i="1"/>
  <c r="C30" i="1"/>
  <c r="C31" i="1"/>
  <c r="C32" i="1"/>
  <c r="C21" i="1"/>
  <c r="B22" i="1"/>
  <c r="B23" i="1"/>
  <c r="B24" i="1"/>
  <c r="B25" i="1"/>
  <c r="B26" i="1"/>
  <c r="B27" i="1"/>
  <c r="B28" i="1"/>
  <c r="B29" i="1"/>
  <c r="B30" i="1"/>
  <c r="B31" i="1"/>
  <c r="B32" i="1"/>
  <c r="B21" i="1"/>
  <c r="E38" i="1"/>
  <c r="E42" i="1"/>
  <c r="E39" i="1"/>
  <c r="E43" i="1"/>
  <c r="E41" i="1"/>
  <c r="B41" i="1" l="1"/>
  <c r="B43" i="1" s="1"/>
  <c r="H37" i="1" l="1"/>
  <c r="K37" i="1"/>
</calcChain>
</file>

<file path=xl/sharedStrings.xml><?xml version="1.0" encoding="utf-8"?>
<sst xmlns="http://schemas.openxmlformats.org/spreadsheetml/2006/main" count="40" uniqueCount="33">
  <si>
    <t>Month</t>
  </si>
  <si>
    <t>Price</t>
  </si>
  <si>
    <t>Demand (00s)</t>
  </si>
  <si>
    <t>Slope (m):</t>
  </si>
  <si>
    <t>Intercept(b):</t>
  </si>
  <si>
    <t>Power: y=ax^b</t>
  </si>
  <si>
    <t>Constant a:</t>
  </si>
  <si>
    <t>Exponent b:</t>
  </si>
  <si>
    <t>Exponential: y = ae^(bx)</t>
  </si>
  <si>
    <t xml:space="preserve">Exponent (b): </t>
  </si>
  <si>
    <t xml:space="preserve">Constant (a): </t>
  </si>
  <si>
    <t>Predictions Based on Models</t>
  </si>
  <si>
    <t>Linear</t>
  </si>
  <si>
    <t>Power</t>
  </si>
  <si>
    <t>Exponential</t>
  </si>
  <si>
    <t>Linear: mx+b</t>
  </si>
  <si>
    <t>Absolute Percent Error</t>
  </si>
  <si>
    <t>Average:</t>
  </si>
  <si>
    <t>&lt;---use the model with the smallest error</t>
  </si>
  <si>
    <t>Model the Business:</t>
  </si>
  <si>
    <t>Unit Cost:</t>
  </si>
  <si>
    <t>per set of clubs</t>
  </si>
  <si>
    <t>Sale Price:</t>
  </si>
  <si>
    <t>Demand:</t>
  </si>
  <si>
    <t>Actual demand:</t>
  </si>
  <si>
    <t>&lt;-from the power model</t>
  </si>
  <si>
    <t>&lt;-x10</t>
  </si>
  <si>
    <t>Cost:</t>
  </si>
  <si>
    <t>Revenue:</t>
  </si>
  <si>
    <t>Profit:</t>
  </si>
  <si>
    <t>Profit</t>
  </si>
  <si>
    <t>a) Sell at a price of $530 for a profit of $1,042,213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</si>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</sst>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2" fontId="0" fillId="0" borderId="1" xfId="0" applyNumberFormat="1" applyBorder="1"/>
    <xf numFmtId="164" fontId="0" fillId="0" borderId="1" xfId="2" applyNumberFormat="1" applyFont="1" applyBorder="1"/>
    <xf numFmtId="44" fontId="0" fillId="2" borderId="0" xfId="1" applyFont="1" applyFill="1"/>
    <xf numFmtId="1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left" indent="1"/>
    </xf>
    <xf numFmtId="165" fontId="0" fillId="2" borderId="0" xfId="1" applyNumberFormat="1" applyFont="1" applyFill="1"/>
    <xf numFmtId="0" fontId="2" fillId="0" borderId="0" xfId="0" applyFont="1" applyAlignment="1">
      <alignment horizontal="right"/>
    </xf>
    <xf numFmtId="164" fontId="0" fillId="2" borderId="1" xfId="2" applyNumberFormat="1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right" indent="1"/>
    </xf>
    <xf numFmtId="165" fontId="0" fillId="0" borderId="1" xfId="1" applyNumberFormat="1" applyFont="1" applyBorder="1"/>
    <xf numFmtId="165" fontId="4" fillId="0" borderId="1" xfId="1" applyNumberFormat="1" applyFont="1" applyBorder="1"/>
    <xf numFmtId="165" fontId="4" fillId="0" borderId="1" xfId="0" applyNumberFormat="1" applyFont="1" applyBorder="1"/>
    <xf numFmtId="0" fontId="3" fillId="0" borderId="5" xfId="0" applyFont="1" applyBorder="1" applyAlignment="1">
      <alignment horizontal="left" vertical="center"/>
    </xf>
    <xf numFmtId="0" fontId="0" fillId="0" borderId="6" xfId="0" applyBorder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&amp; Demand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410104986876641E-2"/>
                  <c:y val="-0.49935112277631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5.6632327209098859E-2"/>
                  <c:y val="-0.38738735783027123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7.4618547681539804E-2"/>
                  <c:y val="-0.306164333624963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7A-4C09-96C2-4FE8F1394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99728"/>
        <c:axId val="685740272"/>
      </c:scatterChart>
      <c:valAx>
        <c:axId val="4459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740272"/>
        <c:crosses val="autoZero"/>
        <c:crossBetween val="midCat"/>
      </c:valAx>
      <c:valAx>
        <c:axId val="68574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  <a:r>
                  <a:rPr lang="en-US" baseline="0"/>
                  <a:t> (00s)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4762</xdr:rowOff>
    </xdr:from>
    <xdr:to>
      <xdr:col>19</xdr:col>
      <xdr:colOff>304800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8E323-3BEF-66BF-4631-6B88D33BE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6FEB-9090-4C22-B395-0AD521F04B23}">
  <dimension ref="A1:S72"/>
  <sheetViews>
    <sheetView tabSelected="1" zoomScale="70" zoomScaleNormal="70" workbookViewId="0">
      <selection activeCell="A15" sqref="A15:F15"/>
    </sheetView>
  </sheetViews>
  <sheetFormatPr defaultRowHeight="15" x14ac:dyDescent="0.25"/>
  <cols>
    <col min="1" max="1" width="16.28515625" bestFit="1" customWidth="1"/>
    <col min="2" max="2" width="14.28515625" bestFit="1" customWidth="1"/>
    <col min="3" max="3" width="22.28515625" customWidth="1"/>
    <col min="4" max="4" width="15" bestFit="1" customWidth="1"/>
    <col min="5" max="5" width="11.85546875" customWidth="1"/>
    <col min="6" max="6" width="19.42578125" customWidth="1"/>
    <col min="7" max="7" width="10" bestFit="1" customWidth="1"/>
    <col min="8" max="8" width="14.42578125" bestFit="1" customWidth="1"/>
    <col min="9" max="9" width="13.42578125" bestFit="1" customWidth="1"/>
    <col min="10" max="10" width="5.5703125" bestFit="1" customWidth="1"/>
    <col min="11" max="11" width="21.140625" customWidth="1"/>
    <col min="12" max="12" width="12.28515625" bestFit="1" customWidth="1"/>
    <col min="13" max="13" width="11.42578125" bestFit="1" customWidth="1"/>
    <col min="14" max="19" width="13" bestFit="1" customWidth="1"/>
  </cols>
  <sheetData>
    <row r="1" spans="1:9" ht="31.5" customHeight="1" x14ac:dyDescent="0.25">
      <c r="A1" s="2" t="s">
        <v>0</v>
      </c>
      <c r="B1" s="2" t="s">
        <v>1</v>
      </c>
      <c r="C1" s="2" t="s">
        <v>2</v>
      </c>
    </row>
    <row r="2" spans="1:9" x14ac:dyDescent="0.25">
      <c r="A2" s="3">
        <v>1</v>
      </c>
      <c r="B2" s="3">
        <v>450</v>
      </c>
      <c r="C2" s="3">
        <v>45</v>
      </c>
      <c r="I2" t="s">
        <v>31</v>
      </c>
    </row>
    <row r="3" spans="1:9" x14ac:dyDescent="0.25">
      <c r="A3" s="3">
        <v>2</v>
      </c>
      <c r="B3" s="3">
        <v>300</v>
      </c>
      <c r="C3" s="3">
        <v>103</v>
      </c>
    </row>
    <row r="4" spans="1:9" x14ac:dyDescent="0.25">
      <c r="A4" s="3">
        <v>3</v>
      </c>
      <c r="B4" s="3">
        <v>440</v>
      </c>
      <c r="C4" s="3">
        <v>49</v>
      </c>
    </row>
    <row r="5" spans="1:9" x14ac:dyDescent="0.25">
      <c r="A5" s="3">
        <v>4</v>
      </c>
      <c r="B5" s="3">
        <v>360</v>
      </c>
      <c r="C5" s="3">
        <v>86</v>
      </c>
    </row>
    <row r="6" spans="1:9" x14ac:dyDescent="0.25">
      <c r="A6" s="3">
        <v>5</v>
      </c>
      <c r="B6" s="3">
        <v>290</v>
      </c>
      <c r="C6" s="3">
        <v>125</v>
      </c>
    </row>
    <row r="7" spans="1:9" x14ac:dyDescent="0.25">
      <c r="A7" s="3">
        <v>6</v>
      </c>
      <c r="B7" s="3">
        <v>450</v>
      </c>
      <c r="C7" s="3">
        <v>52</v>
      </c>
    </row>
    <row r="8" spans="1:9" x14ac:dyDescent="0.25">
      <c r="A8" s="3">
        <v>7</v>
      </c>
      <c r="B8" s="3">
        <v>340</v>
      </c>
      <c r="C8" s="3">
        <v>87</v>
      </c>
    </row>
    <row r="9" spans="1:9" x14ac:dyDescent="0.25">
      <c r="A9" s="3">
        <v>8</v>
      </c>
      <c r="B9" s="3">
        <v>370</v>
      </c>
      <c r="C9" s="3">
        <v>68</v>
      </c>
    </row>
    <row r="10" spans="1:9" x14ac:dyDescent="0.25">
      <c r="A10" s="3">
        <v>9</v>
      </c>
      <c r="B10" s="3">
        <v>500</v>
      </c>
      <c r="C10" s="3">
        <v>45</v>
      </c>
    </row>
    <row r="11" spans="1:9" x14ac:dyDescent="0.25">
      <c r="A11" s="3">
        <v>10</v>
      </c>
      <c r="B11" s="3">
        <v>490</v>
      </c>
      <c r="C11" s="3">
        <v>44</v>
      </c>
    </row>
    <row r="12" spans="1:9" x14ac:dyDescent="0.25">
      <c r="A12" s="3">
        <v>11</v>
      </c>
      <c r="B12" s="3">
        <v>430</v>
      </c>
      <c r="C12" s="3">
        <v>58</v>
      </c>
    </row>
    <row r="13" spans="1:9" x14ac:dyDescent="0.25">
      <c r="A13" s="3">
        <v>12</v>
      </c>
      <c r="B13" s="3">
        <v>390</v>
      </c>
      <c r="C13" s="3">
        <v>68</v>
      </c>
    </row>
    <row r="15" spans="1:9" x14ac:dyDescent="0.25">
      <c r="A15" s="26" t="s">
        <v>15</v>
      </c>
      <c r="B15" s="27"/>
      <c r="C15" s="26" t="s">
        <v>5</v>
      </c>
      <c r="D15" s="27"/>
      <c r="E15" s="26" t="s">
        <v>8</v>
      </c>
      <c r="F15" s="27"/>
    </row>
    <row r="16" spans="1:9" x14ac:dyDescent="0.25">
      <c r="A16" s="4" t="s">
        <v>4</v>
      </c>
      <c r="B16" s="3">
        <v>211.31</v>
      </c>
      <c r="C16" s="4" t="s">
        <v>6</v>
      </c>
      <c r="D16" s="1">
        <v>5871064</v>
      </c>
      <c r="E16" s="1" t="s">
        <v>10</v>
      </c>
      <c r="F16" s="1">
        <v>466.51</v>
      </c>
    </row>
    <row r="17" spans="1:8" x14ac:dyDescent="0.25">
      <c r="A17" s="4" t="s">
        <v>3</v>
      </c>
      <c r="B17" s="3">
        <v>-0.35460000000000003</v>
      </c>
      <c r="C17" s="4" t="s">
        <v>7</v>
      </c>
      <c r="D17" s="1">
        <v>-1.9079999999999999</v>
      </c>
      <c r="E17" s="1" t="s">
        <v>9</v>
      </c>
      <c r="F17" s="1">
        <v>-5.0000000000000001E-3</v>
      </c>
    </row>
    <row r="19" spans="1:8" x14ac:dyDescent="0.25">
      <c r="A19" s="28" t="s">
        <v>11</v>
      </c>
      <c r="B19" s="28"/>
      <c r="C19" s="28"/>
      <c r="D19" s="26"/>
      <c r="E19" s="20"/>
      <c r="F19" s="22" t="s">
        <v>16</v>
      </c>
      <c r="G19" s="22"/>
      <c r="H19" s="22"/>
    </row>
    <row r="20" spans="1:8" x14ac:dyDescent="0.25">
      <c r="A20" s="2" t="s">
        <v>1</v>
      </c>
      <c r="B20" s="4" t="s">
        <v>12</v>
      </c>
      <c r="C20" s="4" t="s">
        <v>13</v>
      </c>
      <c r="D20" s="4" t="s">
        <v>14</v>
      </c>
      <c r="E20" s="19" t="s">
        <v>2</v>
      </c>
      <c r="F20" s="4" t="s">
        <v>12</v>
      </c>
      <c r="G20" s="4" t="s">
        <v>13</v>
      </c>
      <c r="H20" s="4" t="s">
        <v>14</v>
      </c>
    </row>
    <row r="21" spans="1:8" x14ac:dyDescent="0.25">
      <c r="A21" s="3">
        <v>450</v>
      </c>
      <c r="B21" s="5">
        <f>$B$17*A21+$B$16</f>
        <v>51.739999999999981</v>
      </c>
      <c r="C21" s="5">
        <f>$D$16*A21^$D$17</f>
        <v>50.861286169919921</v>
      </c>
      <c r="D21" s="5">
        <f>$F$16*EXP($F$17*A21)</f>
        <v>49.169792250355329</v>
      </c>
      <c r="E21" s="3">
        <v>45</v>
      </c>
      <c r="F21" s="6">
        <f>ABS(B21-E21)/E21</f>
        <v>0.14977777777777734</v>
      </c>
      <c r="G21" s="6">
        <f>ABS(C21-E21)/E21</f>
        <v>0.13025080377599826</v>
      </c>
      <c r="H21" s="6">
        <f>ABS(D21-E21)/E21</f>
        <v>9.2662050007896193E-2</v>
      </c>
    </row>
    <row r="22" spans="1:8" x14ac:dyDescent="0.25">
      <c r="A22" s="3">
        <v>300</v>
      </c>
      <c r="B22" s="5">
        <f t="shared" ref="B22:B32" si="0">$B$17*A22+$B$16</f>
        <v>104.92999999999999</v>
      </c>
      <c r="C22" s="5">
        <f t="shared" ref="C22:C32" si="1">$D$16*A22^$D$17</f>
        <v>110.2476803704582</v>
      </c>
      <c r="D22" s="5">
        <f t="shared" ref="D22:D32" si="2">$F$16*EXP($F$17*A22)</f>
        <v>104.09245101084399</v>
      </c>
      <c r="E22" s="3">
        <v>103</v>
      </c>
      <c r="F22" s="6">
        <f t="shared" ref="F22:F32" si="3">ABS(B22-E22)/E22</f>
        <v>1.8737864077669832E-2</v>
      </c>
      <c r="G22" s="6">
        <f t="shared" ref="G22:G32" si="4">ABS(C22-E22)/E22</f>
        <v>7.0365828839399985E-2</v>
      </c>
      <c r="H22" s="6">
        <f t="shared" ref="H22:H32" si="5">ABS(D22-E22)/E22</f>
        <v>1.0606320493630948E-2</v>
      </c>
    </row>
    <row r="23" spans="1:8" x14ac:dyDescent="0.25">
      <c r="A23" s="3">
        <v>440</v>
      </c>
      <c r="B23" s="5">
        <f t="shared" si="0"/>
        <v>55.286000000000001</v>
      </c>
      <c r="C23" s="5">
        <f t="shared" si="1"/>
        <v>53.089557787712614</v>
      </c>
      <c r="D23" s="5">
        <f t="shared" si="2"/>
        <v>51.69078140761237</v>
      </c>
      <c r="E23" s="3">
        <v>49</v>
      </c>
      <c r="F23" s="6">
        <f t="shared" si="3"/>
        <v>0.12828571428571431</v>
      </c>
      <c r="G23" s="6">
        <f t="shared" si="4"/>
        <v>8.3460363014543154E-2</v>
      </c>
      <c r="H23" s="6">
        <f t="shared" si="5"/>
        <v>5.4913906277803466E-2</v>
      </c>
    </row>
    <row r="24" spans="1:8" x14ac:dyDescent="0.25">
      <c r="A24" s="3">
        <v>360</v>
      </c>
      <c r="B24" s="5">
        <f t="shared" si="0"/>
        <v>83.653999999999996</v>
      </c>
      <c r="C24" s="5">
        <f t="shared" si="1"/>
        <v>77.85592038588905</v>
      </c>
      <c r="D24" s="5">
        <f t="shared" si="2"/>
        <v>77.113584344252331</v>
      </c>
      <c r="E24" s="3">
        <v>86</v>
      </c>
      <c r="F24" s="6">
        <f t="shared" si="3"/>
        <v>2.7279069767441901E-2</v>
      </c>
      <c r="G24" s="6">
        <f t="shared" si="4"/>
        <v>9.4698600164080812E-2</v>
      </c>
      <c r="H24" s="6">
        <f t="shared" si="5"/>
        <v>0.10333041460171709</v>
      </c>
    </row>
    <row r="25" spans="1:8" x14ac:dyDescent="0.25">
      <c r="A25" s="3">
        <v>290</v>
      </c>
      <c r="B25" s="5">
        <f t="shared" si="0"/>
        <v>108.476</v>
      </c>
      <c r="C25" s="5">
        <f t="shared" si="1"/>
        <v>117.61465381582187</v>
      </c>
      <c r="D25" s="5">
        <f t="shared" si="2"/>
        <v>109.42938509863754</v>
      </c>
      <c r="E25" s="3">
        <v>125</v>
      </c>
      <c r="F25" s="6">
        <f t="shared" si="3"/>
        <v>0.132192</v>
      </c>
      <c r="G25" s="6">
        <f t="shared" si="4"/>
        <v>5.9082769473425063E-2</v>
      </c>
      <c r="H25" s="6">
        <f t="shared" si="5"/>
        <v>0.12456491921089968</v>
      </c>
    </row>
    <row r="26" spans="1:8" x14ac:dyDescent="0.25">
      <c r="A26" s="3">
        <v>450</v>
      </c>
      <c r="B26" s="5">
        <f t="shared" si="0"/>
        <v>51.739999999999981</v>
      </c>
      <c r="C26" s="5">
        <f t="shared" si="1"/>
        <v>50.861286169919921</v>
      </c>
      <c r="D26" s="5">
        <f t="shared" si="2"/>
        <v>49.169792250355329</v>
      </c>
      <c r="E26" s="3">
        <v>52</v>
      </c>
      <c r="F26" s="6">
        <f t="shared" si="3"/>
        <v>5.0000000000003713E-3</v>
      </c>
      <c r="G26" s="6">
        <f t="shared" si="4"/>
        <v>2.1898342886155355E-2</v>
      </c>
      <c r="H26" s="6">
        <f t="shared" si="5"/>
        <v>5.4427072108551369E-2</v>
      </c>
    </row>
    <row r="27" spans="1:8" x14ac:dyDescent="0.25">
      <c r="A27" s="3">
        <v>340</v>
      </c>
      <c r="B27" s="5">
        <f t="shared" si="0"/>
        <v>90.745999999999995</v>
      </c>
      <c r="C27" s="5">
        <f t="shared" si="1"/>
        <v>86.827049006961417</v>
      </c>
      <c r="D27" s="5">
        <f t="shared" si="2"/>
        <v>85.223690805841244</v>
      </c>
      <c r="E27" s="3">
        <v>87</v>
      </c>
      <c r="F27" s="6">
        <f t="shared" si="3"/>
        <v>4.3057471264367757E-2</v>
      </c>
      <c r="G27" s="6">
        <f t="shared" si="4"/>
        <v>1.9879424487193459E-3</v>
      </c>
      <c r="H27" s="6">
        <f t="shared" si="5"/>
        <v>2.0417347059296046E-2</v>
      </c>
    </row>
    <row r="28" spans="1:8" x14ac:dyDescent="0.25">
      <c r="A28" s="3">
        <v>370</v>
      </c>
      <c r="B28" s="5">
        <f t="shared" si="0"/>
        <v>80.108000000000004</v>
      </c>
      <c r="C28" s="5">
        <f t="shared" si="1"/>
        <v>73.890384263545585</v>
      </c>
      <c r="D28" s="5">
        <f t="shared" si="2"/>
        <v>73.352710456970414</v>
      </c>
      <c r="E28" s="3">
        <v>68</v>
      </c>
      <c r="F28" s="6">
        <f t="shared" si="3"/>
        <v>0.17805882352941182</v>
      </c>
      <c r="G28" s="6">
        <f t="shared" si="4"/>
        <v>8.6623297993317416E-2</v>
      </c>
      <c r="H28" s="6">
        <f t="shared" si="5"/>
        <v>7.8716330249564911E-2</v>
      </c>
    </row>
    <row r="29" spans="1:8" x14ac:dyDescent="0.25">
      <c r="A29" s="3">
        <v>500</v>
      </c>
      <c r="B29" s="5">
        <f t="shared" si="0"/>
        <v>34.009999999999991</v>
      </c>
      <c r="C29" s="5">
        <f t="shared" si="1"/>
        <v>41.59891911995917</v>
      </c>
      <c r="D29" s="5">
        <f t="shared" si="2"/>
        <v>38.293472708035026</v>
      </c>
      <c r="E29" s="3">
        <v>45</v>
      </c>
      <c r="F29" s="6">
        <f t="shared" si="3"/>
        <v>0.24422222222222242</v>
      </c>
      <c r="G29" s="6">
        <f t="shared" si="4"/>
        <v>7.5579575112018446E-2</v>
      </c>
      <c r="H29" s="6">
        <f t="shared" si="5"/>
        <v>0.14903393982144386</v>
      </c>
    </row>
    <row r="30" spans="1:8" x14ac:dyDescent="0.25">
      <c r="A30" s="3">
        <v>490</v>
      </c>
      <c r="B30" s="5">
        <f t="shared" si="0"/>
        <v>37.555999999999983</v>
      </c>
      <c r="C30" s="5">
        <f t="shared" si="1"/>
        <v>43.233728796663705</v>
      </c>
      <c r="D30" s="5">
        <f t="shared" si="2"/>
        <v>40.256821037821332</v>
      </c>
      <c r="E30" s="3">
        <v>44</v>
      </c>
      <c r="F30" s="6">
        <f t="shared" si="3"/>
        <v>0.14645454545454584</v>
      </c>
      <c r="G30" s="6">
        <f t="shared" si="4"/>
        <v>1.7415254621279432E-2</v>
      </c>
      <c r="H30" s="6">
        <f t="shared" si="5"/>
        <v>8.5072249140424272E-2</v>
      </c>
    </row>
    <row r="31" spans="1:8" x14ac:dyDescent="0.25">
      <c r="A31" s="3">
        <v>430</v>
      </c>
      <c r="B31" s="5">
        <f t="shared" si="0"/>
        <v>58.831999999999994</v>
      </c>
      <c r="C31" s="5">
        <f t="shared" si="1"/>
        <v>55.470106712335337</v>
      </c>
      <c r="D31" s="5">
        <f t="shared" si="2"/>
        <v>54.341024442914069</v>
      </c>
      <c r="E31" s="3">
        <v>58</v>
      </c>
      <c r="F31" s="6">
        <f t="shared" si="3"/>
        <v>1.4344827586206787E-2</v>
      </c>
      <c r="G31" s="6">
        <f t="shared" si="4"/>
        <v>4.3618849787321778E-2</v>
      </c>
      <c r="H31" s="6">
        <f t="shared" si="5"/>
        <v>6.3085785466998806E-2</v>
      </c>
    </row>
    <row r="32" spans="1:8" x14ac:dyDescent="0.25">
      <c r="A32" s="3">
        <v>390</v>
      </c>
      <c r="B32" s="5">
        <f t="shared" si="0"/>
        <v>73.015999999999991</v>
      </c>
      <c r="C32" s="5">
        <f t="shared" si="1"/>
        <v>66.829089531318985</v>
      </c>
      <c r="D32" s="5">
        <f t="shared" si="2"/>
        <v>66.372277135824447</v>
      </c>
      <c r="E32" s="3">
        <v>68</v>
      </c>
      <c r="F32" s="6">
        <f t="shared" si="3"/>
        <v>7.3764705882352816E-2</v>
      </c>
      <c r="G32" s="6">
        <f t="shared" si="4"/>
        <v>1.7219271598250221E-2</v>
      </c>
      <c r="H32" s="6">
        <f t="shared" si="5"/>
        <v>2.393710094375813E-2</v>
      </c>
    </row>
    <row r="33" spans="1:19" x14ac:dyDescent="0.25">
      <c r="E33" s="12" t="s">
        <v>17</v>
      </c>
      <c r="F33" s="6">
        <f>AVERAGE(F21:F32)</f>
        <v>9.6764585153975916E-2</v>
      </c>
      <c r="G33" s="13">
        <f>AVERAGE(G21:G32)</f>
        <v>5.8516741642875771E-2</v>
      </c>
      <c r="H33" s="6">
        <f>AVERAGE(H21:H32)</f>
        <v>7.17306196151654E-2</v>
      </c>
      <c r="I33" s="24" t="s">
        <v>18</v>
      </c>
      <c r="J33" s="25"/>
      <c r="K33" s="25"/>
      <c r="L33" s="14"/>
      <c r="M33" s="14"/>
    </row>
    <row r="35" spans="1:19" x14ac:dyDescent="0.25">
      <c r="A35" s="21" t="s">
        <v>19</v>
      </c>
      <c r="B35" s="21"/>
    </row>
    <row r="36" spans="1:19" x14ac:dyDescent="0.25">
      <c r="A36" s="10" t="s">
        <v>20</v>
      </c>
      <c r="B36" s="11">
        <v>250</v>
      </c>
      <c r="C36" t="s">
        <v>21</v>
      </c>
      <c r="G36" s="1" t="s">
        <v>1</v>
      </c>
      <c r="H36" s="1" t="s">
        <v>30</v>
      </c>
      <c r="J36" s="1"/>
      <c r="K36" s="1"/>
      <c r="L36" s="22" t="s">
        <v>32</v>
      </c>
      <c r="M36" s="22"/>
      <c r="N36" s="22"/>
      <c r="O36" s="22"/>
      <c r="P36" s="22"/>
      <c r="Q36" s="22"/>
      <c r="R36" s="22"/>
      <c r="S36" s="22"/>
    </row>
    <row r="37" spans="1:19" x14ac:dyDescent="0.25">
      <c r="A37" s="10" t="s">
        <v>22</v>
      </c>
      <c r="B37" s="7">
        <v>400</v>
      </c>
      <c r="C37" t="s">
        <v>26</v>
      </c>
      <c r="G37" s="16"/>
      <c r="H37" s="17">
        <f>B43</f>
        <v>955163.26238462282</v>
      </c>
      <c r="J37" s="1"/>
      <c r="K37" s="18">
        <f>B43</f>
        <v>955163.26238462282</v>
      </c>
      <c r="L37" s="16">
        <v>250</v>
      </c>
      <c r="M37" s="16">
        <v>300</v>
      </c>
      <c r="N37" s="16">
        <v>350</v>
      </c>
      <c r="O37" s="16">
        <v>400</v>
      </c>
      <c r="P37" s="16">
        <v>450</v>
      </c>
      <c r="Q37" s="16">
        <v>500</v>
      </c>
      <c r="R37" s="16">
        <v>550</v>
      </c>
      <c r="S37" s="16">
        <v>600</v>
      </c>
    </row>
    <row r="38" spans="1:19" x14ac:dyDescent="0.25">
      <c r="A38" s="10" t="s">
        <v>23</v>
      </c>
      <c r="B38" s="8">
        <f>D16*B37^D17</f>
        <v>63.677550825641511</v>
      </c>
      <c r="C38" t="s">
        <v>25</v>
      </c>
      <c r="E38" t="str">
        <f ca="1">_xlfn.FORMULATEXT(B38)</f>
        <v>=D16*B37^D17</v>
      </c>
      <c r="G38" s="16">
        <v>260</v>
      </c>
      <c r="H38" s="16">
        <f t="dataTable" ref="H38:H72" dt2D="0" dtr="0" r1="B37"/>
        <v>144859.72842847556</v>
      </c>
      <c r="J38" s="23" t="s">
        <v>1</v>
      </c>
      <c r="K38" s="16">
        <v>260</v>
      </c>
      <c r="L38" s="16">
        <f t="dataTable" ref="L38:S72" dt2D="1" dtr="1" r1="B36" r2="B37"/>
        <v>955163.26238462282</v>
      </c>
      <c r="M38" s="16">
        <v>955163.26238462282</v>
      </c>
      <c r="N38" s="16">
        <v>955163.26238462282</v>
      </c>
      <c r="O38" s="16">
        <v>955163.26238462282</v>
      </c>
      <c r="P38" s="16">
        <v>955163.26238462282</v>
      </c>
      <c r="Q38" s="16">
        <v>955163.26238462282</v>
      </c>
      <c r="R38" s="16">
        <v>955163.26238462282</v>
      </c>
      <c r="S38" s="16">
        <v>955163.26238462282</v>
      </c>
    </row>
    <row r="39" spans="1:19" x14ac:dyDescent="0.25">
      <c r="A39" s="10" t="s">
        <v>24</v>
      </c>
      <c r="B39" s="8">
        <f>B38*100</f>
        <v>6367.7550825641511</v>
      </c>
      <c r="E39" t="str">
        <f ca="1">_xlfn.FORMULATEXT(B39)</f>
        <v>=B38*100</v>
      </c>
      <c r="G39" s="16">
        <v>270</v>
      </c>
      <c r="H39" s="16">
        <v>269590.60184817808</v>
      </c>
      <c r="J39" s="23"/>
      <c r="K39" s="16">
        <v>270</v>
      </c>
      <c r="L39" s="16">
        <v>955163.26238462282</v>
      </c>
      <c r="M39" s="16">
        <v>955163.26238462282</v>
      </c>
      <c r="N39" s="16">
        <v>955163.26238462282</v>
      </c>
      <c r="O39" s="16">
        <v>955163.26238462282</v>
      </c>
      <c r="P39" s="16">
        <v>955163.26238462282</v>
      </c>
      <c r="Q39" s="16">
        <v>955163.26238462282</v>
      </c>
      <c r="R39" s="16">
        <v>955163.26238462282</v>
      </c>
      <c r="S39" s="16">
        <v>955163.26238462282</v>
      </c>
    </row>
    <row r="40" spans="1:19" x14ac:dyDescent="0.25">
      <c r="A40" s="10"/>
      <c r="G40" s="16">
        <v>280</v>
      </c>
      <c r="H40" s="16">
        <v>377277.18719872413</v>
      </c>
      <c r="J40" s="23"/>
      <c r="K40" s="16">
        <v>280</v>
      </c>
      <c r="L40" s="16">
        <v>955163.26238462282</v>
      </c>
      <c r="M40" s="16">
        <v>955163.26238462282</v>
      </c>
      <c r="N40" s="16">
        <v>955163.26238462282</v>
      </c>
      <c r="O40" s="16">
        <v>955163.26238462282</v>
      </c>
      <c r="P40" s="16">
        <v>955163.26238462282</v>
      </c>
      <c r="Q40" s="16">
        <v>955163.26238462282</v>
      </c>
      <c r="R40" s="16">
        <v>955163.26238462282</v>
      </c>
      <c r="S40" s="16">
        <v>955163.26238462282</v>
      </c>
    </row>
    <row r="41" spans="1:19" x14ac:dyDescent="0.25">
      <c r="A41" s="15" t="s">
        <v>27</v>
      </c>
      <c r="B41" s="9">
        <f>B39*B36</f>
        <v>1591938.7706410377</v>
      </c>
      <c r="E41" t="str">
        <f t="shared" ref="E41:E43" ca="1" si="6">_xlfn.FORMULATEXT(B41)</f>
        <v>=B39*B36</v>
      </c>
      <c r="G41" s="16">
        <v>290</v>
      </c>
      <c r="H41" s="16">
        <v>470458.61526328744</v>
      </c>
      <c r="J41" s="23"/>
      <c r="K41" s="16">
        <v>290</v>
      </c>
      <c r="L41" s="16">
        <v>955163.26238462282</v>
      </c>
      <c r="M41" s="16">
        <v>955163.26238462282</v>
      </c>
      <c r="N41" s="16">
        <v>955163.26238462282</v>
      </c>
      <c r="O41" s="16">
        <v>955163.26238462282</v>
      </c>
      <c r="P41" s="16">
        <v>955163.26238462282</v>
      </c>
      <c r="Q41" s="16">
        <v>955163.26238462282</v>
      </c>
      <c r="R41" s="16">
        <v>955163.26238462282</v>
      </c>
      <c r="S41" s="16">
        <v>955163.26238462282</v>
      </c>
    </row>
    <row r="42" spans="1:19" x14ac:dyDescent="0.25">
      <c r="A42" s="15" t="s">
        <v>28</v>
      </c>
      <c r="B42" s="9">
        <f>B39*B37</f>
        <v>2547102.0330256606</v>
      </c>
      <c r="E42" t="str">
        <f t="shared" ca="1" si="6"/>
        <v>=B39*B37</v>
      </c>
      <c r="G42" s="16">
        <v>300</v>
      </c>
      <c r="H42" s="16">
        <v>551238.40185229108</v>
      </c>
      <c r="J42" s="23"/>
      <c r="K42" s="16">
        <v>300</v>
      </c>
      <c r="L42" s="16">
        <v>955163.26238462282</v>
      </c>
      <c r="M42" s="16">
        <v>955163.26238462282</v>
      </c>
      <c r="N42" s="16">
        <v>955163.26238462282</v>
      </c>
      <c r="O42" s="16">
        <v>955163.26238462282</v>
      </c>
      <c r="P42" s="16">
        <v>955163.26238462282</v>
      </c>
      <c r="Q42" s="16">
        <v>955163.26238462282</v>
      </c>
      <c r="R42" s="16">
        <v>955163.26238462282</v>
      </c>
      <c r="S42" s="16">
        <v>955163.26238462282</v>
      </c>
    </row>
    <row r="43" spans="1:19" x14ac:dyDescent="0.25">
      <c r="A43" s="15" t="s">
        <v>29</v>
      </c>
      <c r="B43" s="9">
        <f>B42-B41</f>
        <v>955163.26238462282</v>
      </c>
      <c r="E43" t="str">
        <f t="shared" ca="1" si="6"/>
        <v>=B42-B41</v>
      </c>
      <c r="G43" s="16">
        <v>310</v>
      </c>
      <c r="H43" s="16">
        <v>621369.53021456813</v>
      </c>
      <c r="J43" s="23"/>
      <c r="K43" s="16">
        <v>310</v>
      </c>
      <c r="L43" s="16">
        <v>955163.26238462282</v>
      </c>
      <c r="M43" s="16">
        <v>955163.26238462282</v>
      </c>
      <c r="N43" s="16">
        <v>955163.26238462282</v>
      </c>
      <c r="O43" s="16">
        <v>955163.26238462282</v>
      </c>
      <c r="P43" s="16">
        <v>955163.26238462282</v>
      </c>
      <c r="Q43" s="16">
        <v>955163.26238462282</v>
      </c>
      <c r="R43" s="16">
        <v>955163.26238462282</v>
      </c>
      <c r="S43" s="16">
        <v>955163.26238462282</v>
      </c>
    </row>
    <row r="44" spans="1:19" x14ac:dyDescent="0.25">
      <c r="G44" s="16">
        <v>320</v>
      </c>
      <c r="H44" s="16">
        <v>682320.93416212313</v>
      </c>
      <c r="J44" s="23"/>
      <c r="K44" s="16">
        <v>320</v>
      </c>
      <c r="L44" s="16">
        <v>955163.26238462282</v>
      </c>
      <c r="M44" s="16">
        <v>955163.26238462282</v>
      </c>
      <c r="N44" s="16">
        <v>955163.26238462282</v>
      </c>
      <c r="O44" s="16">
        <v>955163.26238462282</v>
      </c>
      <c r="P44" s="16">
        <v>955163.26238462282</v>
      </c>
      <c r="Q44" s="16">
        <v>955163.26238462282</v>
      </c>
      <c r="R44" s="16">
        <v>955163.26238462282</v>
      </c>
      <c r="S44" s="16">
        <v>955163.26238462282</v>
      </c>
    </row>
    <row r="45" spans="1:19" x14ac:dyDescent="0.25">
      <c r="G45" s="16">
        <v>330</v>
      </c>
      <c r="H45" s="16">
        <v>735329.86392835062</v>
      </c>
      <c r="J45" s="23"/>
      <c r="K45" s="16">
        <v>330</v>
      </c>
      <c r="L45" s="16">
        <v>955163.26238462282</v>
      </c>
      <c r="M45" s="16">
        <v>955163.26238462282</v>
      </c>
      <c r="N45" s="16">
        <v>955163.26238462282</v>
      </c>
      <c r="O45" s="16">
        <v>955163.26238462282</v>
      </c>
      <c r="P45" s="16">
        <v>955163.26238462282</v>
      </c>
      <c r="Q45" s="16">
        <v>955163.26238462282</v>
      </c>
      <c r="R45" s="16">
        <v>955163.26238462282</v>
      </c>
      <c r="S45" s="16">
        <v>955163.26238462282</v>
      </c>
    </row>
    <row r="46" spans="1:19" x14ac:dyDescent="0.25">
      <c r="G46" s="16">
        <v>340</v>
      </c>
      <c r="H46" s="16">
        <v>781443.44106265297</v>
      </c>
      <c r="J46" s="23"/>
      <c r="K46" s="16">
        <v>340</v>
      </c>
      <c r="L46" s="16">
        <v>955163.26238462282</v>
      </c>
      <c r="M46" s="16">
        <v>955163.26238462282</v>
      </c>
      <c r="N46" s="16">
        <v>955163.26238462282</v>
      </c>
      <c r="O46" s="16">
        <v>955163.26238462282</v>
      </c>
      <c r="P46" s="16">
        <v>955163.26238462282</v>
      </c>
      <c r="Q46" s="16">
        <v>955163.26238462282</v>
      </c>
      <c r="R46" s="16">
        <v>955163.26238462282</v>
      </c>
      <c r="S46" s="16">
        <v>955163.26238462282</v>
      </c>
    </row>
    <row r="47" spans="1:19" x14ac:dyDescent="0.25">
      <c r="G47" s="16">
        <v>350</v>
      </c>
      <c r="H47" s="16">
        <v>821551.86522268457</v>
      </c>
      <c r="J47" s="23"/>
      <c r="K47" s="16">
        <v>350</v>
      </c>
      <c r="L47" s="16">
        <v>955163.26238462282</v>
      </c>
      <c r="M47" s="16">
        <v>955163.26238462282</v>
      </c>
      <c r="N47" s="16">
        <v>955163.26238462282</v>
      </c>
      <c r="O47" s="16">
        <v>955163.26238462282</v>
      </c>
      <c r="P47" s="16">
        <v>955163.26238462282</v>
      </c>
      <c r="Q47" s="16">
        <v>955163.26238462282</v>
      </c>
      <c r="R47" s="16">
        <v>955163.26238462282</v>
      </c>
      <c r="S47" s="16">
        <v>955163.26238462282</v>
      </c>
    </row>
    <row r="48" spans="1:19" x14ac:dyDescent="0.25">
      <c r="G48" s="16">
        <v>360</v>
      </c>
      <c r="H48" s="16">
        <v>856415.12424477958</v>
      </c>
      <c r="J48" s="23"/>
      <c r="K48" s="16">
        <v>360</v>
      </c>
      <c r="L48" s="16">
        <v>955163.26238462282</v>
      </c>
      <c r="M48" s="16">
        <v>955163.26238462282</v>
      </c>
      <c r="N48" s="16">
        <v>955163.26238462282</v>
      </c>
      <c r="O48" s="16">
        <v>955163.26238462282</v>
      </c>
      <c r="P48" s="16">
        <v>955163.26238462282</v>
      </c>
      <c r="Q48" s="16">
        <v>955163.26238462282</v>
      </c>
      <c r="R48" s="16">
        <v>955163.26238462282</v>
      </c>
      <c r="S48" s="16">
        <v>955163.26238462282</v>
      </c>
    </row>
    <row r="49" spans="7:19" x14ac:dyDescent="0.25">
      <c r="G49" s="16">
        <v>370</v>
      </c>
      <c r="H49" s="16">
        <v>886684.61116254725</v>
      </c>
      <c r="J49" s="23"/>
      <c r="K49" s="16">
        <v>370</v>
      </c>
      <c r="L49" s="16">
        <v>955163.26238462282</v>
      </c>
      <c r="M49" s="16">
        <v>955163.26238462282</v>
      </c>
      <c r="N49" s="16">
        <v>955163.26238462282</v>
      </c>
      <c r="O49" s="16">
        <v>955163.26238462282</v>
      </c>
      <c r="P49" s="16">
        <v>955163.26238462282</v>
      </c>
      <c r="Q49" s="16">
        <v>955163.26238462282</v>
      </c>
      <c r="R49" s="16">
        <v>955163.26238462282</v>
      </c>
      <c r="S49" s="16">
        <v>955163.26238462282</v>
      </c>
    </row>
    <row r="50" spans="7:19" x14ac:dyDescent="0.25">
      <c r="G50" s="16">
        <v>380</v>
      </c>
      <c r="H50" s="16">
        <v>912920.72098907013</v>
      </c>
      <c r="J50" s="23"/>
      <c r="K50" s="16">
        <v>380</v>
      </c>
      <c r="L50" s="16">
        <v>955163.26238462282</v>
      </c>
      <c r="M50" s="16">
        <v>955163.26238462282</v>
      </c>
      <c r="N50" s="16">
        <v>955163.26238462282</v>
      </c>
      <c r="O50" s="16">
        <v>955163.26238462282</v>
      </c>
      <c r="P50" s="16">
        <v>955163.26238462282</v>
      </c>
      <c r="Q50" s="16">
        <v>955163.26238462282</v>
      </c>
      <c r="R50" s="16">
        <v>955163.26238462282</v>
      </c>
      <c r="S50" s="16">
        <v>955163.26238462282</v>
      </c>
    </row>
    <row r="51" spans="7:19" x14ac:dyDescent="0.25">
      <c r="G51" s="16">
        <v>390</v>
      </c>
      <c r="H51" s="16">
        <v>935607.253438466</v>
      </c>
      <c r="J51" s="23"/>
      <c r="K51" s="16">
        <v>390</v>
      </c>
      <c r="L51" s="16">
        <v>955163.26238462282</v>
      </c>
      <c r="M51" s="16">
        <v>955163.26238462282</v>
      </c>
      <c r="N51" s="16">
        <v>955163.26238462282</v>
      </c>
      <c r="O51" s="16">
        <v>955163.26238462282</v>
      </c>
      <c r="P51" s="16">
        <v>955163.26238462282</v>
      </c>
      <c r="Q51" s="16">
        <v>955163.26238462282</v>
      </c>
      <c r="R51" s="16">
        <v>955163.26238462282</v>
      </c>
      <c r="S51" s="16">
        <v>955163.26238462282</v>
      </c>
    </row>
    <row r="52" spans="7:19" x14ac:dyDescent="0.25">
      <c r="G52" s="16">
        <v>400</v>
      </c>
      <c r="H52" s="16">
        <v>955163.26238462282</v>
      </c>
      <c r="J52" s="23"/>
      <c r="K52" s="16">
        <v>400</v>
      </c>
      <c r="L52" s="16">
        <v>955163.26238462282</v>
      </c>
      <c r="M52" s="16">
        <v>955163.26238462282</v>
      </c>
      <c r="N52" s="16">
        <v>955163.26238462282</v>
      </c>
      <c r="O52" s="16">
        <v>955163.26238462282</v>
      </c>
      <c r="P52" s="16">
        <v>955163.26238462282</v>
      </c>
      <c r="Q52" s="16">
        <v>955163.26238462282</v>
      </c>
      <c r="R52" s="16">
        <v>955163.26238462282</v>
      </c>
      <c r="S52" s="16">
        <v>955163.26238462282</v>
      </c>
    </row>
    <row r="53" spans="7:19" x14ac:dyDescent="0.25">
      <c r="G53" s="16">
        <v>410</v>
      </c>
      <c r="H53" s="16">
        <v>971952.85243747453</v>
      </c>
      <c r="J53" s="23"/>
      <c r="K53" s="16">
        <v>410</v>
      </c>
      <c r="L53" s="16">
        <v>955163.26238462282</v>
      </c>
      <c r="M53" s="16">
        <v>955163.26238462282</v>
      </c>
      <c r="N53" s="16">
        <v>955163.26238462282</v>
      </c>
      <c r="O53" s="16">
        <v>955163.26238462282</v>
      </c>
      <c r="P53" s="16">
        <v>955163.26238462282</v>
      </c>
      <c r="Q53" s="16">
        <v>955163.26238462282</v>
      </c>
      <c r="R53" s="16">
        <v>955163.26238462282</v>
      </c>
      <c r="S53" s="16">
        <v>955163.26238462282</v>
      </c>
    </row>
    <row r="54" spans="7:19" x14ac:dyDescent="0.25">
      <c r="G54" s="16">
        <v>420</v>
      </c>
      <c r="H54" s="16">
        <v>986293.31587235699</v>
      </c>
      <c r="J54" s="23"/>
      <c r="K54" s="16">
        <v>420</v>
      </c>
      <c r="L54" s="16">
        <v>955163.26238462282</v>
      </c>
      <c r="M54" s="16">
        <v>955163.26238462282</v>
      </c>
      <c r="N54" s="16">
        <v>955163.26238462282</v>
      </c>
      <c r="O54" s="16">
        <v>955163.26238462282</v>
      </c>
      <c r="P54" s="16">
        <v>955163.26238462282</v>
      </c>
      <c r="Q54" s="16">
        <v>955163.26238462282</v>
      </c>
      <c r="R54" s="16">
        <v>955163.26238462282</v>
      </c>
      <c r="S54" s="16">
        <v>955163.26238462282</v>
      </c>
    </row>
    <row r="55" spans="7:19" x14ac:dyDescent="0.25">
      <c r="G55" s="16">
        <v>430</v>
      </c>
      <c r="H55" s="16">
        <v>998461.92082203622</v>
      </c>
      <c r="J55" s="23"/>
      <c r="K55" s="16">
        <v>430</v>
      </c>
      <c r="L55" s="16">
        <v>955163.26238462282</v>
      </c>
      <c r="M55" s="16">
        <v>955163.26238462282</v>
      </c>
      <c r="N55" s="16">
        <v>955163.26238462282</v>
      </c>
      <c r="O55" s="16">
        <v>955163.26238462282</v>
      </c>
      <c r="P55" s="16">
        <v>955163.26238462282</v>
      </c>
      <c r="Q55" s="16">
        <v>955163.26238462282</v>
      </c>
      <c r="R55" s="16">
        <v>955163.26238462282</v>
      </c>
      <c r="S55" s="16">
        <v>955163.26238462282</v>
      </c>
    </row>
    <row r="56" spans="7:19" x14ac:dyDescent="0.25">
      <c r="G56" s="16">
        <v>440</v>
      </c>
      <c r="H56" s="16">
        <v>1008701.5979665397</v>
      </c>
      <c r="J56" s="23"/>
      <c r="K56" s="16">
        <v>440</v>
      </c>
      <c r="L56" s="16">
        <v>955163.26238462282</v>
      </c>
      <c r="M56" s="16">
        <v>955163.26238462282</v>
      </c>
      <c r="N56" s="16">
        <v>955163.26238462282</v>
      </c>
      <c r="O56" s="16">
        <v>955163.26238462282</v>
      </c>
      <c r="P56" s="16">
        <v>955163.26238462282</v>
      </c>
      <c r="Q56" s="16">
        <v>955163.26238462282</v>
      </c>
      <c r="R56" s="16">
        <v>955163.26238462282</v>
      </c>
      <c r="S56" s="16">
        <v>955163.26238462282</v>
      </c>
    </row>
    <row r="57" spans="7:19" x14ac:dyDescent="0.25">
      <c r="G57" s="16">
        <v>450</v>
      </c>
      <c r="H57" s="16">
        <v>1017225.7233983984</v>
      </c>
      <c r="J57" s="23"/>
      <c r="K57" s="16">
        <v>450</v>
      </c>
      <c r="L57" s="16">
        <v>955163.26238462282</v>
      </c>
      <c r="M57" s="16">
        <v>955163.26238462282</v>
      </c>
      <c r="N57" s="16">
        <v>955163.26238462282</v>
      </c>
      <c r="O57" s="16">
        <v>955163.26238462282</v>
      </c>
      <c r="P57" s="16">
        <v>955163.26238462282</v>
      </c>
      <c r="Q57" s="16">
        <v>955163.26238462282</v>
      </c>
      <c r="R57" s="16">
        <v>955163.26238462282</v>
      </c>
      <c r="S57" s="16">
        <v>955163.26238462282</v>
      </c>
    </row>
    <row r="58" spans="7:19" x14ac:dyDescent="0.25">
      <c r="G58" s="16">
        <v>460</v>
      </c>
      <c r="H58" s="16">
        <v>1024222.1565401531</v>
      </c>
      <c r="J58" s="23"/>
      <c r="K58" s="16">
        <v>460</v>
      </c>
      <c r="L58" s="16">
        <v>955163.26238462282</v>
      </c>
      <c r="M58" s="16">
        <v>955163.26238462282</v>
      </c>
      <c r="N58" s="16">
        <v>955163.26238462282</v>
      </c>
      <c r="O58" s="16">
        <v>955163.26238462282</v>
      </c>
      <c r="P58" s="16">
        <v>955163.26238462282</v>
      </c>
      <c r="Q58" s="16">
        <v>955163.26238462282</v>
      </c>
      <c r="R58" s="16">
        <v>955163.26238462282</v>
      </c>
      <c r="S58" s="16">
        <v>955163.26238462282</v>
      </c>
    </row>
    <row r="59" spans="7:19" x14ac:dyDescent="0.25">
      <c r="G59" s="16">
        <v>470</v>
      </c>
      <c r="H59" s="16">
        <v>1029856.6614397548</v>
      </c>
      <c r="J59" s="23"/>
      <c r="K59" s="16">
        <v>470</v>
      </c>
      <c r="L59" s="16">
        <v>955163.26238462282</v>
      </c>
      <c r="M59" s="16">
        <v>955163.26238462282</v>
      </c>
      <c r="N59" s="16">
        <v>955163.26238462282</v>
      </c>
      <c r="O59" s="16">
        <v>955163.26238462282</v>
      </c>
      <c r="P59" s="16">
        <v>955163.26238462282</v>
      </c>
      <c r="Q59" s="16">
        <v>955163.26238462282</v>
      </c>
      <c r="R59" s="16">
        <v>955163.26238462282</v>
      </c>
      <c r="S59" s="16">
        <v>955163.26238462282</v>
      </c>
    </row>
    <row r="60" spans="7:19" x14ac:dyDescent="0.25">
      <c r="G60" s="16">
        <v>480</v>
      </c>
      <c r="H60" s="16">
        <v>1034275.8155834542</v>
      </c>
      <c r="J60" s="23"/>
      <c r="K60" s="16">
        <v>480</v>
      </c>
      <c r="L60" s="16">
        <v>955163.26238462282</v>
      </c>
      <c r="M60" s="16">
        <v>955163.26238462282</v>
      </c>
      <c r="N60" s="16">
        <v>955163.26238462282</v>
      </c>
      <c r="O60" s="16">
        <v>955163.26238462282</v>
      </c>
      <c r="P60" s="16">
        <v>955163.26238462282</v>
      </c>
      <c r="Q60" s="16">
        <v>955163.26238462282</v>
      </c>
      <c r="R60" s="16">
        <v>955163.26238462282</v>
      </c>
      <c r="S60" s="16">
        <v>955163.26238462282</v>
      </c>
    </row>
    <row r="61" spans="7:19" x14ac:dyDescent="0.25">
      <c r="G61" s="16">
        <v>490</v>
      </c>
      <c r="H61" s="16">
        <v>1037609.4911199291</v>
      </c>
      <c r="J61" s="23"/>
      <c r="K61" s="16">
        <v>490</v>
      </c>
      <c r="L61" s="16">
        <v>955163.26238462282</v>
      </c>
      <c r="M61" s="16">
        <v>955163.26238462282</v>
      </c>
      <c r="N61" s="16">
        <v>955163.26238462282</v>
      </c>
      <c r="O61" s="16">
        <v>955163.26238462282</v>
      </c>
      <c r="P61" s="16">
        <v>955163.26238462282</v>
      </c>
      <c r="Q61" s="16">
        <v>955163.26238462282</v>
      </c>
      <c r="R61" s="16">
        <v>955163.26238462282</v>
      </c>
      <c r="S61" s="16">
        <v>955163.26238462282</v>
      </c>
    </row>
    <row r="62" spans="7:19" x14ac:dyDescent="0.25">
      <c r="G62" s="16">
        <v>500</v>
      </c>
      <c r="H62" s="16">
        <v>1039972.9779989794</v>
      </c>
      <c r="J62" s="23"/>
      <c r="K62" s="16">
        <v>500</v>
      </c>
      <c r="L62" s="16">
        <v>955163.26238462282</v>
      </c>
      <c r="M62" s="16">
        <v>955163.26238462282</v>
      </c>
      <c r="N62" s="16">
        <v>955163.26238462282</v>
      </c>
      <c r="O62" s="16">
        <v>955163.26238462282</v>
      </c>
      <c r="P62" s="16">
        <v>955163.26238462282</v>
      </c>
      <c r="Q62" s="16">
        <v>955163.26238462282</v>
      </c>
      <c r="R62" s="16">
        <v>955163.26238462282</v>
      </c>
      <c r="S62" s="16">
        <v>955163.26238462282</v>
      </c>
    </row>
    <row r="63" spans="7:19" x14ac:dyDescent="0.25">
      <c r="G63" s="16">
        <v>510</v>
      </c>
      <c r="H63" s="16">
        <v>1041468.8061629091</v>
      </c>
      <c r="J63" s="23"/>
      <c r="K63" s="16">
        <v>510</v>
      </c>
      <c r="L63" s="16">
        <v>955163.26238462282</v>
      </c>
      <c r="M63" s="16">
        <v>955163.26238462282</v>
      </c>
      <c r="N63" s="16">
        <v>955163.26238462282</v>
      </c>
      <c r="O63" s="16">
        <v>955163.26238462282</v>
      </c>
      <c r="P63" s="16">
        <v>955163.26238462282</v>
      </c>
      <c r="Q63" s="16">
        <v>955163.26238462282</v>
      </c>
      <c r="R63" s="16">
        <v>955163.26238462282</v>
      </c>
      <c r="S63" s="16">
        <v>955163.26238462282</v>
      </c>
    </row>
    <row r="64" spans="7:19" x14ac:dyDescent="0.25">
      <c r="G64" s="16">
        <v>520</v>
      </c>
      <c r="H64" s="16">
        <v>1042188.3139489595</v>
      </c>
      <c r="J64" s="23"/>
      <c r="K64" s="16">
        <v>520</v>
      </c>
      <c r="L64" s="16">
        <v>955163.26238462282</v>
      </c>
      <c r="M64" s="16">
        <v>955163.26238462282</v>
      </c>
      <c r="N64" s="16">
        <v>955163.26238462282</v>
      </c>
      <c r="O64" s="16">
        <v>955163.26238462282</v>
      </c>
      <c r="P64" s="16">
        <v>955163.26238462282</v>
      </c>
      <c r="Q64" s="16">
        <v>955163.26238462282</v>
      </c>
      <c r="R64" s="16">
        <v>955163.26238462282</v>
      </c>
      <c r="S64" s="16">
        <v>955163.26238462282</v>
      </c>
    </row>
    <row r="65" spans="7:19" x14ac:dyDescent="0.25">
      <c r="G65" s="16">
        <v>530</v>
      </c>
      <c r="H65" s="16">
        <v>1042213.0017719698</v>
      </c>
      <c r="J65" s="23"/>
      <c r="K65" s="16">
        <v>530</v>
      </c>
      <c r="L65" s="16">
        <v>955163.26238462282</v>
      </c>
      <c r="M65" s="16">
        <v>955163.26238462282</v>
      </c>
      <c r="N65" s="16">
        <v>955163.26238462282</v>
      </c>
      <c r="O65" s="16">
        <v>955163.26238462282</v>
      </c>
      <c r="P65" s="16">
        <v>955163.26238462282</v>
      </c>
      <c r="Q65" s="16">
        <v>955163.26238462282</v>
      </c>
      <c r="R65" s="16">
        <v>955163.26238462282</v>
      </c>
      <c r="S65" s="16">
        <v>955163.26238462282</v>
      </c>
    </row>
    <row r="66" spans="7:19" x14ac:dyDescent="0.25">
      <c r="G66" s="16">
        <v>540</v>
      </c>
      <c r="H66" s="16">
        <v>1041615.7035724644</v>
      </c>
      <c r="J66" s="23"/>
      <c r="K66" s="16">
        <v>540</v>
      </c>
      <c r="L66" s="16">
        <v>955163.26238462282</v>
      </c>
      <c r="M66" s="16">
        <v>955163.26238462282</v>
      </c>
      <c r="N66" s="16">
        <v>955163.26238462282</v>
      </c>
      <c r="O66" s="16">
        <v>955163.26238462282</v>
      </c>
      <c r="P66" s="16">
        <v>955163.26238462282</v>
      </c>
      <c r="Q66" s="16">
        <v>955163.26238462282</v>
      </c>
      <c r="R66" s="16">
        <v>955163.26238462282</v>
      </c>
      <c r="S66" s="16">
        <v>955163.26238462282</v>
      </c>
    </row>
    <row r="67" spans="7:19" x14ac:dyDescent="0.25">
      <c r="G67" s="16">
        <v>550</v>
      </c>
      <c r="H67" s="16">
        <v>1040461.6031350964</v>
      </c>
      <c r="J67" s="23"/>
      <c r="K67" s="16">
        <v>550</v>
      </c>
      <c r="L67" s="16">
        <v>955163.26238462282</v>
      </c>
      <c r="M67" s="16">
        <v>955163.26238462282</v>
      </c>
      <c r="N67" s="16">
        <v>955163.26238462282</v>
      </c>
      <c r="O67" s="16">
        <v>955163.26238462282</v>
      </c>
      <c r="P67" s="16">
        <v>955163.26238462282</v>
      </c>
      <c r="Q67" s="16">
        <v>955163.26238462282</v>
      </c>
      <c r="R67" s="16">
        <v>955163.26238462282</v>
      </c>
      <c r="S67" s="16">
        <v>955163.26238462282</v>
      </c>
    </row>
    <row r="68" spans="7:19" x14ac:dyDescent="0.25">
      <c r="G68" s="16">
        <v>560</v>
      </c>
      <c r="H68" s="16">
        <v>1038809.1179690239</v>
      </c>
      <c r="J68" s="23"/>
      <c r="K68" s="16">
        <v>560</v>
      </c>
      <c r="L68" s="16">
        <v>955163.26238462282</v>
      </c>
      <c r="M68" s="16">
        <v>955163.26238462282</v>
      </c>
      <c r="N68" s="16">
        <v>955163.26238462282</v>
      </c>
      <c r="O68" s="16">
        <v>955163.26238462282</v>
      </c>
      <c r="P68" s="16">
        <v>955163.26238462282</v>
      </c>
      <c r="Q68" s="16">
        <v>955163.26238462282</v>
      </c>
      <c r="R68" s="16">
        <v>955163.26238462282</v>
      </c>
      <c r="S68" s="16">
        <v>955163.26238462282</v>
      </c>
    </row>
    <row r="69" spans="7:19" x14ac:dyDescent="0.25">
      <c r="G69" s="16">
        <v>570</v>
      </c>
      <c r="H69" s="16">
        <v>1036710.669808225</v>
      </c>
      <c r="J69" s="23"/>
      <c r="K69" s="16">
        <v>570</v>
      </c>
      <c r="L69" s="16">
        <v>955163.26238462282</v>
      </c>
      <c r="M69" s="16">
        <v>955163.26238462282</v>
      </c>
      <c r="N69" s="16">
        <v>955163.26238462282</v>
      </c>
      <c r="O69" s="16">
        <v>955163.26238462282</v>
      </c>
      <c r="P69" s="16">
        <v>955163.26238462282</v>
      </c>
      <c r="Q69" s="16">
        <v>955163.26238462282</v>
      </c>
      <c r="R69" s="16">
        <v>955163.26238462282</v>
      </c>
      <c r="S69" s="16">
        <v>955163.26238462282</v>
      </c>
    </row>
    <row r="70" spans="7:19" x14ac:dyDescent="0.25">
      <c r="G70" s="16">
        <v>580</v>
      </c>
      <c r="H70" s="16">
        <v>1034213.3577876764</v>
      </c>
      <c r="J70" s="23"/>
      <c r="K70" s="16">
        <v>580</v>
      </c>
      <c r="L70" s="16">
        <v>955163.26238462282</v>
      </c>
      <c r="M70" s="16">
        <v>955163.26238462282</v>
      </c>
      <c r="N70" s="16">
        <v>955163.26238462282</v>
      </c>
      <c r="O70" s="16">
        <v>955163.26238462282</v>
      </c>
      <c r="P70" s="16">
        <v>955163.26238462282</v>
      </c>
      <c r="Q70" s="16">
        <v>955163.26238462282</v>
      </c>
      <c r="R70" s="16">
        <v>955163.26238462282</v>
      </c>
      <c r="S70" s="16">
        <v>955163.26238462282</v>
      </c>
    </row>
    <row r="71" spans="7:19" x14ac:dyDescent="0.25">
      <c r="G71" s="16">
        <v>590</v>
      </c>
      <c r="H71" s="16">
        <v>1031359.5478624469</v>
      </c>
      <c r="J71" s="23"/>
      <c r="K71" s="16">
        <v>590</v>
      </c>
      <c r="L71" s="16">
        <v>955163.26238462282</v>
      </c>
      <c r="M71" s="16">
        <v>955163.26238462282</v>
      </c>
      <c r="N71" s="16">
        <v>955163.26238462282</v>
      </c>
      <c r="O71" s="16">
        <v>955163.26238462282</v>
      </c>
      <c r="P71" s="16">
        <v>955163.26238462282</v>
      </c>
      <c r="Q71" s="16">
        <v>955163.26238462282</v>
      </c>
      <c r="R71" s="16">
        <v>955163.26238462282</v>
      </c>
      <c r="S71" s="16">
        <v>955163.26238462282</v>
      </c>
    </row>
    <row r="72" spans="7:19" x14ac:dyDescent="0.25">
      <c r="G72" s="16">
        <v>600</v>
      </c>
      <c r="H72" s="16">
        <v>1028187.3899667513</v>
      </c>
      <c r="J72" s="23"/>
      <c r="K72" s="16">
        <v>600</v>
      </c>
      <c r="L72" s="16">
        <v>955163.26238462282</v>
      </c>
      <c r="M72" s="16">
        <v>955163.26238462282</v>
      </c>
      <c r="N72" s="16">
        <v>955163.26238462282</v>
      </c>
      <c r="O72" s="16">
        <v>955163.26238462282</v>
      </c>
      <c r="P72" s="16">
        <v>955163.26238462282</v>
      </c>
      <c r="Q72" s="16">
        <v>955163.26238462282</v>
      </c>
      <c r="R72" s="16">
        <v>955163.26238462282</v>
      </c>
      <c r="S72" s="16">
        <v>955163.26238462282</v>
      </c>
    </row>
  </sheetData>
  <mergeCells count="9">
    <mergeCell ref="A35:B35"/>
    <mergeCell ref="L36:S36"/>
    <mergeCell ref="J38:J72"/>
    <mergeCell ref="I33:K33"/>
    <mergeCell ref="A15:B15"/>
    <mergeCell ref="C15:D15"/>
    <mergeCell ref="E15:F15"/>
    <mergeCell ref="A19:D19"/>
    <mergeCell ref="F19:H19"/>
  </mergeCells>
  <conditionalFormatting sqref="H37:H72">
    <cfRule type="cellIs" dxfId="13" priority="10" operator="equal">
      <formula>MAX($H$37:$H$72)</formula>
    </cfRule>
    <cfRule type="cellIs" dxfId="12" priority="11" operator="equal">
      <formula>" $593,536 &lt;"</formula>
    </cfRule>
    <cfRule type="cellIs" dxfId="11" priority="12" operator="equal">
      <formula>"Max"</formula>
    </cfRule>
    <cfRule type="cellIs" dxfId="10" priority="13" operator="equal">
      <formula>"Max(Value)"</formula>
    </cfRule>
    <cfRule type="cellIs" dxfId="9" priority="14" operator="equal">
      <formula>593536</formula>
    </cfRule>
    <cfRule type="cellIs" dxfId="8" priority="15" operator="equal">
      <formula>"Max"</formula>
    </cfRule>
  </conditionalFormatting>
  <conditionalFormatting sqref="L38:L72">
    <cfRule type="cellIs" dxfId="7" priority="9" operator="equal">
      <formula>MAX($L$38:$L$72)</formula>
    </cfRule>
  </conditionalFormatting>
  <conditionalFormatting sqref="M38:M72">
    <cfRule type="cellIs" dxfId="6" priority="8" operator="equal">
      <formula>MAX($M$38:$M$72)</formula>
    </cfRule>
  </conditionalFormatting>
  <conditionalFormatting sqref="N38:N72">
    <cfRule type="cellIs" dxfId="5" priority="6" operator="equal">
      <formula>MAX($N$38:$N$72)</formula>
    </cfRule>
  </conditionalFormatting>
  <conditionalFormatting sqref="O38:O72">
    <cfRule type="cellIs" dxfId="4" priority="5" operator="equal">
      <formula>MAX($O$38:$O$72)</formula>
    </cfRule>
  </conditionalFormatting>
  <conditionalFormatting sqref="P38:S72">
    <cfRule type="cellIs" dxfId="3" priority="4" operator="equal">
      <formula>MAX($P$38:$S$72)</formula>
    </cfRule>
  </conditionalFormatting>
  <conditionalFormatting sqref="Q38:Q72">
    <cfRule type="cellIs" dxfId="2" priority="3" operator="equal">
      <formula>MAX($Q$38:$Q$72)</formula>
    </cfRule>
  </conditionalFormatting>
  <conditionalFormatting sqref="R38:R72">
    <cfRule type="cellIs" dxfId="1" priority="2" operator="equal">
      <formula>MAX($R$38:$R$72)</formula>
    </cfRule>
  </conditionalFormatting>
  <conditionalFormatting sqref="S38:S72">
    <cfRule type="cellIs" dxfId="0" priority="1" operator="equal">
      <formula>MAX($S$38:$S$72)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2023-11-28T16:41:24Z</dcterms:created>
  <dcterms:modified xsi:type="dcterms:W3CDTF">2024-01-25T18:46:19Z</dcterms:modified>
</cp:coreProperties>
</file>