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30" windowWidth="10170" windowHeight="8115" tabRatio="914" firstSheet="1" activeTab="1"/>
  </bookViews>
  <sheets>
    <sheet name="Copyright" sheetId="16" r:id="rId1"/>
    <sheet name="alapadatok+magyarázat" sheetId="9" r:id="rId2"/>
    <sheet name="terepi-hajtásszám&amp;hullaték" sheetId="1" r:id="rId3"/>
    <sheet name="terepi-főfafaj" sheetId="11" r:id="rId4"/>
    <sheet name="terepi-törzskínálat" sheetId="12" r:id="rId5"/>
    <sheet name="terepi-avar&amp;túrás" sheetId="13" r:id="rId6"/>
    <sheet name="Megjegyzések" sheetId="15" r:id="rId7"/>
    <sheet name="növénykínálat-rágás" sheetId="3" r:id="rId8"/>
    <sheet name="preferencia" sheetId="8" r:id="rId9"/>
    <sheet name="törzskínálat" sheetId="17" r:id="rId10"/>
    <sheet name="disznótúrás&amp;hullatéksűrűség" sheetId="14" r:id="rId11"/>
  </sheets>
  <calcPr calcId="145621"/>
</workbook>
</file>

<file path=xl/calcChain.xml><?xml version="1.0" encoding="utf-8"?>
<calcChain xmlns="http://schemas.openxmlformats.org/spreadsheetml/2006/main">
  <c r="U94" i="12" l="1"/>
  <c r="V94" i="12"/>
  <c r="U95" i="12"/>
  <c r="V95" i="12"/>
  <c r="U96" i="12"/>
  <c r="V96" i="12"/>
  <c r="U97" i="12"/>
  <c r="V97" i="12"/>
  <c r="U98" i="12"/>
  <c r="V98" i="12"/>
  <c r="U99" i="12"/>
  <c r="V99" i="12"/>
  <c r="U100" i="12"/>
  <c r="V100" i="12"/>
  <c r="U101" i="12"/>
  <c r="V101" i="12"/>
  <c r="U102" i="12"/>
  <c r="V102" i="12"/>
  <c r="U103" i="12"/>
  <c r="V103" i="12"/>
  <c r="U104" i="12"/>
  <c r="V104" i="12"/>
  <c r="U105" i="12"/>
  <c r="V105" i="12"/>
  <c r="U106" i="12"/>
  <c r="V106" i="12"/>
  <c r="U107" i="12"/>
  <c r="V107" i="12"/>
  <c r="U108" i="12"/>
  <c r="V108" i="12"/>
  <c r="U109" i="12"/>
  <c r="V109" i="12"/>
  <c r="U110" i="12"/>
  <c r="V110" i="12"/>
  <c r="U111" i="12"/>
  <c r="V111" i="12"/>
  <c r="U112" i="12"/>
  <c r="V112" i="12"/>
  <c r="U113" i="12"/>
  <c r="V113" i="12"/>
  <c r="U114" i="12"/>
  <c r="V114" i="12"/>
  <c r="U115" i="12"/>
  <c r="V115" i="12"/>
  <c r="U116" i="12"/>
  <c r="V116" i="12"/>
  <c r="U117" i="12"/>
  <c r="V117" i="12"/>
  <c r="U118" i="12"/>
  <c r="V118" i="12"/>
  <c r="U119" i="12"/>
  <c r="V119" i="12"/>
  <c r="U120" i="12"/>
  <c r="V120" i="12"/>
  <c r="U121" i="12"/>
  <c r="V121" i="12"/>
  <c r="U122" i="12"/>
  <c r="V122" i="12"/>
  <c r="U123" i="12"/>
  <c r="V123" i="12"/>
  <c r="U124" i="12"/>
  <c r="V124" i="12"/>
  <c r="U125" i="12"/>
  <c r="V125" i="12"/>
  <c r="U126" i="12"/>
  <c r="V126" i="12"/>
  <c r="U127" i="12"/>
  <c r="V127" i="12"/>
  <c r="U128" i="12"/>
  <c r="V128" i="12"/>
  <c r="U129" i="12"/>
  <c r="V129" i="12"/>
  <c r="U130" i="12"/>
  <c r="V130" i="12"/>
  <c r="U131" i="12"/>
  <c r="V131" i="12"/>
  <c r="U132" i="12"/>
  <c r="V132" i="12"/>
  <c r="U133" i="12"/>
  <c r="V133" i="12"/>
  <c r="U134" i="12"/>
  <c r="V134" i="12"/>
  <c r="U135" i="12"/>
  <c r="V135" i="12"/>
  <c r="U136" i="12"/>
  <c r="V136" i="12"/>
  <c r="U137" i="12"/>
  <c r="V137" i="12"/>
  <c r="U138" i="12"/>
  <c r="V138" i="12"/>
  <c r="U139" i="12"/>
  <c r="V139" i="12"/>
  <c r="U140" i="12"/>
  <c r="V140" i="12"/>
  <c r="U141" i="12"/>
  <c r="V141" i="12"/>
  <c r="U142" i="12"/>
  <c r="V142" i="12"/>
  <c r="U143" i="12"/>
  <c r="V143" i="12"/>
  <c r="U144" i="12"/>
  <c r="V144" i="12"/>
  <c r="U145" i="12"/>
  <c r="V145" i="12"/>
  <c r="U146" i="12"/>
  <c r="V146" i="12"/>
  <c r="U147" i="12"/>
  <c r="V147" i="12"/>
  <c r="U148" i="12"/>
  <c r="V148" i="12"/>
  <c r="U149" i="12"/>
  <c r="V149" i="12"/>
  <c r="U150" i="12"/>
  <c r="V150" i="12"/>
  <c r="U151" i="12"/>
  <c r="V151" i="12"/>
  <c r="U152" i="12"/>
  <c r="V152" i="12"/>
  <c r="U153" i="12"/>
  <c r="V153" i="12"/>
  <c r="U154" i="12"/>
  <c r="V154" i="12"/>
  <c r="U155" i="12"/>
  <c r="V155" i="12"/>
  <c r="U156" i="12"/>
  <c r="V156" i="12"/>
  <c r="U157" i="12"/>
  <c r="V157" i="12"/>
  <c r="U158" i="12"/>
  <c r="V158" i="12"/>
  <c r="U159" i="12"/>
  <c r="V159" i="12"/>
  <c r="U160" i="12"/>
  <c r="V160" i="12"/>
  <c r="U161" i="12"/>
  <c r="V161" i="12"/>
  <c r="U162" i="12"/>
  <c r="V162" i="12"/>
  <c r="U163" i="12"/>
  <c r="V163" i="12"/>
  <c r="U164" i="12"/>
  <c r="V164" i="12"/>
  <c r="U165" i="12"/>
  <c r="V165" i="12"/>
  <c r="U166" i="12"/>
  <c r="V166" i="12"/>
  <c r="U167" i="12"/>
  <c r="V167" i="12"/>
  <c r="U168" i="12"/>
  <c r="V168" i="12"/>
  <c r="U169" i="12"/>
  <c r="V169" i="12"/>
  <c r="U170" i="12"/>
  <c r="V170" i="12"/>
  <c r="U171" i="12"/>
  <c r="V171" i="12"/>
  <c r="U172" i="12"/>
  <c r="V172" i="12"/>
  <c r="U173" i="12"/>
  <c r="V173" i="12"/>
  <c r="U174" i="12"/>
  <c r="V174" i="12"/>
  <c r="U175" i="12"/>
  <c r="V175" i="12"/>
  <c r="U176" i="12"/>
  <c r="V176" i="12"/>
  <c r="U177" i="12"/>
  <c r="V177" i="12"/>
  <c r="U178" i="12"/>
  <c r="V178" i="12"/>
  <c r="U179" i="12"/>
  <c r="V179" i="12"/>
  <c r="U180" i="12"/>
  <c r="V180" i="12"/>
  <c r="U181" i="12"/>
  <c r="V181" i="12"/>
  <c r="U182" i="12"/>
  <c r="V182" i="12"/>
  <c r="U183" i="12"/>
  <c r="V183" i="12"/>
  <c r="U184" i="12"/>
  <c r="V184" i="12"/>
  <c r="U185" i="12"/>
  <c r="V185" i="12"/>
  <c r="U186" i="12"/>
  <c r="V186" i="12"/>
  <c r="E57" i="8"/>
  <c r="HP7" i="1" l="1"/>
  <c r="HT7" i="1"/>
  <c r="HX7" i="1" s="1"/>
  <c r="HP8" i="1"/>
  <c r="HT8" i="1"/>
  <c r="HX8" i="1" l="1"/>
  <c r="U13" i="12" l="1"/>
  <c r="U14" i="12"/>
  <c r="U15" i="12"/>
  <c r="U16" i="12"/>
  <c r="U17" i="12"/>
  <c r="U18" i="12"/>
  <c r="U19" i="12"/>
  <c r="U20" i="12"/>
  <c r="U21" i="12"/>
  <c r="U22" i="12"/>
  <c r="U23" i="12"/>
  <c r="U24" i="12"/>
  <c r="U25" i="12"/>
  <c r="U26" i="12"/>
  <c r="U27" i="12"/>
  <c r="U28" i="12"/>
  <c r="U29" i="12"/>
  <c r="U30" i="12"/>
  <c r="U31" i="12"/>
  <c r="U32" i="12"/>
  <c r="U33" i="12"/>
  <c r="U34" i="12"/>
  <c r="U35" i="12"/>
  <c r="U36" i="12"/>
  <c r="U37" i="12"/>
  <c r="U38" i="12"/>
  <c r="U39" i="12"/>
  <c r="U40" i="12"/>
  <c r="U41" i="12"/>
  <c r="U42" i="12"/>
  <c r="U43" i="12"/>
  <c r="U44" i="12"/>
  <c r="U45" i="12"/>
  <c r="U46" i="12"/>
  <c r="U47" i="12"/>
  <c r="U48" i="12"/>
  <c r="U49" i="12"/>
  <c r="U50" i="12"/>
  <c r="U51" i="12"/>
  <c r="U52" i="12"/>
  <c r="U53" i="12"/>
  <c r="U54" i="12"/>
  <c r="U55" i="12"/>
  <c r="U56" i="12"/>
  <c r="U57" i="12"/>
  <c r="U58" i="12"/>
  <c r="U59" i="12"/>
  <c r="U60" i="12"/>
  <c r="U61" i="12"/>
  <c r="U62" i="12"/>
  <c r="U63" i="12"/>
  <c r="U64" i="12"/>
  <c r="U65" i="12"/>
  <c r="U66" i="12"/>
  <c r="U67" i="12"/>
  <c r="U68" i="12"/>
  <c r="U69" i="12"/>
  <c r="U70" i="12"/>
  <c r="U71" i="12"/>
  <c r="U72" i="12"/>
  <c r="U73" i="12"/>
  <c r="U74" i="12"/>
  <c r="U75" i="12"/>
  <c r="U76" i="12"/>
  <c r="U77" i="12"/>
  <c r="U78" i="12"/>
  <c r="U79" i="12"/>
  <c r="U80" i="12"/>
  <c r="U81" i="12"/>
  <c r="U82" i="12"/>
  <c r="U83" i="12"/>
  <c r="U84" i="12"/>
  <c r="U85" i="12"/>
  <c r="U86" i="12"/>
  <c r="U87" i="12"/>
  <c r="U88" i="12"/>
  <c r="U89" i="12"/>
  <c r="U90" i="12"/>
  <c r="U91" i="12"/>
  <c r="U92" i="12"/>
  <c r="U93" i="12"/>
  <c r="U187" i="12"/>
  <c r="U12" i="12"/>
  <c r="V13" i="12" l="1"/>
  <c r="V14" i="1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63" i="12"/>
  <c r="V64" i="12"/>
  <c r="V65" i="12"/>
  <c r="V66" i="12"/>
  <c r="V67" i="12"/>
  <c r="V68" i="12"/>
  <c r="V69" i="12"/>
  <c r="V70" i="12"/>
  <c r="V71" i="12"/>
  <c r="V72" i="12"/>
  <c r="V73" i="12"/>
  <c r="V74" i="12"/>
  <c r="V75" i="12"/>
  <c r="V76" i="12"/>
  <c r="V77" i="12"/>
  <c r="V78" i="12"/>
  <c r="V79" i="12"/>
  <c r="V80" i="12"/>
  <c r="V81" i="12"/>
  <c r="V82" i="12"/>
  <c r="V83" i="12"/>
  <c r="V84" i="12"/>
  <c r="V85" i="12"/>
  <c r="V86" i="12"/>
  <c r="V87" i="12"/>
  <c r="V88" i="12"/>
  <c r="V89" i="12"/>
  <c r="V90" i="12"/>
  <c r="V91" i="12"/>
  <c r="V92" i="12"/>
  <c r="V93" i="12"/>
  <c r="V187" i="12"/>
  <c r="V12" i="12"/>
  <c r="V11" i="12"/>
  <c r="E193" i="12"/>
  <c r="E7" i="17" s="1"/>
  <c r="BV20" i="17" l="1"/>
  <c r="AA53" i="17" s="1"/>
  <c r="BU20" i="17"/>
  <c r="AB52" i="17" s="1"/>
  <c r="BT20" i="17"/>
  <c r="AB51" i="17" s="1"/>
  <c r="BS20" i="17"/>
  <c r="AB50" i="17" s="1"/>
  <c r="BR20" i="17"/>
  <c r="AB49" i="17" s="1"/>
  <c r="BQ20" i="17"/>
  <c r="AB48" i="17" s="1"/>
  <c r="BP20" i="17"/>
  <c r="H47" i="17" s="1"/>
  <c r="BO20" i="17"/>
  <c r="AB46" i="17" s="1"/>
  <c r="BN20" i="17"/>
  <c r="AA45" i="17" s="1"/>
  <c r="BM20" i="17"/>
  <c r="BL20" i="17"/>
  <c r="BK20" i="17"/>
  <c r="AA42" i="17" s="1"/>
  <c r="AA48" i="17" l="1"/>
  <c r="AA51" i="17"/>
  <c r="AA50" i="17"/>
  <c r="AA49" i="17"/>
  <c r="AB45" i="17"/>
  <c r="AD44" i="17"/>
  <c r="AC44" i="17"/>
  <c r="AC48" i="17"/>
  <c r="AD48" i="17"/>
  <c r="AD52" i="17"/>
  <c r="AC52" i="17"/>
  <c r="G43" i="17"/>
  <c r="AD43" i="17"/>
  <c r="AC43" i="17"/>
  <c r="G47" i="17"/>
  <c r="AD47" i="17"/>
  <c r="AC47" i="17"/>
  <c r="G51" i="17"/>
  <c r="AD51" i="17"/>
  <c r="AC51" i="17"/>
  <c r="F51" i="17"/>
  <c r="AA43" i="17"/>
  <c r="AB43" i="17"/>
  <c r="F45" i="17"/>
  <c r="AC45" i="17"/>
  <c r="AD45" i="17"/>
  <c r="I49" i="17"/>
  <c r="AD49" i="17"/>
  <c r="AC49" i="17"/>
  <c r="I53" i="17"/>
  <c r="AC53" i="17"/>
  <c r="AD53" i="17"/>
  <c r="AB53" i="17"/>
  <c r="AD42" i="17"/>
  <c r="AC42" i="17"/>
  <c r="AD46" i="17"/>
  <c r="AC46" i="17"/>
  <c r="AD50" i="17"/>
  <c r="AC50" i="17"/>
  <c r="F43" i="17"/>
  <c r="AA44" i="17"/>
  <c r="AA47" i="17"/>
  <c r="AA46" i="17"/>
  <c r="AB44" i="17"/>
  <c r="AB47" i="17"/>
  <c r="AB42" i="17"/>
  <c r="AA52" i="17"/>
  <c r="F49" i="17"/>
  <c r="H45" i="17"/>
  <c r="H53" i="17"/>
  <c r="I45" i="17"/>
  <c r="F53" i="17"/>
  <c r="H49" i="17"/>
  <c r="F47" i="17"/>
  <c r="H43" i="17"/>
  <c r="H51" i="17"/>
  <c r="W42" i="17"/>
  <c r="T42" i="17"/>
  <c r="V42" i="17"/>
  <c r="U42" i="17"/>
  <c r="E46" i="17"/>
  <c r="W46" i="17"/>
  <c r="N46" i="17"/>
  <c r="T46" i="17"/>
  <c r="P46" i="17"/>
  <c r="U46" i="17"/>
  <c r="V46" i="17"/>
  <c r="O46" i="17"/>
  <c r="M46" i="17"/>
  <c r="E50" i="17"/>
  <c r="W50" i="17"/>
  <c r="N50" i="17"/>
  <c r="T50" i="17"/>
  <c r="P50" i="17"/>
  <c r="O50" i="17"/>
  <c r="V50" i="17"/>
  <c r="U50" i="17"/>
  <c r="M50" i="17"/>
  <c r="E44" i="17"/>
  <c r="U44" i="17"/>
  <c r="V44" i="17"/>
  <c r="O44" i="17"/>
  <c r="M44" i="17"/>
  <c r="W44" i="17"/>
  <c r="N44" i="17"/>
  <c r="T44" i="17"/>
  <c r="P44" i="17"/>
  <c r="E48" i="17"/>
  <c r="U48" i="17"/>
  <c r="V48" i="17"/>
  <c r="O48" i="17"/>
  <c r="M48" i="17"/>
  <c r="W48" i="17"/>
  <c r="T48" i="17"/>
  <c r="P48" i="17"/>
  <c r="N48" i="17"/>
  <c r="E52" i="17"/>
  <c r="U52" i="17"/>
  <c r="V52" i="17"/>
  <c r="O52" i="17"/>
  <c r="M52" i="17"/>
  <c r="W52" i="17"/>
  <c r="N52" i="17"/>
  <c r="T52" i="17"/>
  <c r="P52" i="17"/>
  <c r="G46" i="17"/>
  <c r="G50" i="17"/>
  <c r="I43" i="17"/>
  <c r="I47" i="17"/>
  <c r="I51" i="17"/>
  <c r="E45" i="17"/>
  <c r="V45" i="17"/>
  <c r="O45" i="17"/>
  <c r="M45" i="17"/>
  <c r="W45" i="17"/>
  <c r="N45" i="17"/>
  <c r="U45" i="17"/>
  <c r="T45" i="17"/>
  <c r="P45" i="17"/>
  <c r="E49" i="17"/>
  <c r="V49" i="17"/>
  <c r="O49" i="17"/>
  <c r="M49" i="17"/>
  <c r="W49" i="17"/>
  <c r="N49" i="17"/>
  <c r="T49" i="17"/>
  <c r="P49" i="17"/>
  <c r="U49" i="17"/>
  <c r="E53" i="17"/>
  <c r="V53" i="17"/>
  <c r="O53" i="17"/>
  <c r="M53" i="17"/>
  <c r="W53" i="17"/>
  <c r="N53" i="17"/>
  <c r="U53" i="17"/>
  <c r="T53" i="17"/>
  <c r="P53" i="17"/>
  <c r="F44" i="17"/>
  <c r="F48" i="17"/>
  <c r="F52" i="17"/>
  <c r="H46" i="17"/>
  <c r="H50" i="17"/>
  <c r="I44" i="17"/>
  <c r="I48" i="17"/>
  <c r="I52" i="17"/>
  <c r="G44" i="17"/>
  <c r="G48" i="17"/>
  <c r="G52" i="17"/>
  <c r="E43" i="17"/>
  <c r="P43" i="17"/>
  <c r="T43" i="17"/>
  <c r="U43" i="17"/>
  <c r="V43" i="17"/>
  <c r="O43" i="17"/>
  <c r="M43" i="17"/>
  <c r="W43" i="17"/>
  <c r="N43" i="17"/>
  <c r="E47" i="17"/>
  <c r="T47" i="17"/>
  <c r="P47" i="17"/>
  <c r="U47" i="17"/>
  <c r="V47" i="17"/>
  <c r="M47" i="17"/>
  <c r="W47" i="17"/>
  <c r="O47" i="17"/>
  <c r="N47" i="17"/>
  <c r="E51" i="17"/>
  <c r="T51" i="17"/>
  <c r="P51" i="17"/>
  <c r="U51" i="17"/>
  <c r="V51" i="17"/>
  <c r="O51" i="17"/>
  <c r="W51" i="17"/>
  <c r="N51" i="17"/>
  <c r="M51" i="17"/>
  <c r="F46" i="17"/>
  <c r="F50" i="17"/>
  <c r="G45" i="17"/>
  <c r="G49" i="17"/>
  <c r="G53" i="17"/>
  <c r="H44" i="17"/>
  <c r="H48" i="17"/>
  <c r="H52" i="17"/>
  <c r="I42" i="17"/>
  <c r="I46" i="17"/>
  <c r="I50" i="17"/>
  <c r="E42" i="17"/>
  <c r="O42" i="17"/>
  <c r="N42" i="17"/>
  <c r="P42" i="17"/>
  <c r="M42" i="17"/>
  <c r="G42" i="17"/>
  <c r="F42" i="17"/>
  <c r="H42" i="17"/>
  <c r="AK20" i="17"/>
  <c r="J49" i="17" l="1"/>
  <c r="L49" i="17" s="1"/>
  <c r="J51" i="17"/>
  <c r="J50" i="17"/>
  <c r="J47" i="17"/>
  <c r="J53" i="17"/>
  <c r="J45" i="17"/>
  <c r="X48" i="17"/>
  <c r="X44" i="17"/>
  <c r="Q50" i="17"/>
  <c r="X46" i="17"/>
  <c r="J43" i="17"/>
  <c r="J46" i="17"/>
  <c r="Q51" i="17"/>
  <c r="Q47" i="17"/>
  <c r="Q43" i="17"/>
  <c r="X51" i="17"/>
  <c r="X52" i="17"/>
  <c r="X42" i="17"/>
  <c r="X47" i="17"/>
  <c r="X43" i="17"/>
  <c r="J52" i="17"/>
  <c r="X53" i="17"/>
  <c r="Q53" i="17"/>
  <c r="Q48" i="17"/>
  <c r="Q44" i="17"/>
  <c r="J48" i="17"/>
  <c r="Q49" i="17"/>
  <c r="Q42" i="17"/>
  <c r="J44" i="17"/>
  <c r="X49" i="17"/>
  <c r="X45" i="17"/>
  <c r="Q45" i="17"/>
  <c r="Q52" i="17"/>
  <c r="X50" i="17"/>
  <c r="Q46" i="17"/>
  <c r="J42" i="17"/>
  <c r="S45" i="17" l="1"/>
  <c r="Z43" i="17"/>
  <c r="Z45" i="17"/>
  <c r="S49" i="17"/>
  <c r="Z47" i="17"/>
  <c r="S43" i="17"/>
  <c r="L43" i="17"/>
  <c r="Z48" i="17"/>
  <c r="L50" i="17"/>
  <c r="Z50" i="17"/>
  <c r="Z49" i="17"/>
  <c r="L48" i="17"/>
  <c r="Z53" i="17"/>
  <c r="Z42" i="17"/>
  <c r="S47" i="17"/>
  <c r="Z46" i="17"/>
  <c r="L45" i="17"/>
  <c r="L51" i="17"/>
  <c r="L42" i="17"/>
  <c r="S42" i="17"/>
  <c r="S48" i="17"/>
  <c r="Z51" i="17"/>
  <c r="L46" i="17"/>
  <c r="Z44" i="17"/>
  <c r="L47" i="17"/>
  <c r="S46" i="17"/>
  <c r="S53" i="17"/>
  <c r="S52" i="17"/>
  <c r="L44" i="17"/>
  <c r="S44" i="17"/>
  <c r="L52" i="17"/>
  <c r="Z52" i="17"/>
  <c r="S51" i="17"/>
  <c r="S50" i="17"/>
  <c r="L53" i="17"/>
  <c r="C49" i="17"/>
  <c r="K49" i="17" s="1"/>
  <c r="C50" i="17"/>
  <c r="K50" i="17" s="1"/>
  <c r="C51" i="17"/>
  <c r="R51" i="17" s="1"/>
  <c r="C52" i="17"/>
  <c r="K52" i="17" s="1"/>
  <c r="C53" i="17"/>
  <c r="Y53" i="17" s="1"/>
  <c r="B49" i="17"/>
  <c r="B50" i="17"/>
  <c r="B51" i="17"/>
  <c r="B52" i="17"/>
  <c r="B53" i="17"/>
  <c r="C42" i="17"/>
  <c r="K42" i="17" s="1"/>
  <c r="C43" i="17"/>
  <c r="K43" i="17" s="1"/>
  <c r="C44" i="17"/>
  <c r="K44" i="17" s="1"/>
  <c r="C45" i="17"/>
  <c r="R45" i="17" s="1"/>
  <c r="C46" i="17"/>
  <c r="K46" i="17" s="1"/>
  <c r="C47" i="17"/>
  <c r="Y47" i="17" s="1"/>
  <c r="C48" i="17"/>
  <c r="R48" i="17" s="1"/>
  <c r="B42" i="17"/>
  <c r="B43" i="17"/>
  <c r="B44" i="17"/>
  <c r="B45" i="17"/>
  <c r="B46" i="17"/>
  <c r="B47" i="17"/>
  <c r="B48" i="17"/>
  <c r="A13" i="12"/>
  <c r="A14" i="12"/>
  <c r="A15" i="12"/>
  <c r="A16" i="12"/>
  <c r="A17" i="12"/>
  <c r="A18" i="12"/>
  <c r="A19" i="12"/>
  <c r="A20" i="12"/>
  <c r="A21" i="12"/>
  <c r="A22" i="12"/>
  <c r="E2" i="17"/>
  <c r="B24" i="17" l="1"/>
  <c r="C24" i="17"/>
  <c r="D24" i="17" s="1"/>
  <c r="Y50" i="17"/>
  <c r="R50" i="17"/>
  <c r="Y44" i="17"/>
  <c r="R49" i="17"/>
  <c r="Y48" i="17"/>
  <c r="R44" i="17"/>
  <c r="Y52" i="17"/>
  <c r="R52" i="17"/>
  <c r="R46" i="17"/>
  <c r="R43" i="17"/>
  <c r="Y51" i="17"/>
  <c r="R42" i="17"/>
  <c r="K51" i="17"/>
  <c r="Y46" i="17"/>
  <c r="Y42" i="17"/>
  <c r="K48" i="17"/>
  <c r="Y43" i="17"/>
  <c r="K53" i="17"/>
  <c r="R53" i="17"/>
  <c r="K47" i="17"/>
  <c r="K45" i="17"/>
  <c r="R47" i="17"/>
  <c r="Y49" i="17"/>
  <c r="Y45" i="17"/>
  <c r="C26" i="17"/>
  <c r="D26" i="17" s="1"/>
  <c r="AU20" i="17"/>
  <c r="C22" i="17"/>
  <c r="D22" i="17" s="1"/>
  <c r="AQ20" i="17"/>
  <c r="C27" i="17"/>
  <c r="D27" i="17" s="1"/>
  <c r="AV20" i="17"/>
  <c r="C23" i="17"/>
  <c r="D23" i="17" s="1"/>
  <c r="AR20" i="17"/>
  <c r="B27" i="17"/>
  <c r="C29" i="17"/>
  <c r="D29" i="17" s="1"/>
  <c r="AX20" i="17"/>
  <c r="C25" i="17"/>
  <c r="D25" i="17" s="1"/>
  <c r="AT20" i="17"/>
  <c r="C21" i="17"/>
  <c r="D21" i="17" s="1"/>
  <c r="AP20" i="17"/>
  <c r="B23" i="17"/>
  <c r="C28" i="17"/>
  <c r="D28" i="17" s="1"/>
  <c r="AW20" i="17"/>
  <c r="AS20" i="17"/>
  <c r="C20" i="17"/>
  <c r="D20" i="17" s="1"/>
  <c r="AO20" i="17"/>
  <c r="B28" i="17"/>
  <c r="B20" i="17"/>
  <c r="B26" i="17"/>
  <c r="B22" i="17"/>
  <c r="B29" i="17"/>
  <c r="B25" i="17"/>
  <c r="B21" i="17"/>
  <c r="D50" i="17"/>
  <c r="D53" i="17"/>
  <c r="D45" i="17"/>
  <c r="D42" i="17"/>
  <c r="D46" i="17"/>
  <c r="D49" i="17"/>
  <c r="D52" i="17"/>
  <c r="D48" i="17"/>
  <c r="D44" i="17"/>
  <c r="D51" i="17"/>
  <c r="D47" i="17"/>
  <c r="D43" i="17"/>
  <c r="AC21" i="17" l="1"/>
  <c r="AD21" i="17"/>
  <c r="U21" i="17"/>
  <c r="W21" i="17"/>
  <c r="T21" i="17"/>
  <c r="V21" i="17"/>
  <c r="AA21" i="17"/>
  <c r="AB21" i="17"/>
  <c r="AC29" i="17"/>
  <c r="AD29" i="17"/>
  <c r="AA29" i="17"/>
  <c r="AB29" i="17"/>
  <c r="AD24" i="17"/>
  <c r="AC24" i="17"/>
  <c r="AB24" i="17"/>
  <c r="AA24" i="17"/>
  <c r="AD23" i="17"/>
  <c r="AC23" i="17"/>
  <c r="AB23" i="17"/>
  <c r="AA23" i="17"/>
  <c r="AD22" i="17"/>
  <c r="AC22" i="17"/>
  <c r="G22" i="17"/>
  <c r="H22" i="17"/>
  <c r="I22" i="17"/>
  <c r="F22" i="17"/>
  <c r="AB22" i="17"/>
  <c r="AA22" i="17"/>
  <c r="AC25" i="17"/>
  <c r="AD25" i="17"/>
  <c r="AB25" i="17"/>
  <c r="AA25" i="17"/>
  <c r="AD20" i="17"/>
  <c r="AC20" i="17"/>
  <c r="F20" i="17"/>
  <c r="AA20" i="17"/>
  <c r="AB20" i="17"/>
  <c r="AD28" i="17"/>
  <c r="AC28" i="17"/>
  <c r="AB28" i="17"/>
  <c r="AA28" i="17"/>
  <c r="AD27" i="17"/>
  <c r="AC27" i="17"/>
  <c r="AB27" i="17"/>
  <c r="AA27" i="17"/>
  <c r="AD26" i="17"/>
  <c r="AC26" i="17"/>
  <c r="AB26" i="17"/>
  <c r="AA26" i="17"/>
  <c r="E24" i="17"/>
  <c r="U24" i="17"/>
  <c r="V24" i="17"/>
  <c r="N24" i="17"/>
  <c r="W24" i="17"/>
  <c r="P24" i="17"/>
  <c r="M24" i="17"/>
  <c r="O24" i="17"/>
  <c r="T24" i="17"/>
  <c r="G24" i="17"/>
  <c r="F24" i="17"/>
  <c r="I24" i="17"/>
  <c r="H24" i="17"/>
  <c r="N21" i="17"/>
  <c r="P21" i="17"/>
  <c r="O21" i="17"/>
  <c r="M21" i="17"/>
  <c r="F21" i="17"/>
  <c r="I21" i="17"/>
  <c r="H21" i="17"/>
  <c r="G21" i="17"/>
  <c r="E29" i="17"/>
  <c r="V29" i="17"/>
  <c r="N29" i="17"/>
  <c r="W29" i="17"/>
  <c r="P29" i="17"/>
  <c r="T29" i="17"/>
  <c r="M29" i="17"/>
  <c r="U29" i="17"/>
  <c r="O29" i="17"/>
  <c r="F29" i="17"/>
  <c r="I29" i="17"/>
  <c r="H29" i="17"/>
  <c r="G29" i="17"/>
  <c r="E20" i="17"/>
  <c r="U20" i="17"/>
  <c r="V20" i="17"/>
  <c r="N20" i="17"/>
  <c r="W20" i="17"/>
  <c r="T20" i="17"/>
  <c r="P20" i="17"/>
  <c r="O20" i="17"/>
  <c r="M20" i="17"/>
  <c r="G20" i="17"/>
  <c r="I20" i="17"/>
  <c r="H20" i="17"/>
  <c r="E28" i="17"/>
  <c r="U28" i="17"/>
  <c r="V28" i="17"/>
  <c r="N28" i="17"/>
  <c r="W28" i="17"/>
  <c r="M28" i="17"/>
  <c r="T28" i="17"/>
  <c r="P28" i="17"/>
  <c r="O28" i="17"/>
  <c r="G28" i="17"/>
  <c r="I28" i="17"/>
  <c r="H28" i="17"/>
  <c r="F28" i="17"/>
  <c r="E27" i="17"/>
  <c r="T27" i="17"/>
  <c r="O27" i="17"/>
  <c r="U27" i="17"/>
  <c r="M27" i="17"/>
  <c r="V27" i="17"/>
  <c r="N27" i="17"/>
  <c r="W27" i="17"/>
  <c r="P27" i="17"/>
  <c r="H27" i="17"/>
  <c r="G27" i="17"/>
  <c r="F27" i="17"/>
  <c r="I27" i="17"/>
  <c r="E26" i="17"/>
  <c r="W26" i="17"/>
  <c r="P26" i="17"/>
  <c r="T26" i="17"/>
  <c r="O26" i="17"/>
  <c r="V26" i="17"/>
  <c r="U26" i="17"/>
  <c r="M26" i="17"/>
  <c r="N26" i="17"/>
  <c r="I26" i="17"/>
  <c r="H26" i="17"/>
  <c r="G26" i="17"/>
  <c r="F26" i="17"/>
  <c r="E23" i="17"/>
  <c r="T23" i="17"/>
  <c r="O23" i="17"/>
  <c r="U23" i="17"/>
  <c r="M23" i="17"/>
  <c r="W23" i="17"/>
  <c r="P23" i="17"/>
  <c r="V23" i="17"/>
  <c r="N23" i="17"/>
  <c r="H23" i="17"/>
  <c r="G23" i="17"/>
  <c r="F23" i="17"/>
  <c r="I23" i="17"/>
  <c r="W22" i="17"/>
  <c r="P22" i="17"/>
  <c r="T22" i="17"/>
  <c r="O22" i="17"/>
  <c r="U22" i="17"/>
  <c r="V22" i="17"/>
  <c r="N22" i="17"/>
  <c r="M22" i="17"/>
  <c r="E25" i="17"/>
  <c r="V25" i="17"/>
  <c r="N25" i="17"/>
  <c r="W25" i="17"/>
  <c r="P25" i="17"/>
  <c r="T25" i="17"/>
  <c r="O25" i="17"/>
  <c r="U25" i="17"/>
  <c r="M25" i="17"/>
  <c r="F25" i="17"/>
  <c r="I25" i="17"/>
  <c r="H25" i="17"/>
  <c r="G25" i="17"/>
  <c r="E22" i="17"/>
  <c r="E21" i="17"/>
  <c r="A8" i="1"/>
  <c r="AK21" i="17" s="1"/>
  <c r="A9" i="1" l="1"/>
  <c r="Q25" i="17"/>
  <c r="X22" i="17"/>
  <c r="X26" i="17"/>
  <c r="Q28" i="17"/>
  <c r="X23" i="17"/>
  <c r="J27" i="17"/>
  <c r="X27" i="17"/>
  <c r="J28" i="17"/>
  <c r="Q29" i="17"/>
  <c r="Q24" i="17"/>
  <c r="Q22" i="17"/>
  <c r="X20" i="17"/>
  <c r="X29" i="17"/>
  <c r="Q23" i="17"/>
  <c r="J20" i="17"/>
  <c r="J24" i="17"/>
  <c r="J23" i="17"/>
  <c r="J26" i="17"/>
  <c r="X28" i="17"/>
  <c r="Q27" i="17"/>
  <c r="Q20" i="17"/>
  <c r="J29" i="17"/>
  <c r="J21" i="17"/>
  <c r="J25" i="17"/>
  <c r="X25" i="17"/>
  <c r="Q26" i="17"/>
  <c r="X21" i="17"/>
  <c r="J22" i="17"/>
  <c r="Q21" i="17"/>
  <c r="X24" i="17"/>
  <c r="AK22" i="17" l="1"/>
  <c r="A10" i="1"/>
  <c r="Y24" i="17"/>
  <c r="Z24" i="17"/>
  <c r="R26" i="17"/>
  <c r="S26" i="17"/>
  <c r="L26" i="17"/>
  <c r="K26" i="17"/>
  <c r="S23" i="17"/>
  <c r="R23" i="17"/>
  <c r="K27" i="17"/>
  <c r="L27" i="17"/>
  <c r="Y22" i="17"/>
  <c r="Z22" i="17"/>
  <c r="R21" i="17"/>
  <c r="S21" i="17"/>
  <c r="Y25" i="17"/>
  <c r="Z25" i="17"/>
  <c r="S20" i="17"/>
  <c r="R20" i="17"/>
  <c r="K23" i="17"/>
  <c r="L23" i="17"/>
  <c r="Y29" i="17"/>
  <c r="Z29" i="17"/>
  <c r="R29" i="17"/>
  <c r="S29" i="17"/>
  <c r="Y23" i="17"/>
  <c r="Z23" i="17"/>
  <c r="L22" i="17"/>
  <c r="K22" i="17"/>
  <c r="K25" i="17"/>
  <c r="L25" i="17"/>
  <c r="S27" i="17"/>
  <c r="R27" i="17"/>
  <c r="K24" i="17"/>
  <c r="L24" i="17"/>
  <c r="Y20" i="17"/>
  <c r="Z20" i="17"/>
  <c r="K28" i="17"/>
  <c r="L28" i="17"/>
  <c r="S28" i="17"/>
  <c r="R28" i="17"/>
  <c r="Y21" i="17"/>
  <c r="Z21" i="17"/>
  <c r="K21" i="17"/>
  <c r="L21" i="17"/>
  <c r="Y28" i="17"/>
  <c r="Z28" i="17"/>
  <c r="L20" i="17"/>
  <c r="K20" i="17"/>
  <c r="S22" i="17"/>
  <c r="R22" i="17"/>
  <c r="Y27" i="17"/>
  <c r="Z27" i="17"/>
  <c r="Y26" i="17"/>
  <c r="Z26" i="17"/>
  <c r="K29" i="17"/>
  <c r="L29" i="17"/>
  <c r="S24" i="17"/>
  <c r="R24" i="17"/>
  <c r="R25" i="17"/>
  <c r="S25" i="17"/>
  <c r="HO7" i="1"/>
  <c r="A11" i="1" l="1"/>
  <c r="AK23" i="17"/>
  <c r="AN1" i="1"/>
  <c r="AB1" i="12" s="1"/>
  <c r="AH1" i="1"/>
  <c r="Y1" i="1"/>
  <c r="R1" i="1"/>
  <c r="K1" i="12" s="1"/>
  <c r="L1" i="1"/>
  <c r="D128" i="3"/>
  <c r="E128" i="3"/>
  <c r="F128" i="3"/>
  <c r="G128" i="3"/>
  <c r="H128" i="3"/>
  <c r="I128" i="3"/>
  <c r="J128" i="3"/>
  <c r="K128" i="3"/>
  <c r="L128" i="3"/>
  <c r="M128" i="3"/>
  <c r="N128" i="3"/>
  <c r="O128" i="3"/>
  <c r="P128" i="3"/>
  <c r="Q128" i="3"/>
  <c r="R128" i="3"/>
  <c r="S128" i="3"/>
  <c r="T128" i="3"/>
  <c r="U128" i="3"/>
  <c r="V128" i="3"/>
  <c r="W128" i="3"/>
  <c r="X128" i="3"/>
  <c r="D129" i="3"/>
  <c r="E129" i="3"/>
  <c r="F129" i="3"/>
  <c r="G129" i="3"/>
  <c r="H129" i="3"/>
  <c r="I129" i="3"/>
  <c r="J129" i="3"/>
  <c r="K129" i="3"/>
  <c r="L129" i="3"/>
  <c r="M129" i="3"/>
  <c r="N129" i="3"/>
  <c r="O129" i="3"/>
  <c r="P129" i="3"/>
  <c r="Q129" i="3"/>
  <c r="R129" i="3"/>
  <c r="S129" i="3"/>
  <c r="T129" i="3"/>
  <c r="U129" i="3"/>
  <c r="V129" i="3"/>
  <c r="W129" i="3"/>
  <c r="X129" i="3"/>
  <c r="D130" i="3"/>
  <c r="E130" i="3"/>
  <c r="F130" i="3"/>
  <c r="G130" i="3"/>
  <c r="H130" i="3"/>
  <c r="I130" i="3"/>
  <c r="J130" i="3"/>
  <c r="K130" i="3"/>
  <c r="L130" i="3"/>
  <c r="M130" i="3"/>
  <c r="N130" i="3"/>
  <c r="O130" i="3"/>
  <c r="P130" i="3"/>
  <c r="Q130" i="3"/>
  <c r="R130" i="3"/>
  <c r="S130" i="3"/>
  <c r="T130" i="3"/>
  <c r="U130" i="3"/>
  <c r="V130" i="3"/>
  <c r="W130" i="3"/>
  <c r="X130" i="3"/>
  <c r="D131" i="3"/>
  <c r="E131" i="3"/>
  <c r="F131" i="3"/>
  <c r="G131" i="3"/>
  <c r="H131" i="3"/>
  <c r="I131" i="3"/>
  <c r="J131" i="3"/>
  <c r="K131" i="3"/>
  <c r="L131" i="3"/>
  <c r="M131" i="3"/>
  <c r="N131" i="3"/>
  <c r="O131" i="3"/>
  <c r="P131" i="3"/>
  <c r="Q131" i="3"/>
  <c r="R131" i="3"/>
  <c r="S131" i="3"/>
  <c r="T131" i="3"/>
  <c r="U131" i="3"/>
  <c r="V131" i="3"/>
  <c r="W131" i="3"/>
  <c r="X131" i="3"/>
  <c r="D132" i="3"/>
  <c r="E132" i="3"/>
  <c r="F132" i="3"/>
  <c r="G132" i="3"/>
  <c r="H132" i="3"/>
  <c r="I132" i="3"/>
  <c r="J132" i="3"/>
  <c r="K132" i="3"/>
  <c r="L132" i="3"/>
  <c r="M132" i="3"/>
  <c r="N132" i="3"/>
  <c r="O132" i="3"/>
  <c r="P132" i="3"/>
  <c r="Q132" i="3"/>
  <c r="R132" i="3"/>
  <c r="S132" i="3"/>
  <c r="T132" i="3"/>
  <c r="U132" i="3"/>
  <c r="V132" i="3"/>
  <c r="W132" i="3"/>
  <c r="X132" i="3"/>
  <c r="D133" i="3"/>
  <c r="E133" i="3"/>
  <c r="F133" i="3"/>
  <c r="G133" i="3"/>
  <c r="H133" i="3"/>
  <c r="I133" i="3"/>
  <c r="J133" i="3"/>
  <c r="K133" i="3"/>
  <c r="L133" i="3"/>
  <c r="M133" i="3"/>
  <c r="N133" i="3"/>
  <c r="O133" i="3"/>
  <c r="P133" i="3"/>
  <c r="Q133" i="3"/>
  <c r="R133" i="3"/>
  <c r="S133" i="3"/>
  <c r="T133" i="3"/>
  <c r="U133" i="3"/>
  <c r="V133" i="3"/>
  <c r="W133" i="3"/>
  <c r="X133" i="3"/>
  <c r="D134" i="3"/>
  <c r="E134" i="3"/>
  <c r="F134" i="3"/>
  <c r="G134" i="3"/>
  <c r="H134" i="3"/>
  <c r="I134" i="3"/>
  <c r="J134" i="3"/>
  <c r="K134" i="3"/>
  <c r="L134" i="3"/>
  <c r="M134" i="3"/>
  <c r="N134" i="3"/>
  <c r="O134" i="3"/>
  <c r="P134" i="3"/>
  <c r="Q134" i="3"/>
  <c r="R134" i="3"/>
  <c r="S134" i="3"/>
  <c r="T134" i="3"/>
  <c r="U134" i="3"/>
  <c r="V134" i="3"/>
  <c r="W134" i="3"/>
  <c r="X134" i="3"/>
  <c r="D135" i="3"/>
  <c r="E135" i="3"/>
  <c r="F135" i="3"/>
  <c r="G135" i="3"/>
  <c r="H135" i="3"/>
  <c r="I135" i="3"/>
  <c r="J135" i="3"/>
  <c r="K135" i="3"/>
  <c r="L135" i="3"/>
  <c r="M135" i="3"/>
  <c r="N135" i="3"/>
  <c r="O135" i="3"/>
  <c r="P135" i="3"/>
  <c r="Q135" i="3"/>
  <c r="R135" i="3"/>
  <c r="S135" i="3"/>
  <c r="T135" i="3"/>
  <c r="U135" i="3"/>
  <c r="V135" i="3"/>
  <c r="W135" i="3"/>
  <c r="X135" i="3"/>
  <c r="D136" i="3"/>
  <c r="E136" i="3"/>
  <c r="F136" i="3"/>
  <c r="G136" i="3"/>
  <c r="H136" i="3"/>
  <c r="I136" i="3"/>
  <c r="J136" i="3"/>
  <c r="K136" i="3"/>
  <c r="L136" i="3"/>
  <c r="M136" i="3"/>
  <c r="N136" i="3"/>
  <c r="O136" i="3"/>
  <c r="P136" i="3"/>
  <c r="Q136" i="3"/>
  <c r="R136" i="3"/>
  <c r="S136" i="3"/>
  <c r="T136" i="3"/>
  <c r="U136" i="3"/>
  <c r="V136" i="3"/>
  <c r="W136" i="3"/>
  <c r="X136" i="3"/>
  <c r="D38" i="3"/>
  <c r="E38" i="3"/>
  <c r="F38" i="3"/>
  <c r="G38" i="3"/>
  <c r="H38" i="3"/>
  <c r="I38" i="3"/>
  <c r="J38" i="3"/>
  <c r="K38" i="3"/>
  <c r="L38" i="3"/>
  <c r="M38" i="3"/>
  <c r="N38" i="3"/>
  <c r="O38" i="3"/>
  <c r="P38" i="3"/>
  <c r="Q38" i="3"/>
  <c r="R38" i="3"/>
  <c r="S38" i="3"/>
  <c r="T38" i="3"/>
  <c r="U38" i="3"/>
  <c r="V38" i="3"/>
  <c r="W38" i="3"/>
  <c r="X38" i="3"/>
  <c r="D39" i="3"/>
  <c r="E39" i="3"/>
  <c r="F39" i="3"/>
  <c r="G39" i="3"/>
  <c r="H39" i="3"/>
  <c r="I39" i="3"/>
  <c r="J39" i="3"/>
  <c r="K39" i="3"/>
  <c r="L39" i="3"/>
  <c r="M39" i="3"/>
  <c r="N39" i="3"/>
  <c r="O39" i="3"/>
  <c r="P39" i="3"/>
  <c r="Q39" i="3"/>
  <c r="R39" i="3"/>
  <c r="S39" i="3"/>
  <c r="T39" i="3"/>
  <c r="U39" i="3"/>
  <c r="V39" i="3"/>
  <c r="W39" i="3"/>
  <c r="X39" i="3"/>
  <c r="D40" i="3"/>
  <c r="E40" i="3"/>
  <c r="F40" i="3"/>
  <c r="G40" i="3"/>
  <c r="H40" i="3"/>
  <c r="I40" i="3"/>
  <c r="J40" i="3"/>
  <c r="K40" i="3"/>
  <c r="L40" i="3"/>
  <c r="M40" i="3"/>
  <c r="N40" i="3"/>
  <c r="O40" i="3"/>
  <c r="P40" i="3"/>
  <c r="Q40" i="3"/>
  <c r="R40" i="3"/>
  <c r="S40" i="3"/>
  <c r="T40" i="3"/>
  <c r="U40" i="3"/>
  <c r="V40" i="3"/>
  <c r="W40" i="3"/>
  <c r="X40" i="3"/>
  <c r="D41" i="3"/>
  <c r="E41" i="3"/>
  <c r="F41" i="3"/>
  <c r="G41" i="3"/>
  <c r="H41" i="3"/>
  <c r="I41" i="3"/>
  <c r="J41" i="3"/>
  <c r="K41" i="3"/>
  <c r="L41" i="3"/>
  <c r="M41" i="3"/>
  <c r="N41" i="3"/>
  <c r="O41" i="3"/>
  <c r="P41" i="3"/>
  <c r="Q41" i="3"/>
  <c r="R41" i="3"/>
  <c r="S41" i="3"/>
  <c r="T41" i="3"/>
  <c r="U41" i="3"/>
  <c r="V41" i="3"/>
  <c r="W41" i="3"/>
  <c r="X41" i="3"/>
  <c r="D42" i="3"/>
  <c r="E42" i="3"/>
  <c r="F42" i="3"/>
  <c r="G42" i="3"/>
  <c r="H42" i="3"/>
  <c r="I42" i="3"/>
  <c r="J42" i="3"/>
  <c r="K42" i="3"/>
  <c r="L42" i="3"/>
  <c r="M42" i="3"/>
  <c r="N42" i="3"/>
  <c r="O42" i="3"/>
  <c r="P42" i="3"/>
  <c r="Q42" i="3"/>
  <c r="R42" i="3"/>
  <c r="S42" i="3"/>
  <c r="T42" i="3"/>
  <c r="U42" i="3"/>
  <c r="V42" i="3"/>
  <c r="W42" i="3"/>
  <c r="X42" i="3"/>
  <c r="D43" i="3"/>
  <c r="E43" i="3"/>
  <c r="F43" i="3"/>
  <c r="G43" i="3"/>
  <c r="H43" i="3"/>
  <c r="I43" i="3"/>
  <c r="J43" i="3"/>
  <c r="K43" i="3"/>
  <c r="L43" i="3"/>
  <c r="M43" i="3"/>
  <c r="N43" i="3"/>
  <c r="O43" i="3"/>
  <c r="P43" i="3"/>
  <c r="Q43" i="3"/>
  <c r="R43" i="3"/>
  <c r="S43" i="3"/>
  <c r="T43" i="3"/>
  <c r="U43" i="3"/>
  <c r="V43" i="3"/>
  <c r="W43" i="3"/>
  <c r="X43" i="3"/>
  <c r="D44" i="3"/>
  <c r="E44" i="3"/>
  <c r="F44" i="3"/>
  <c r="G44" i="3"/>
  <c r="H44" i="3"/>
  <c r="I44" i="3"/>
  <c r="J44" i="3"/>
  <c r="K44" i="3"/>
  <c r="L44" i="3"/>
  <c r="M44" i="3"/>
  <c r="N44" i="3"/>
  <c r="O44" i="3"/>
  <c r="P44" i="3"/>
  <c r="Q44" i="3"/>
  <c r="R44" i="3"/>
  <c r="S44" i="3"/>
  <c r="T44" i="3"/>
  <c r="U44" i="3"/>
  <c r="V44" i="3"/>
  <c r="W44" i="3"/>
  <c r="X44" i="3"/>
  <c r="D45" i="3"/>
  <c r="E45" i="3"/>
  <c r="F45" i="3"/>
  <c r="G45" i="3"/>
  <c r="H45" i="3"/>
  <c r="I45" i="3"/>
  <c r="J45" i="3"/>
  <c r="K45" i="3"/>
  <c r="L45" i="3"/>
  <c r="M45" i="3"/>
  <c r="N45" i="3"/>
  <c r="O45" i="3"/>
  <c r="P45" i="3"/>
  <c r="Q45" i="3"/>
  <c r="R45" i="3"/>
  <c r="S45" i="3"/>
  <c r="T45" i="3"/>
  <c r="U45" i="3"/>
  <c r="V45" i="3"/>
  <c r="W45" i="3"/>
  <c r="X45" i="3"/>
  <c r="D46" i="3"/>
  <c r="E46" i="3"/>
  <c r="F46" i="3"/>
  <c r="G46" i="3"/>
  <c r="H46" i="3"/>
  <c r="I46" i="3"/>
  <c r="J46" i="3"/>
  <c r="K46" i="3"/>
  <c r="L46" i="3"/>
  <c r="M46" i="3"/>
  <c r="N46" i="3"/>
  <c r="O46" i="3"/>
  <c r="P46" i="3"/>
  <c r="Q46" i="3"/>
  <c r="R46" i="3"/>
  <c r="S46" i="3"/>
  <c r="T46" i="3"/>
  <c r="U46" i="3"/>
  <c r="V46" i="3"/>
  <c r="W46" i="3"/>
  <c r="X46" i="3"/>
  <c r="D47" i="3"/>
  <c r="E47" i="3"/>
  <c r="F47" i="3"/>
  <c r="G47" i="3"/>
  <c r="H47" i="3"/>
  <c r="I47" i="3"/>
  <c r="J47" i="3"/>
  <c r="K47" i="3"/>
  <c r="L47" i="3"/>
  <c r="M47" i="3"/>
  <c r="N47" i="3"/>
  <c r="O47" i="3"/>
  <c r="P47" i="3"/>
  <c r="Q47" i="3"/>
  <c r="R47" i="3"/>
  <c r="S47" i="3"/>
  <c r="T47" i="3"/>
  <c r="U47" i="3"/>
  <c r="V47" i="3"/>
  <c r="W47" i="3"/>
  <c r="X47" i="3"/>
  <c r="D48" i="3"/>
  <c r="E48" i="3"/>
  <c r="F48" i="3"/>
  <c r="G48" i="3"/>
  <c r="H48" i="3"/>
  <c r="I48" i="3"/>
  <c r="J48" i="3"/>
  <c r="K48" i="3"/>
  <c r="L48" i="3"/>
  <c r="M48" i="3"/>
  <c r="N48" i="3"/>
  <c r="O48" i="3"/>
  <c r="P48" i="3"/>
  <c r="Q48" i="3"/>
  <c r="R48" i="3"/>
  <c r="S48" i="3"/>
  <c r="T48" i="3"/>
  <c r="U48" i="3"/>
  <c r="V48" i="3"/>
  <c r="W48" i="3"/>
  <c r="X48" i="3"/>
  <c r="D49" i="3"/>
  <c r="E49" i="3"/>
  <c r="F49" i="3"/>
  <c r="G49" i="3"/>
  <c r="H49" i="3"/>
  <c r="I49" i="3"/>
  <c r="J49" i="3"/>
  <c r="K49" i="3"/>
  <c r="L49" i="3"/>
  <c r="M49" i="3"/>
  <c r="N49" i="3"/>
  <c r="O49" i="3"/>
  <c r="P49" i="3"/>
  <c r="Q49" i="3"/>
  <c r="R49" i="3"/>
  <c r="S49" i="3"/>
  <c r="T49" i="3"/>
  <c r="U49" i="3"/>
  <c r="V49" i="3"/>
  <c r="W49" i="3"/>
  <c r="X49" i="3"/>
  <c r="D50" i="3"/>
  <c r="E50" i="3"/>
  <c r="F50" i="3"/>
  <c r="G50" i="3"/>
  <c r="H50" i="3"/>
  <c r="I50" i="3"/>
  <c r="J50" i="3"/>
  <c r="K50" i="3"/>
  <c r="L50" i="3"/>
  <c r="M50" i="3"/>
  <c r="N50" i="3"/>
  <c r="O50" i="3"/>
  <c r="P50" i="3"/>
  <c r="Q50" i="3"/>
  <c r="R50" i="3"/>
  <c r="S50" i="3"/>
  <c r="T50" i="3"/>
  <c r="U50" i="3"/>
  <c r="V50" i="3"/>
  <c r="W50" i="3"/>
  <c r="X50" i="3"/>
  <c r="D51" i="3"/>
  <c r="E51" i="3"/>
  <c r="F51" i="3"/>
  <c r="G51" i="3"/>
  <c r="H51" i="3"/>
  <c r="I51" i="3"/>
  <c r="J51" i="3"/>
  <c r="K51" i="3"/>
  <c r="L51" i="3"/>
  <c r="M51" i="3"/>
  <c r="N51" i="3"/>
  <c r="O51" i="3"/>
  <c r="P51" i="3"/>
  <c r="Q51" i="3"/>
  <c r="R51" i="3"/>
  <c r="S51" i="3"/>
  <c r="T51" i="3"/>
  <c r="U51" i="3"/>
  <c r="V51" i="3"/>
  <c r="W51" i="3"/>
  <c r="X51" i="3"/>
  <c r="D52" i="3"/>
  <c r="E52" i="3"/>
  <c r="F52" i="3"/>
  <c r="G52" i="3"/>
  <c r="H52" i="3"/>
  <c r="I52" i="3"/>
  <c r="J52" i="3"/>
  <c r="K52" i="3"/>
  <c r="L52" i="3"/>
  <c r="M52" i="3"/>
  <c r="N52" i="3"/>
  <c r="O52" i="3"/>
  <c r="P52" i="3"/>
  <c r="Q52" i="3"/>
  <c r="R52" i="3"/>
  <c r="S52" i="3"/>
  <c r="T52" i="3"/>
  <c r="U52" i="3"/>
  <c r="V52" i="3"/>
  <c r="W52" i="3"/>
  <c r="X52" i="3"/>
  <c r="D53" i="3"/>
  <c r="E53" i="3"/>
  <c r="F53" i="3"/>
  <c r="G53" i="3"/>
  <c r="H53" i="3"/>
  <c r="I53" i="3"/>
  <c r="J53" i="3"/>
  <c r="K53" i="3"/>
  <c r="L53" i="3"/>
  <c r="M53" i="3"/>
  <c r="N53" i="3"/>
  <c r="O53" i="3"/>
  <c r="P53" i="3"/>
  <c r="Q53" i="3"/>
  <c r="R53" i="3"/>
  <c r="S53" i="3"/>
  <c r="T53" i="3"/>
  <c r="U53" i="3"/>
  <c r="V53" i="3"/>
  <c r="W53" i="3"/>
  <c r="X53" i="3"/>
  <c r="D54" i="3"/>
  <c r="E54" i="3"/>
  <c r="F54" i="3"/>
  <c r="G54" i="3"/>
  <c r="H54" i="3"/>
  <c r="I54" i="3"/>
  <c r="J54" i="3"/>
  <c r="K54" i="3"/>
  <c r="L54" i="3"/>
  <c r="M54" i="3"/>
  <c r="N54" i="3"/>
  <c r="O54" i="3"/>
  <c r="P54" i="3"/>
  <c r="Q54" i="3"/>
  <c r="R54" i="3"/>
  <c r="S54" i="3"/>
  <c r="T54" i="3"/>
  <c r="U54" i="3"/>
  <c r="V54" i="3"/>
  <c r="W54" i="3"/>
  <c r="X54" i="3"/>
  <c r="D55" i="3"/>
  <c r="E55" i="3"/>
  <c r="F55" i="3"/>
  <c r="G55" i="3"/>
  <c r="H55" i="3"/>
  <c r="I55" i="3"/>
  <c r="J55" i="3"/>
  <c r="K55" i="3"/>
  <c r="L55" i="3"/>
  <c r="M55" i="3"/>
  <c r="N55" i="3"/>
  <c r="O55" i="3"/>
  <c r="P55" i="3"/>
  <c r="Q55" i="3"/>
  <c r="R55" i="3"/>
  <c r="S55" i="3"/>
  <c r="T55" i="3"/>
  <c r="U55" i="3"/>
  <c r="V55" i="3"/>
  <c r="W55" i="3"/>
  <c r="X55" i="3"/>
  <c r="D56" i="3"/>
  <c r="E56" i="3"/>
  <c r="F56" i="3"/>
  <c r="G56" i="3"/>
  <c r="H56" i="3"/>
  <c r="I56" i="3"/>
  <c r="J56" i="3"/>
  <c r="K56" i="3"/>
  <c r="L56" i="3"/>
  <c r="M56" i="3"/>
  <c r="N56" i="3"/>
  <c r="O56" i="3"/>
  <c r="P56" i="3"/>
  <c r="Q56" i="3"/>
  <c r="R56" i="3"/>
  <c r="S56" i="3"/>
  <c r="T56" i="3"/>
  <c r="U56" i="3"/>
  <c r="V56" i="3"/>
  <c r="W56" i="3"/>
  <c r="X56" i="3"/>
  <c r="D57" i="3"/>
  <c r="E57" i="3"/>
  <c r="F57" i="3"/>
  <c r="G57" i="3"/>
  <c r="H57" i="3"/>
  <c r="I57" i="3"/>
  <c r="J57" i="3"/>
  <c r="K57" i="3"/>
  <c r="L57" i="3"/>
  <c r="M57" i="3"/>
  <c r="N57" i="3"/>
  <c r="O57" i="3"/>
  <c r="P57" i="3"/>
  <c r="Q57" i="3"/>
  <c r="R57" i="3"/>
  <c r="S57" i="3"/>
  <c r="T57" i="3"/>
  <c r="U57" i="3"/>
  <c r="V57" i="3"/>
  <c r="W57" i="3"/>
  <c r="X57" i="3"/>
  <c r="D58" i="3"/>
  <c r="E58" i="3"/>
  <c r="F58" i="3"/>
  <c r="G58" i="3"/>
  <c r="H58" i="3"/>
  <c r="I58" i="3"/>
  <c r="J58" i="3"/>
  <c r="K58" i="3"/>
  <c r="L58" i="3"/>
  <c r="M58" i="3"/>
  <c r="N58" i="3"/>
  <c r="O58" i="3"/>
  <c r="P58" i="3"/>
  <c r="Q58" i="3"/>
  <c r="R58" i="3"/>
  <c r="S58" i="3"/>
  <c r="T58" i="3"/>
  <c r="U58" i="3"/>
  <c r="V58" i="3"/>
  <c r="W58" i="3"/>
  <c r="X58" i="3"/>
  <c r="D59" i="3"/>
  <c r="E59" i="3"/>
  <c r="F59" i="3"/>
  <c r="G59" i="3"/>
  <c r="H59" i="3"/>
  <c r="I59" i="3"/>
  <c r="J59" i="3"/>
  <c r="K59" i="3"/>
  <c r="L59" i="3"/>
  <c r="M59" i="3"/>
  <c r="N59" i="3"/>
  <c r="O59" i="3"/>
  <c r="P59" i="3"/>
  <c r="Q59" i="3"/>
  <c r="R59" i="3"/>
  <c r="S59" i="3"/>
  <c r="T59" i="3"/>
  <c r="U59" i="3"/>
  <c r="V59" i="3"/>
  <c r="W59" i="3"/>
  <c r="X59" i="3"/>
  <c r="D60" i="3"/>
  <c r="E60" i="3"/>
  <c r="F60" i="3"/>
  <c r="G60" i="3"/>
  <c r="H60" i="3"/>
  <c r="I60" i="3"/>
  <c r="J60" i="3"/>
  <c r="K60" i="3"/>
  <c r="L60" i="3"/>
  <c r="M60" i="3"/>
  <c r="N60" i="3"/>
  <c r="O60" i="3"/>
  <c r="P60" i="3"/>
  <c r="Q60" i="3"/>
  <c r="R60" i="3"/>
  <c r="S60" i="3"/>
  <c r="T60" i="3"/>
  <c r="U60" i="3"/>
  <c r="V60" i="3"/>
  <c r="W60" i="3"/>
  <c r="X60" i="3"/>
  <c r="D61" i="3"/>
  <c r="E61" i="3"/>
  <c r="F61" i="3"/>
  <c r="G61" i="3"/>
  <c r="H61" i="3"/>
  <c r="I61" i="3"/>
  <c r="J61" i="3"/>
  <c r="K61" i="3"/>
  <c r="L61" i="3"/>
  <c r="M61" i="3"/>
  <c r="N61" i="3"/>
  <c r="O61" i="3"/>
  <c r="P61" i="3"/>
  <c r="Q61" i="3"/>
  <c r="R61" i="3"/>
  <c r="S61" i="3"/>
  <c r="T61" i="3"/>
  <c r="U61" i="3"/>
  <c r="V61" i="3"/>
  <c r="W61" i="3"/>
  <c r="X61" i="3"/>
  <c r="D62" i="3"/>
  <c r="E62" i="3"/>
  <c r="F62" i="3"/>
  <c r="G62" i="3"/>
  <c r="H62" i="3"/>
  <c r="I62" i="3"/>
  <c r="J62" i="3"/>
  <c r="K62" i="3"/>
  <c r="L62" i="3"/>
  <c r="M62" i="3"/>
  <c r="N62" i="3"/>
  <c r="O62" i="3"/>
  <c r="P62" i="3"/>
  <c r="Q62" i="3"/>
  <c r="R62" i="3"/>
  <c r="S62" i="3"/>
  <c r="T62" i="3"/>
  <c r="U62" i="3"/>
  <c r="V62" i="3"/>
  <c r="W62" i="3"/>
  <c r="X62" i="3"/>
  <c r="D63" i="3"/>
  <c r="E63" i="3"/>
  <c r="F63" i="3"/>
  <c r="G63" i="3"/>
  <c r="H63" i="3"/>
  <c r="I63" i="3"/>
  <c r="J63" i="3"/>
  <c r="K63" i="3"/>
  <c r="L63" i="3"/>
  <c r="M63" i="3"/>
  <c r="N63" i="3"/>
  <c r="O63" i="3"/>
  <c r="P63" i="3"/>
  <c r="Q63" i="3"/>
  <c r="R63" i="3"/>
  <c r="S63" i="3"/>
  <c r="T63" i="3"/>
  <c r="U63" i="3"/>
  <c r="V63" i="3"/>
  <c r="W63" i="3"/>
  <c r="X63" i="3"/>
  <c r="D64" i="3"/>
  <c r="E64" i="3"/>
  <c r="F64" i="3"/>
  <c r="G64" i="3"/>
  <c r="H64" i="3"/>
  <c r="I64" i="3"/>
  <c r="J64" i="3"/>
  <c r="K64" i="3"/>
  <c r="L64" i="3"/>
  <c r="M64" i="3"/>
  <c r="N64" i="3"/>
  <c r="O64" i="3"/>
  <c r="P64" i="3"/>
  <c r="Q64" i="3"/>
  <c r="R64" i="3"/>
  <c r="S64" i="3"/>
  <c r="T64" i="3"/>
  <c r="U64" i="3"/>
  <c r="V64" i="3"/>
  <c r="W64" i="3"/>
  <c r="X64" i="3"/>
  <c r="D65" i="3"/>
  <c r="E65" i="3"/>
  <c r="F65" i="3"/>
  <c r="G65" i="3"/>
  <c r="H65" i="3"/>
  <c r="I65" i="3"/>
  <c r="J65" i="3"/>
  <c r="K65" i="3"/>
  <c r="L65" i="3"/>
  <c r="M65" i="3"/>
  <c r="N65" i="3"/>
  <c r="O65" i="3"/>
  <c r="P65" i="3"/>
  <c r="Q65" i="3"/>
  <c r="R65" i="3"/>
  <c r="S65" i="3"/>
  <c r="T65" i="3"/>
  <c r="U65" i="3"/>
  <c r="V65" i="3"/>
  <c r="W65" i="3"/>
  <c r="X65" i="3"/>
  <c r="D66" i="3"/>
  <c r="E66" i="3"/>
  <c r="F66" i="3"/>
  <c r="G66" i="3"/>
  <c r="H66" i="3"/>
  <c r="I66" i="3"/>
  <c r="J66" i="3"/>
  <c r="K66" i="3"/>
  <c r="L66" i="3"/>
  <c r="M66" i="3"/>
  <c r="N66" i="3"/>
  <c r="O66" i="3"/>
  <c r="P66" i="3"/>
  <c r="Q66" i="3"/>
  <c r="R66" i="3"/>
  <c r="S66" i="3"/>
  <c r="T66" i="3"/>
  <c r="U66" i="3"/>
  <c r="V66" i="3"/>
  <c r="W66" i="3"/>
  <c r="X66" i="3"/>
  <c r="D67" i="3"/>
  <c r="E67" i="3"/>
  <c r="F67" i="3"/>
  <c r="G67" i="3"/>
  <c r="H67" i="3"/>
  <c r="I67" i="3"/>
  <c r="J67" i="3"/>
  <c r="K67" i="3"/>
  <c r="L67" i="3"/>
  <c r="M67" i="3"/>
  <c r="N67" i="3"/>
  <c r="O67" i="3"/>
  <c r="P67" i="3"/>
  <c r="Q67" i="3"/>
  <c r="R67" i="3"/>
  <c r="S67" i="3"/>
  <c r="T67" i="3"/>
  <c r="U67" i="3"/>
  <c r="V67" i="3"/>
  <c r="W67" i="3"/>
  <c r="X67" i="3"/>
  <c r="D68" i="3"/>
  <c r="E68" i="3"/>
  <c r="F68" i="3"/>
  <c r="G68" i="3"/>
  <c r="H68" i="3"/>
  <c r="I68" i="3"/>
  <c r="J68" i="3"/>
  <c r="K68" i="3"/>
  <c r="L68" i="3"/>
  <c r="M68" i="3"/>
  <c r="N68" i="3"/>
  <c r="O68" i="3"/>
  <c r="P68" i="3"/>
  <c r="Q68" i="3"/>
  <c r="R68" i="3"/>
  <c r="S68" i="3"/>
  <c r="T68" i="3"/>
  <c r="U68" i="3"/>
  <c r="V68" i="3"/>
  <c r="W68" i="3"/>
  <c r="X68" i="3"/>
  <c r="D69" i="3"/>
  <c r="E69" i="3"/>
  <c r="F69" i="3"/>
  <c r="G69" i="3"/>
  <c r="H69" i="3"/>
  <c r="I69" i="3"/>
  <c r="J69" i="3"/>
  <c r="K69" i="3"/>
  <c r="L69" i="3"/>
  <c r="M69" i="3"/>
  <c r="N69" i="3"/>
  <c r="O69" i="3"/>
  <c r="P69" i="3"/>
  <c r="Q69" i="3"/>
  <c r="R69" i="3"/>
  <c r="S69" i="3"/>
  <c r="T69" i="3"/>
  <c r="U69" i="3"/>
  <c r="V69" i="3"/>
  <c r="W69" i="3"/>
  <c r="X69" i="3"/>
  <c r="D70" i="3"/>
  <c r="E70" i="3"/>
  <c r="F70" i="3"/>
  <c r="G70" i="3"/>
  <c r="H70" i="3"/>
  <c r="I70" i="3"/>
  <c r="J70" i="3"/>
  <c r="K70" i="3"/>
  <c r="L70" i="3"/>
  <c r="M70" i="3"/>
  <c r="N70" i="3"/>
  <c r="O70" i="3"/>
  <c r="P70" i="3"/>
  <c r="Q70" i="3"/>
  <c r="R70" i="3"/>
  <c r="S70" i="3"/>
  <c r="T70" i="3"/>
  <c r="U70" i="3"/>
  <c r="V70" i="3"/>
  <c r="W70" i="3"/>
  <c r="X70" i="3"/>
  <c r="D71" i="3"/>
  <c r="E71" i="3"/>
  <c r="F71" i="3"/>
  <c r="G71" i="3"/>
  <c r="H71" i="3"/>
  <c r="I71" i="3"/>
  <c r="J71" i="3"/>
  <c r="K71" i="3"/>
  <c r="L71" i="3"/>
  <c r="M71" i="3"/>
  <c r="N71" i="3"/>
  <c r="O71" i="3"/>
  <c r="P71" i="3"/>
  <c r="Q71" i="3"/>
  <c r="R71" i="3"/>
  <c r="S71" i="3"/>
  <c r="T71" i="3"/>
  <c r="U71" i="3"/>
  <c r="V71" i="3"/>
  <c r="W71" i="3"/>
  <c r="X71" i="3"/>
  <c r="D72" i="3"/>
  <c r="E72" i="3"/>
  <c r="F72" i="3"/>
  <c r="G72" i="3"/>
  <c r="H72" i="3"/>
  <c r="I72" i="3"/>
  <c r="J72" i="3"/>
  <c r="K72" i="3"/>
  <c r="L72" i="3"/>
  <c r="M72" i="3"/>
  <c r="N72" i="3"/>
  <c r="O72" i="3"/>
  <c r="P72" i="3"/>
  <c r="Q72" i="3"/>
  <c r="R72" i="3"/>
  <c r="S72" i="3"/>
  <c r="T72" i="3"/>
  <c r="U72" i="3"/>
  <c r="V72" i="3"/>
  <c r="W72" i="3"/>
  <c r="X72" i="3"/>
  <c r="D73" i="3"/>
  <c r="E73" i="3"/>
  <c r="F73" i="3"/>
  <c r="G73" i="3"/>
  <c r="H73" i="3"/>
  <c r="I73" i="3"/>
  <c r="J73" i="3"/>
  <c r="K73" i="3"/>
  <c r="L73" i="3"/>
  <c r="M73" i="3"/>
  <c r="N73" i="3"/>
  <c r="O73" i="3"/>
  <c r="P73" i="3"/>
  <c r="Q73" i="3"/>
  <c r="R73" i="3"/>
  <c r="S73" i="3"/>
  <c r="T73" i="3"/>
  <c r="U73" i="3"/>
  <c r="V73" i="3"/>
  <c r="W73" i="3"/>
  <c r="X73" i="3"/>
  <c r="D74" i="3"/>
  <c r="E74" i="3"/>
  <c r="F74" i="3"/>
  <c r="G74" i="3"/>
  <c r="H74" i="3"/>
  <c r="I74" i="3"/>
  <c r="J74" i="3"/>
  <c r="K74" i="3"/>
  <c r="L74" i="3"/>
  <c r="M74" i="3"/>
  <c r="N74" i="3"/>
  <c r="O74" i="3"/>
  <c r="P74" i="3"/>
  <c r="Q74" i="3"/>
  <c r="R74" i="3"/>
  <c r="S74" i="3"/>
  <c r="T74" i="3"/>
  <c r="U74" i="3"/>
  <c r="V74" i="3"/>
  <c r="W74" i="3"/>
  <c r="X74" i="3"/>
  <c r="D75" i="3"/>
  <c r="E75" i="3"/>
  <c r="F75" i="3"/>
  <c r="G75" i="3"/>
  <c r="H75" i="3"/>
  <c r="I75" i="3"/>
  <c r="J75" i="3"/>
  <c r="K75" i="3"/>
  <c r="L75" i="3"/>
  <c r="M75" i="3"/>
  <c r="N75" i="3"/>
  <c r="O75" i="3"/>
  <c r="P75" i="3"/>
  <c r="Q75" i="3"/>
  <c r="R75" i="3"/>
  <c r="S75" i="3"/>
  <c r="T75" i="3"/>
  <c r="U75" i="3"/>
  <c r="V75" i="3"/>
  <c r="W75" i="3"/>
  <c r="X75" i="3"/>
  <c r="D76" i="3"/>
  <c r="E76" i="3"/>
  <c r="F76" i="3"/>
  <c r="G76" i="3"/>
  <c r="H76" i="3"/>
  <c r="I76" i="3"/>
  <c r="J76" i="3"/>
  <c r="K76" i="3"/>
  <c r="L76" i="3"/>
  <c r="M76" i="3"/>
  <c r="N76" i="3"/>
  <c r="O76" i="3"/>
  <c r="P76" i="3"/>
  <c r="Q76" i="3"/>
  <c r="R76" i="3"/>
  <c r="S76" i="3"/>
  <c r="T76" i="3"/>
  <c r="U76" i="3"/>
  <c r="V76" i="3"/>
  <c r="W76" i="3"/>
  <c r="X76" i="3"/>
  <c r="D77" i="3"/>
  <c r="E77" i="3"/>
  <c r="F77" i="3"/>
  <c r="G77" i="3"/>
  <c r="H77" i="3"/>
  <c r="I77" i="3"/>
  <c r="J77" i="3"/>
  <c r="K77" i="3"/>
  <c r="L77" i="3"/>
  <c r="M77" i="3"/>
  <c r="N77" i="3"/>
  <c r="O77" i="3"/>
  <c r="P77" i="3"/>
  <c r="Q77" i="3"/>
  <c r="R77" i="3"/>
  <c r="S77" i="3"/>
  <c r="T77" i="3"/>
  <c r="U77" i="3"/>
  <c r="V77" i="3"/>
  <c r="W77" i="3"/>
  <c r="X77" i="3"/>
  <c r="D78" i="3"/>
  <c r="E78" i="3"/>
  <c r="F78" i="3"/>
  <c r="G78" i="3"/>
  <c r="H78" i="3"/>
  <c r="I78" i="3"/>
  <c r="J78" i="3"/>
  <c r="K78" i="3"/>
  <c r="L78" i="3"/>
  <c r="M78" i="3"/>
  <c r="N78" i="3"/>
  <c r="O78" i="3"/>
  <c r="P78" i="3"/>
  <c r="Q78" i="3"/>
  <c r="R78" i="3"/>
  <c r="S78" i="3"/>
  <c r="T78" i="3"/>
  <c r="U78" i="3"/>
  <c r="V78" i="3"/>
  <c r="W78" i="3"/>
  <c r="X78" i="3"/>
  <c r="D79" i="3"/>
  <c r="E79" i="3"/>
  <c r="F79" i="3"/>
  <c r="G79" i="3"/>
  <c r="H79" i="3"/>
  <c r="I79" i="3"/>
  <c r="J79" i="3"/>
  <c r="K79" i="3"/>
  <c r="L79" i="3"/>
  <c r="M79" i="3"/>
  <c r="N79" i="3"/>
  <c r="O79" i="3"/>
  <c r="P79" i="3"/>
  <c r="Q79" i="3"/>
  <c r="R79" i="3"/>
  <c r="S79" i="3"/>
  <c r="T79" i="3"/>
  <c r="U79" i="3"/>
  <c r="V79" i="3"/>
  <c r="W79" i="3"/>
  <c r="X79" i="3"/>
  <c r="D80" i="3"/>
  <c r="E80" i="3"/>
  <c r="F80" i="3"/>
  <c r="G80" i="3"/>
  <c r="H80" i="3"/>
  <c r="I80" i="3"/>
  <c r="J80" i="3"/>
  <c r="K80" i="3"/>
  <c r="L80" i="3"/>
  <c r="M80" i="3"/>
  <c r="N80" i="3"/>
  <c r="O80" i="3"/>
  <c r="P80" i="3"/>
  <c r="Q80" i="3"/>
  <c r="R80" i="3"/>
  <c r="S80" i="3"/>
  <c r="T80" i="3"/>
  <c r="U80" i="3"/>
  <c r="V80" i="3"/>
  <c r="W80" i="3"/>
  <c r="X80" i="3"/>
  <c r="D81" i="3"/>
  <c r="E81" i="3"/>
  <c r="F81" i="3"/>
  <c r="G81" i="3"/>
  <c r="H81" i="3"/>
  <c r="I81" i="3"/>
  <c r="J81" i="3"/>
  <c r="K81" i="3"/>
  <c r="L81" i="3"/>
  <c r="M81" i="3"/>
  <c r="N81" i="3"/>
  <c r="O81" i="3"/>
  <c r="P81" i="3"/>
  <c r="Q81" i="3"/>
  <c r="R81" i="3"/>
  <c r="S81" i="3"/>
  <c r="T81" i="3"/>
  <c r="U81" i="3"/>
  <c r="V81" i="3"/>
  <c r="W81" i="3"/>
  <c r="X81" i="3"/>
  <c r="D82" i="3"/>
  <c r="E82" i="3"/>
  <c r="F82" i="3"/>
  <c r="G82" i="3"/>
  <c r="H82" i="3"/>
  <c r="I82" i="3"/>
  <c r="J82" i="3"/>
  <c r="K82" i="3"/>
  <c r="L82" i="3"/>
  <c r="M82" i="3"/>
  <c r="N82" i="3"/>
  <c r="O82" i="3"/>
  <c r="P82" i="3"/>
  <c r="Q82" i="3"/>
  <c r="R82" i="3"/>
  <c r="S82" i="3"/>
  <c r="T82" i="3"/>
  <c r="U82" i="3"/>
  <c r="V82" i="3"/>
  <c r="W82" i="3"/>
  <c r="X82" i="3"/>
  <c r="D83" i="3"/>
  <c r="E83" i="3"/>
  <c r="F83" i="3"/>
  <c r="G83" i="3"/>
  <c r="H83" i="3"/>
  <c r="I83" i="3"/>
  <c r="J83" i="3"/>
  <c r="K83" i="3"/>
  <c r="L83" i="3"/>
  <c r="M83" i="3"/>
  <c r="N83" i="3"/>
  <c r="O83" i="3"/>
  <c r="P83" i="3"/>
  <c r="Q83" i="3"/>
  <c r="R83" i="3"/>
  <c r="S83" i="3"/>
  <c r="T83" i="3"/>
  <c r="U83" i="3"/>
  <c r="V83" i="3"/>
  <c r="W83" i="3"/>
  <c r="X83" i="3"/>
  <c r="D84" i="3"/>
  <c r="E84" i="3"/>
  <c r="F84" i="3"/>
  <c r="G84" i="3"/>
  <c r="H84" i="3"/>
  <c r="I84" i="3"/>
  <c r="J84" i="3"/>
  <c r="K84" i="3"/>
  <c r="L84" i="3"/>
  <c r="M84" i="3"/>
  <c r="N84" i="3"/>
  <c r="O84" i="3"/>
  <c r="P84" i="3"/>
  <c r="Q84" i="3"/>
  <c r="R84" i="3"/>
  <c r="S84" i="3"/>
  <c r="T84" i="3"/>
  <c r="U84" i="3"/>
  <c r="V84" i="3"/>
  <c r="W84" i="3"/>
  <c r="X84" i="3"/>
  <c r="D85" i="3"/>
  <c r="E85" i="3"/>
  <c r="F85" i="3"/>
  <c r="G85" i="3"/>
  <c r="H85" i="3"/>
  <c r="I85" i="3"/>
  <c r="J85" i="3"/>
  <c r="K85" i="3"/>
  <c r="L85" i="3"/>
  <c r="M85" i="3"/>
  <c r="N85" i="3"/>
  <c r="O85" i="3"/>
  <c r="P85" i="3"/>
  <c r="Q85" i="3"/>
  <c r="R85" i="3"/>
  <c r="S85" i="3"/>
  <c r="T85" i="3"/>
  <c r="U85" i="3"/>
  <c r="V85" i="3"/>
  <c r="W85" i="3"/>
  <c r="X85" i="3"/>
  <c r="D86" i="3"/>
  <c r="E86" i="3"/>
  <c r="F86" i="3"/>
  <c r="G86" i="3"/>
  <c r="H86" i="3"/>
  <c r="I86" i="3"/>
  <c r="J86" i="3"/>
  <c r="K86" i="3"/>
  <c r="L86" i="3"/>
  <c r="M86" i="3"/>
  <c r="N86" i="3"/>
  <c r="O86" i="3"/>
  <c r="P86" i="3"/>
  <c r="Q86" i="3"/>
  <c r="R86" i="3"/>
  <c r="S86" i="3"/>
  <c r="T86" i="3"/>
  <c r="U86" i="3"/>
  <c r="V86" i="3"/>
  <c r="W86" i="3"/>
  <c r="X86" i="3"/>
  <c r="D87" i="3"/>
  <c r="E87" i="3"/>
  <c r="F87" i="3"/>
  <c r="G87" i="3"/>
  <c r="H87" i="3"/>
  <c r="I87" i="3"/>
  <c r="J87" i="3"/>
  <c r="K87" i="3"/>
  <c r="L87" i="3"/>
  <c r="M87" i="3"/>
  <c r="N87" i="3"/>
  <c r="O87" i="3"/>
  <c r="P87" i="3"/>
  <c r="Q87" i="3"/>
  <c r="R87" i="3"/>
  <c r="S87" i="3"/>
  <c r="T87" i="3"/>
  <c r="U87" i="3"/>
  <c r="V87" i="3"/>
  <c r="W87" i="3"/>
  <c r="X87" i="3"/>
  <c r="D88" i="3"/>
  <c r="E88" i="3"/>
  <c r="F88" i="3"/>
  <c r="G88" i="3"/>
  <c r="H88" i="3"/>
  <c r="I88" i="3"/>
  <c r="J88" i="3"/>
  <c r="K88" i="3"/>
  <c r="L88" i="3"/>
  <c r="M88" i="3"/>
  <c r="N88" i="3"/>
  <c r="O88" i="3"/>
  <c r="P88" i="3"/>
  <c r="Q88" i="3"/>
  <c r="R88" i="3"/>
  <c r="S88" i="3"/>
  <c r="T88" i="3"/>
  <c r="U88" i="3"/>
  <c r="V88" i="3"/>
  <c r="W88" i="3"/>
  <c r="X88" i="3"/>
  <c r="D89" i="3"/>
  <c r="E89" i="3"/>
  <c r="F89" i="3"/>
  <c r="G89" i="3"/>
  <c r="H89" i="3"/>
  <c r="I89" i="3"/>
  <c r="J89" i="3"/>
  <c r="K89" i="3"/>
  <c r="L89" i="3"/>
  <c r="M89" i="3"/>
  <c r="N89" i="3"/>
  <c r="O89" i="3"/>
  <c r="P89" i="3"/>
  <c r="Q89" i="3"/>
  <c r="R89" i="3"/>
  <c r="S89" i="3"/>
  <c r="T89" i="3"/>
  <c r="U89" i="3"/>
  <c r="V89" i="3"/>
  <c r="W89" i="3"/>
  <c r="X89" i="3"/>
  <c r="D90" i="3"/>
  <c r="E90" i="3"/>
  <c r="F90" i="3"/>
  <c r="G90" i="3"/>
  <c r="H90" i="3"/>
  <c r="I90" i="3"/>
  <c r="J90" i="3"/>
  <c r="K90" i="3"/>
  <c r="L90" i="3"/>
  <c r="M90" i="3"/>
  <c r="N90" i="3"/>
  <c r="O90" i="3"/>
  <c r="P90" i="3"/>
  <c r="Q90" i="3"/>
  <c r="R90" i="3"/>
  <c r="S90" i="3"/>
  <c r="T90" i="3"/>
  <c r="U90" i="3"/>
  <c r="V90" i="3"/>
  <c r="W90" i="3"/>
  <c r="X90" i="3"/>
  <c r="D91" i="3"/>
  <c r="E91" i="3"/>
  <c r="F91" i="3"/>
  <c r="G91" i="3"/>
  <c r="H91" i="3"/>
  <c r="I91" i="3"/>
  <c r="J91" i="3"/>
  <c r="K91" i="3"/>
  <c r="L91" i="3"/>
  <c r="M91" i="3"/>
  <c r="N91" i="3"/>
  <c r="O91" i="3"/>
  <c r="P91" i="3"/>
  <c r="Q91" i="3"/>
  <c r="R91" i="3"/>
  <c r="S91" i="3"/>
  <c r="T91" i="3"/>
  <c r="U91" i="3"/>
  <c r="V91" i="3"/>
  <c r="W91" i="3"/>
  <c r="X91" i="3"/>
  <c r="D92" i="3"/>
  <c r="E92" i="3"/>
  <c r="F92" i="3"/>
  <c r="G92" i="3"/>
  <c r="H92" i="3"/>
  <c r="I92" i="3"/>
  <c r="J92" i="3"/>
  <c r="K92" i="3"/>
  <c r="L92" i="3"/>
  <c r="M92" i="3"/>
  <c r="N92" i="3"/>
  <c r="O92" i="3"/>
  <c r="P92" i="3"/>
  <c r="Q92" i="3"/>
  <c r="R92" i="3"/>
  <c r="S92" i="3"/>
  <c r="T92" i="3"/>
  <c r="U92" i="3"/>
  <c r="V92" i="3"/>
  <c r="W92" i="3"/>
  <c r="X92" i="3"/>
  <c r="D93" i="3"/>
  <c r="E93" i="3"/>
  <c r="F93" i="3"/>
  <c r="G93" i="3"/>
  <c r="H93" i="3"/>
  <c r="I93" i="3"/>
  <c r="J93" i="3"/>
  <c r="K93" i="3"/>
  <c r="L93" i="3"/>
  <c r="M93" i="3"/>
  <c r="N93" i="3"/>
  <c r="O93" i="3"/>
  <c r="P93" i="3"/>
  <c r="Q93" i="3"/>
  <c r="R93" i="3"/>
  <c r="S93" i="3"/>
  <c r="T93" i="3"/>
  <c r="U93" i="3"/>
  <c r="V93" i="3"/>
  <c r="W93" i="3"/>
  <c r="X93" i="3"/>
  <c r="D94" i="3"/>
  <c r="E94" i="3"/>
  <c r="F94" i="3"/>
  <c r="G94" i="3"/>
  <c r="H94" i="3"/>
  <c r="I94" i="3"/>
  <c r="J94" i="3"/>
  <c r="K94" i="3"/>
  <c r="L94" i="3"/>
  <c r="M94" i="3"/>
  <c r="N94" i="3"/>
  <c r="O94" i="3"/>
  <c r="P94" i="3"/>
  <c r="Q94" i="3"/>
  <c r="R94" i="3"/>
  <c r="S94" i="3"/>
  <c r="T94" i="3"/>
  <c r="U94" i="3"/>
  <c r="V94" i="3"/>
  <c r="W94" i="3"/>
  <c r="X94" i="3"/>
  <c r="D95" i="3"/>
  <c r="E95" i="3"/>
  <c r="F95" i="3"/>
  <c r="G95" i="3"/>
  <c r="H95" i="3"/>
  <c r="I95" i="3"/>
  <c r="J95" i="3"/>
  <c r="K95" i="3"/>
  <c r="L95" i="3"/>
  <c r="M95" i="3"/>
  <c r="N95" i="3"/>
  <c r="O95" i="3"/>
  <c r="P95" i="3"/>
  <c r="Q95" i="3"/>
  <c r="R95" i="3"/>
  <c r="S95" i="3"/>
  <c r="T95" i="3"/>
  <c r="U95" i="3"/>
  <c r="V95" i="3"/>
  <c r="W95" i="3"/>
  <c r="X95" i="3"/>
  <c r="D96" i="3"/>
  <c r="E96" i="3"/>
  <c r="F96" i="3"/>
  <c r="G96" i="3"/>
  <c r="H96" i="3"/>
  <c r="I96" i="3"/>
  <c r="J96" i="3"/>
  <c r="K96" i="3"/>
  <c r="L96" i="3"/>
  <c r="M96" i="3"/>
  <c r="N96" i="3"/>
  <c r="O96" i="3"/>
  <c r="P96" i="3"/>
  <c r="Q96" i="3"/>
  <c r="R96" i="3"/>
  <c r="S96" i="3"/>
  <c r="T96" i="3"/>
  <c r="U96" i="3"/>
  <c r="V96" i="3"/>
  <c r="W96" i="3"/>
  <c r="X96" i="3"/>
  <c r="D97" i="3"/>
  <c r="E97" i="3"/>
  <c r="F97" i="3"/>
  <c r="G97" i="3"/>
  <c r="H97" i="3"/>
  <c r="I97" i="3"/>
  <c r="J97" i="3"/>
  <c r="K97" i="3"/>
  <c r="L97" i="3"/>
  <c r="M97" i="3"/>
  <c r="N97" i="3"/>
  <c r="O97" i="3"/>
  <c r="P97" i="3"/>
  <c r="Q97" i="3"/>
  <c r="R97" i="3"/>
  <c r="S97" i="3"/>
  <c r="T97" i="3"/>
  <c r="U97" i="3"/>
  <c r="V97" i="3"/>
  <c r="W97" i="3"/>
  <c r="X97" i="3"/>
  <c r="D98" i="3"/>
  <c r="E98" i="3"/>
  <c r="F98" i="3"/>
  <c r="G98" i="3"/>
  <c r="H98" i="3"/>
  <c r="I98" i="3"/>
  <c r="J98" i="3"/>
  <c r="K98" i="3"/>
  <c r="L98" i="3"/>
  <c r="M98" i="3"/>
  <c r="N98" i="3"/>
  <c r="O98" i="3"/>
  <c r="P98" i="3"/>
  <c r="Q98" i="3"/>
  <c r="R98" i="3"/>
  <c r="S98" i="3"/>
  <c r="T98" i="3"/>
  <c r="U98" i="3"/>
  <c r="V98" i="3"/>
  <c r="W98" i="3"/>
  <c r="X98" i="3"/>
  <c r="D99" i="3"/>
  <c r="E99" i="3"/>
  <c r="F99" i="3"/>
  <c r="G99" i="3"/>
  <c r="H99" i="3"/>
  <c r="I99" i="3"/>
  <c r="J99" i="3"/>
  <c r="K99" i="3"/>
  <c r="L99" i="3"/>
  <c r="M99" i="3"/>
  <c r="N99" i="3"/>
  <c r="O99" i="3"/>
  <c r="P99" i="3"/>
  <c r="Q99" i="3"/>
  <c r="R99" i="3"/>
  <c r="S99" i="3"/>
  <c r="T99" i="3"/>
  <c r="U99" i="3"/>
  <c r="V99" i="3"/>
  <c r="W99" i="3"/>
  <c r="X99" i="3"/>
  <c r="D100" i="3"/>
  <c r="E100" i="3"/>
  <c r="F100" i="3"/>
  <c r="G100" i="3"/>
  <c r="H100" i="3"/>
  <c r="I100" i="3"/>
  <c r="J100" i="3"/>
  <c r="K100" i="3"/>
  <c r="L100" i="3"/>
  <c r="M100" i="3"/>
  <c r="N100" i="3"/>
  <c r="O100" i="3"/>
  <c r="P100" i="3"/>
  <c r="Q100" i="3"/>
  <c r="R100" i="3"/>
  <c r="S100" i="3"/>
  <c r="T100" i="3"/>
  <c r="U100" i="3"/>
  <c r="V100" i="3"/>
  <c r="W100" i="3"/>
  <c r="X100" i="3"/>
  <c r="D101" i="3"/>
  <c r="E101" i="3"/>
  <c r="F101" i="3"/>
  <c r="G101" i="3"/>
  <c r="H101" i="3"/>
  <c r="I101" i="3"/>
  <c r="J101" i="3"/>
  <c r="K101" i="3"/>
  <c r="L101" i="3"/>
  <c r="M101" i="3"/>
  <c r="N101" i="3"/>
  <c r="O101" i="3"/>
  <c r="P101" i="3"/>
  <c r="Q101" i="3"/>
  <c r="R101" i="3"/>
  <c r="S101" i="3"/>
  <c r="T101" i="3"/>
  <c r="U101" i="3"/>
  <c r="V101" i="3"/>
  <c r="W101" i="3"/>
  <c r="X101" i="3"/>
  <c r="D102" i="3"/>
  <c r="E102" i="3"/>
  <c r="F102" i="3"/>
  <c r="G102" i="3"/>
  <c r="H102" i="3"/>
  <c r="I102" i="3"/>
  <c r="J102" i="3"/>
  <c r="K102" i="3"/>
  <c r="L102" i="3"/>
  <c r="M102" i="3"/>
  <c r="N102" i="3"/>
  <c r="O102" i="3"/>
  <c r="P102" i="3"/>
  <c r="Q102" i="3"/>
  <c r="R102" i="3"/>
  <c r="S102" i="3"/>
  <c r="T102" i="3"/>
  <c r="U102" i="3"/>
  <c r="V102" i="3"/>
  <c r="W102" i="3"/>
  <c r="X102" i="3"/>
  <c r="D103" i="3"/>
  <c r="E103" i="3"/>
  <c r="F103" i="3"/>
  <c r="G103" i="3"/>
  <c r="H103" i="3"/>
  <c r="I103" i="3"/>
  <c r="J103" i="3"/>
  <c r="K103" i="3"/>
  <c r="L103" i="3"/>
  <c r="M103" i="3"/>
  <c r="N103" i="3"/>
  <c r="O103" i="3"/>
  <c r="P103" i="3"/>
  <c r="Q103" i="3"/>
  <c r="R103" i="3"/>
  <c r="S103" i="3"/>
  <c r="T103" i="3"/>
  <c r="U103" i="3"/>
  <c r="V103" i="3"/>
  <c r="W103" i="3"/>
  <c r="X103" i="3"/>
  <c r="D104" i="3"/>
  <c r="E104" i="3"/>
  <c r="F104" i="3"/>
  <c r="G104" i="3"/>
  <c r="H104" i="3"/>
  <c r="I104" i="3"/>
  <c r="J104" i="3"/>
  <c r="K104" i="3"/>
  <c r="L104" i="3"/>
  <c r="M104" i="3"/>
  <c r="N104" i="3"/>
  <c r="O104" i="3"/>
  <c r="P104" i="3"/>
  <c r="Q104" i="3"/>
  <c r="R104" i="3"/>
  <c r="S104" i="3"/>
  <c r="T104" i="3"/>
  <c r="U104" i="3"/>
  <c r="V104" i="3"/>
  <c r="W104" i="3"/>
  <c r="X104" i="3"/>
  <c r="D105" i="3"/>
  <c r="E105" i="3"/>
  <c r="F105" i="3"/>
  <c r="G105" i="3"/>
  <c r="H105" i="3"/>
  <c r="I105" i="3"/>
  <c r="J105" i="3"/>
  <c r="K105" i="3"/>
  <c r="L105" i="3"/>
  <c r="M105" i="3"/>
  <c r="N105" i="3"/>
  <c r="O105" i="3"/>
  <c r="P105" i="3"/>
  <c r="Q105" i="3"/>
  <c r="R105" i="3"/>
  <c r="S105" i="3"/>
  <c r="T105" i="3"/>
  <c r="U105" i="3"/>
  <c r="V105" i="3"/>
  <c r="W105" i="3"/>
  <c r="X105" i="3"/>
  <c r="D106" i="3"/>
  <c r="E106" i="3"/>
  <c r="F106" i="3"/>
  <c r="G106" i="3"/>
  <c r="H106" i="3"/>
  <c r="I106" i="3"/>
  <c r="J106" i="3"/>
  <c r="K106" i="3"/>
  <c r="L106" i="3"/>
  <c r="M106" i="3"/>
  <c r="N106" i="3"/>
  <c r="O106" i="3"/>
  <c r="P106" i="3"/>
  <c r="Q106" i="3"/>
  <c r="R106" i="3"/>
  <c r="S106" i="3"/>
  <c r="T106" i="3"/>
  <c r="U106" i="3"/>
  <c r="V106" i="3"/>
  <c r="W106" i="3"/>
  <c r="X106" i="3"/>
  <c r="D107" i="3"/>
  <c r="E107" i="3"/>
  <c r="F107" i="3"/>
  <c r="G107" i="3"/>
  <c r="H107" i="3"/>
  <c r="I107" i="3"/>
  <c r="J107" i="3"/>
  <c r="K107" i="3"/>
  <c r="L107" i="3"/>
  <c r="M107" i="3"/>
  <c r="N107" i="3"/>
  <c r="O107" i="3"/>
  <c r="P107" i="3"/>
  <c r="Q107" i="3"/>
  <c r="R107" i="3"/>
  <c r="S107" i="3"/>
  <c r="T107" i="3"/>
  <c r="U107" i="3"/>
  <c r="V107" i="3"/>
  <c r="W107" i="3"/>
  <c r="X107" i="3"/>
  <c r="D108" i="3"/>
  <c r="E108" i="3"/>
  <c r="F108" i="3"/>
  <c r="G108" i="3"/>
  <c r="H108" i="3"/>
  <c r="I108" i="3"/>
  <c r="J108" i="3"/>
  <c r="K108" i="3"/>
  <c r="L108" i="3"/>
  <c r="M108" i="3"/>
  <c r="N108" i="3"/>
  <c r="O108" i="3"/>
  <c r="P108" i="3"/>
  <c r="Q108" i="3"/>
  <c r="R108" i="3"/>
  <c r="S108" i="3"/>
  <c r="T108" i="3"/>
  <c r="U108" i="3"/>
  <c r="V108" i="3"/>
  <c r="W108" i="3"/>
  <c r="X108" i="3"/>
  <c r="D109" i="3"/>
  <c r="E109" i="3"/>
  <c r="F109" i="3"/>
  <c r="G109" i="3"/>
  <c r="H109" i="3"/>
  <c r="I109" i="3"/>
  <c r="J109" i="3"/>
  <c r="K109" i="3"/>
  <c r="L109" i="3"/>
  <c r="M109" i="3"/>
  <c r="N109" i="3"/>
  <c r="O109" i="3"/>
  <c r="P109" i="3"/>
  <c r="Q109" i="3"/>
  <c r="R109" i="3"/>
  <c r="S109" i="3"/>
  <c r="T109" i="3"/>
  <c r="U109" i="3"/>
  <c r="V109" i="3"/>
  <c r="W109" i="3"/>
  <c r="X109" i="3"/>
  <c r="D110" i="3"/>
  <c r="E110" i="3"/>
  <c r="F110" i="3"/>
  <c r="G110" i="3"/>
  <c r="H110" i="3"/>
  <c r="I110" i="3"/>
  <c r="J110" i="3"/>
  <c r="K110" i="3"/>
  <c r="L110" i="3"/>
  <c r="M110" i="3"/>
  <c r="N110" i="3"/>
  <c r="O110" i="3"/>
  <c r="P110" i="3"/>
  <c r="Q110" i="3"/>
  <c r="R110" i="3"/>
  <c r="S110" i="3"/>
  <c r="T110" i="3"/>
  <c r="U110" i="3"/>
  <c r="V110" i="3"/>
  <c r="W110" i="3"/>
  <c r="X110" i="3"/>
  <c r="D111" i="3"/>
  <c r="E111" i="3"/>
  <c r="F111" i="3"/>
  <c r="G111" i="3"/>
  <c r="H111" i="3"/>
  <c r="I111" i="3"/>
  <c r="J111" i="3"/>
  <c r="K111" i="3"/>
  <c r="L111" i="3"/>
  <c r="M111" i="3"/>
  <c r="N111" i="3"/>
  <c r="O111" i="3"/>
  <c r="P111" i="3"/>
  <c r="Q111" i="3"/>
  <c r="R111" i="3"/>
  <c r="S111" i="3"/>
  <c r="T111" i="3"/>
  <c r="U111" i="3"/>
  <c r="V111" i="3"/>
  <c r="W111" i="3"/>
  <c r="X111" i="3"/>
  <c r="D112" i="3"/>
  <c r="E112" i="3"/>
  <c r="F112" i="3"/>
  <c r="G112" i="3"/>
  <c r="H112" i="3"/>
  <c r="I112" i="3"/>
  <c r="J112" i="3"/>
  <c r="K112" i="3"/>
  <c r="L112" i="3"/>
  <c r="M112" i="3"/>
  <c r="N112" i="3"/>
  <c r="O112" i="3"/>
  <c r="P112" i="3"/>
  <c r="Q112" i="3"/>
  <c r="R112" i="3"/>
  <c r="S112" i="3"/>
  <c r="T112" i="3"/>
  <c r="U112" i="3"/>
  <c r="V112" i="3"/>
  <c r="W112" i="3"/>
  <c r="X112" i="3"/>
  <c r="D113" i="3"/>
  <c r="E113" i="3"/>
  <c r="F113" i="3"/>
  <c r="G113" i="3"/>
  <c r="H113" i="3"/>
  <c r="I113" i="3"/>
  <c r="J113" i="3"/>
  <c r="K113" i="3"/>
  <c r="L113" i="3"/>
  <c r="M113" i="3"/>
  <c r="N113" i="3"/>
  <c r="O113" i="3"/>
  <c r="P113" i="3"/>
  <c r="Q113" i="3"/>
  <c r="R113" i="3"/>
  <c r="S113" i="3"/>
  <c r="T113" i="3"/>
  <c r="U113" i="3"/>
  <c r="V113" i="3"/>
  <c r="W113" i="3"/>
  <c r="X113" i="3"/>
  <c r="D114" i="3"/>
  <c r="E114" i="3"/>
  <c r="F114" i="3"/>
  <c r="G114" i="3"/>
  <c r="H114" i="3"/>
  <c r="I114" i="3"/>
  <c r="J114" i="3"/>
  <c r="K114" i="3"/>
  <c r="L114" i="3"/>
  <c r="M114" i="3"/>
  <c r="N114" i="3"/>
  <c r="O114" i="3"/>
  <c r="P114" i="3"/>
  <c r="Q114" i="3"/>
  <c r="R114" i="3"/>
  <c r="S114" i="3"/>
  <c r="T114" i="3"/>
  <c r="U114" i="3"/>
  <c r="V114" i="3"/>
  <c r="W114" i="3"/>
  <c r="X114" i="3"/>
  <c r="D115" i="3"/>
  <c r="E115" i="3"/>
  <c r="F115" i="3"/>
  <c r="G115" i="3"/>
  <c r="H115" i="3"/>
  <c r="I115" i="3"/>
  <c r="J115" i="3"/>
  <c r="K115" i="3"/>
  <c r="L115" i="3"/>
  <c r="M115" i="3"/>
  <c r="N115" i="3"/>
  <c r="O115" i="3"/>
  <c r="P115" i="3"/>
  <c r="Q115" i="3"/>
  <c r="R115" i="3"/>
  <c r="S115" i="3"/>
  <c r="T115" i="3"/>
  <c r="U115" i="3"/>
  <c r="V115" i="3"/>
  <c r="W115" i="3"/>
  <c r="X115" i="3"/>
  <c r="D116" i="3"/>
  <c r="E116" i="3"/>
  <c r="F116" i="3"/>
  <c r="G116" i="3"/>
  <c r="H116" i="3"/>
  <c r="I116" i="3"/>
  <c r="J116" i="3"/>
  <c r="K116" i="3"/>
  <c r="L116" i="3"/>
  <c r="M116" i="3"/>
  <c r="N116" i="3"/>
  <c r="O116" i="3"/>
  <c r="P116" i="3"/>
  <c r="Q116" i="3"/>
  <c r="R116" i="3"/>
  <c r="S116" i="3"/>
  <c r="T116" i="3"/>
  <c r="U116" i="3"/>
  <c r="V116" i="3"/>
  <c r="W116" i="3"/>
  <c r="X116" i="3"/>
  <c r="D117" i="3"/>
  <c r="E117" i="3"/>
  <c r="F117" i="3"/>
  <c r="G117" i="3"/>
  <c r="H117" i="3"/>
  <c r="I117" i="3"/>
  <c r="J117" i="3"/>
  <c r="K117" i="3"/>
  <c r="L117" i="3"/>
  <c r="M117" i="3"/>
  <c r="N117" i="3"/>
  <c r="O117" i="3"/>
  <c r="P117" i="3"/>
  <c r="Q117" i="3"/>
  <c r="R117" i="3"/>
  <c r="S117" i="3"/>
  <c r="T117" i="3"/>
  <c r="U117" i="3"/>
  <c r="V117" i="3"/>
  <c r="W117" i="3"/>
  <c r="X117" i="3"/>
  <c r="D118" i="3"/>
  <c r="E118" i="3"/>
  <c r="F118" i="3"/>
  <c r="G118" i="3"/>
  <c r="H118" i="3"/>
  <c r="I118" i="3"/>
  <c r="J118" i="3"/>
  <c r="K118" i="3"/>
  <c r="L118" i="3"/>
  <c r="M118" i="3"/>
  <c r="N118" i="3"/>
  <c r="O118" i="3"/>
  <c r="P118" i="3"/>
  <c r="Q118" i="3"/>
  <c r="R118" i="3"/>
  <c r="S118" i="3"/>
  <c r="T118" i="3"/>
  <c r="U118" i="3"/>
  <c r="V118" i="3"/>
  <c r="W118" i="3"/>
  <c r="X118" i="3"/>
  <c r="D119" i="3"/>
  <c r="E119" i="3"/>
  <c r="F119" i="3"/>
  <c r="G119" i="3"/>
  <c r="H119" i="3"/>
  <c r="I119" i="3"/>
  <c r="J119" i="3"/>
  <c r="K119" i="3"/>
  <c r="L119" i="3"/>
  <c r="M119" i="3"/>
  <c r="N119" i="3"/>
  <c r="O119" i="3"/>
  <c r="P119" i="3"/>
  <c r="Q119" i="3"/>
  <c r="R119" i="3"/>
  <c r="S119" i="3"/>
  <c r="T119" i="3"/>
  <c r="U119" i="3"/>
  <c r="V119" i="3"/>
  <c r="W119" i="3"/>
  <c r="X119" i="3"/>
  <c r="D120" i="3"/>
  <c r="E120" i="3"/>
  <c r="F120" i="3"/>
  <c r="G120" i="3"/>
  <c r="H120" i="3"/>
  <c r="I120" i="3"/>
  <c r="J120" i="3"/>
  <c r="K120" i="3"/>
  <c r="L120" i="3"/>
  <c r="M120" i="3"/>
  <c r="N120" i="3"/>
  <c r="O120" i="3"/>
  <c r="P120" i="3"/>
  <c r="Q120" i="3"/>
  <c r="R120" i="3"/>
  <c r="S120" i="3"/>
  <c r="T120" i="3"/>
  <c r="U120" i="3"/>
  <c r="V120" i="3"/>
  <c r="W120" i="3"/>
  <c r="X120" i="3"/>
  <c r="D121" i="3"/>
  <c r="E121" i="3"/>
  <c r="F121" i="3"/>
  <c r="G121" i="3"/>
  <c r="H121" i="3"/>
  <c r="I121" i="3"/>
  <c r="J121" i="3"/>
  <c r="K121" i="3"/>
  <c r="L121" i="3"/>
  <c r="M121" i="3"/>
  <c r="N121" i="3"/>
  <c r="O121" i="3"/>
  <c r="P121" i="3"/>
  <c r="Q121" i="3"/>
  <c r="R121" i="3"/>
  <c r="S121" i="3"/>
  <c r="T121" i="3"/>
  <c r="U121" i="3"/>
  <c r="V121" i="3"/>
  <c r="W121" i="3"/>
  <c r="X121" i="3"/>
  <c r="D122" i="3"/>
  <c r="E122" i="3"/>
  <c r="F122" i="3"/>
  <c r="G122" i="3"/>
  <c r="H122" i="3"/>
  <c r="I122" i="3"/>
  <c r="J122" i="3"/>
  <c r="K122" i="3"/>
  <c r="L122" i="3"/>
  <c r="M122" i="3"/>
  <c r="N122" i="3"/>
  <c r="O122" i="3"/>
  <c r="P122" i="3"/>
  <c r="Q122" i="3"/>
  <c r="R122" i="3"/>
  <c r="S122" i="3"/>
  <c r="T122" i="3"/>
  <c r="U122" i="3"/>
  <c r="V122" i="3"/>
  <c r="W122" i="3"/>
  <c r="X122" i="3"/>
  <c r="D123" i="3"/>
  <c r="E123" i="3"/>
  <c r="F123" i="3"/>
  <c r="G123" i="3"/>
  <c r="H123" i="3"/>
  <c r="I123" i="3"/>
  <c r="J123" i="3"/>
  <c r="K123" i="3"/>
  <c r="L123" i="3"/>
  <c r="M123" i="3"/>
  <c r="N123" i="3"/>
  <c r="O123" i="3"/>
  <c r="P123" i="3"/>
  <c r="Q123" i="3"/>
  <c r="R123" i="3"/>
  <c r="S123" i="3"/>
  <c r="T123" i="3"/>
  <c r="U123" i="3"/>
  <c r="V123" i="3"/>
  <c r="W123" i="3"/>
  <c r="X123" i="3"/>
  <c r="D124" i="3"/>
  <c r="E124" i="3"/>
  <c r="F124" i="3"/>
  <c r="G124" i="3"/>
  <c r="H124" i="3"/>
  <c r="I124" i="3"/>
  <c r="J124" i="3"/>
  <c r="K124" i="3"/>
  <c r="L124" i="3"/>
  <c r="M124" i="3"/>
  <c r="N124" i="3"/>
  <c r="O124" i="3"/>
  <c r="P124" i="3"/>
  <c r="Q124" i="3"/>
  <c r="R124" i="3"/>
  <c r="S124" i="3"/>
  <c r="T124" i="3"/>
  <c r="U124" i="3"/>
  <c r="V124" i="3"/>
  <c r="W124" i="3"/>
  <c r="X124" i="3"/>
  <c r="D125" i="3"/>
  <c r="E125" i="3"/>
  <c r="F125" i="3"/>
  <c r="G125" i="3"/>
  <c r="H125" i="3"/>
  <c r="I125" i="3"/>
  <c r="J125" i="3"/>
  <c r="K125" i="3"/>
  <c r="L125" i="3"/>
  <c r="M125" i="3"/>
  <c r="N125" i="3"/>
  <c r="O125" i="3"/>
  <c r="P125" i="3"/>
  <c r="Q125" i="3"/>
  <c r="R125" i="3"/>
  <c r="S125" i="3"/>
  <c r="T125" i="3"/>
  <c r="U125" i="3"/>
  <c r="V125" i="3"/>
  <c r="W125" i="3"/>
  <c r="X125" i="3"/>
  <c r="D126" i="3"/>
  <c r="E126" i="3"/>
  <c r="F126" i="3"/>
  <c r="G126" i="3"/>
  <c r="H126" i="3"/>
  <c r="I126" i="3"/>
  <c r="J126" i="3"/>
  <c r="K126" i="3"/>
  <c r="L126" i="3"/>
  <c r="M126" i="3"/>
  <c r="N126" i="3"/>
  <c r="O126" i="3"/>
  <c r="P126" i="3"/>
  <c r="Q126" i="3"/>
  <c r="R126" i="3"/>
  <c r="S126" i="3"/>
  <c r="T126" i="3"/>
  <c r="U126" i="3"/>
  <c r="V126" i="3"/>
  <c r="W126" i="3"/>
  <c r="X126" i="3"/>
  <c r="D127" i="3"/>
  <c r="E127" i="3"/>
  <c r="F127" i="3"/>
  <c r="G127" i="3"/>
  <c r="H127" i="3"/>
  <c r="I127" i="3"/>
  <c r="J127" i="3"/>
  <c r="K127" i="3"/>
  <c r="L127" i="3"/>
  <c r="M127" i="3"/>
  <c r="N127" i="3"/>
  <c r="O127" i="3"/>
  <c r="P127" i="3"/>
  <c r="Q127" i="3"/>
  <c r="R127" i="3"/>
  <c r="S127" i="3"/>
  <c r="T127" i="3"/>
  <c r="U127" i="3"/>
  <c r="V127" i="3"/>
  <c r="W127" i="3"/>
  <c r="X127" i="3"/>
  <c r="X37" i="3"/>
  <c r="W37" i="3"/>
  <c r="V37" i="3"/>
  <c r="U37" i="3"/>
  <c r="T37" i="3"/>
  <c r="S37" i="3"/>
  <c r="R37" i="3"/>
  <c r="Q37" i="3"/>
  <c r="P37" i="3"/>
  <c r="O37" i="3"/>
  <c r="N37" i="3"/>
  <c r="M37" i="3"/>
  <c r="L37" i="3"/>
  <c r="K37" i="3"/>
  <c r="J37" i="3"/>
  <c r="I37" i="3"/>
  <c r="H37" i="3"/>
  <c r="G37" i="3"/>
  <c r="F37" i="3"/>
  <c r="E37" i="3"/>
  <c r="D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37" i="3"/>
  <c r="X36" i="3"/>
  <c r="W36" i="3"/>
  <c r="V36" i="3"/>
  <c r="U36" i="3"/>
  <c r="T36" i="3"/>
  <c r="S36" i="3"/>
  <c r="R36" i="3"/>
  <c r="Q36" i="3"/>
  <c r="P36" i="3"/>
  <c r="O36" i="3"/>
  <c r="N36" i="3"/>
  <c r="M36" i="3"/>
  <c r="L36" i="3"/>
  <c r="K36" i="3"/>
  <c r="J36" i="3"/>
  <c r="I36" i="3"/>
  <c r="H36" i="3"/>
  <c r="G36" i="3"/>
  <c r="F36" i="3"/>
  <c r="E36" i="3"/>
  <c r="D36" i="3"/>
  <c r="C36" i="3"/>
  <c r="B36" i="3"/>
  <c r="A12" i="1" l="1"/>
  <c r="AK24" i="17"/>
  <c r="H137" i="3"/>
  <c r="B11" i="3" s="1"/>
  <c r="L137" i="3"/>
  <c r="B15" i="3" s="1"/>
  <c r="P137" i="3"/>
  <c r="B19" i="3" s="1"/>
  <c r="T141" i="3"/>
  <c r="X141" i="3"/>
  <c r="I141" i="3"/>
  <c r="R137" i="3"/>
  <c r="B21" i="3" s="1"/>
  <c r="J137" i="3"/>
  <c r="B13" i="3" s="1"/>
  <c r="I138" i="3"/>
  <c r="C12" i="3" s="1"/>
  <c r="U137" i="3"/>
  <c r="B24" i="3" s="1"/>
  <c r="F138" i="3"/>
  <c r="C9" i="3" s="1"/>
  <c r="J138" i="3"/>
  <c r="C13" i="3" s="1"/>
  <c r="N138" i="3"/>
  <c r="C17" i="3" s="1"/>
  <c r="R138" i="3"/>
  <c r="C21" i="3" s="1"/>
  <c r="V138" i="3"/>
  <c r="C25" i="3" s="1"/>
  <c r="Q141" i="3"/>
  <c r="M141" i="3"/>
  <c r="V141" i="3"/>
  <c r="N137" i="3"/>
  <c r="B17" i="3" s="1"/>
  <c r="F137" i="3"/>
  <c r="B9" i="3" s="1"/>
  <c r="M138" i="3"/>
  <c r="C16" i="3" s="1"/>
  <c r="Q138" i="3"/>
  <c r="C20" i="3" s="1"/>
  <c r="G141" i="3"/>
  <c r="K141" i="3"/>
  <c r="O141" i="3"/>
  <c r="W138" i="3"/>
  <c r="C26" i="3" s="1"/>
  <c r="X137" i="3"/>
  <c r="B27" i="3" s="1"/>
  <c r="T137" i="3"/>
  <c r="B23" i="3" s="1"/>
  <c r="P138" i="3"/>
  <c r="C19" i="3" s="1"/>
  <c r="L138" i="3"/>
  <c r="C15" i="3" s="1"/>
  <c r="H138" i="3"/>
  <c r="C11" i="3" s="1"/>
  <c r="U138" i="3"/>
  <c r="C24" i="3" s="1"/>
  <c r="R141" i="3"/>
  <c r="N141" i="3"/>
  <c r="J141" i="3"/>
  <c r="F141" i="3"/>
  <c r="K137" i="3"/>
  <c r="B14" i="3" s="1"/>
  <c r="W141" i="3"/>
  <c r="C138" i="3"/>
  <c r="C6" i="3" s="1"/>
  <c r="D141" i="3"/>
  <c r="T138" i="3"/>
  <c r="C23" i="3" s="1"/>
  <c r="K138" i="3"/>
  <c r="C14" i="3" s="1"/>
  <c r="W137" i="3"/>
  <c r="B26" i="3" s="1"/>
  <c r="E137" i="3"/>
  <c r="B8" i="3" s="1"/>
  <c r="V137" i="3"/>
  <c r="B25" i="3" s="1"/>
  <c r="Q137" i="3"/>
  <c r="B20" i="3" s="1"/>
  <c r="M137" i="3"/>
  <c r="B16" i="3" s="1"/>
  <c r="I137" i="3"/>
  <c r="B12" i="3" s="1"/>
  <c r="E141" i="3"/>
  <c r="U141" i="3"/>
  <c r="P141" i="3"/>
  <c r="L141" i="3"/>
  <c r="H141" i="3"/>
  <c r="O137" i="3"/>
  <c r="B18" i="3" s="1"/>
  <c r="G137" i="3"/>
  <c r="B10" i="3" s="1"/>
  <c r="X138" i="3"/>
  <c r="C27" i="3" s="1"/>
  <c r="O138" i="3"/>
  <c r="C18" i="3" s="1"/>
  <c r="G138" i="3"/>
  <c r="C10" i="3" s="1"/>
  <c r="E138" i="3"/>
  <c r="C8" i="3" s="1"/>
  <c r="D138" i="3"/>
  <c r="C7" i="3" s="1"/>
  <c r="D137" i="3"/>
  <c r="B7" i="3" s="1"/>
  <c r="C141" i="3"/>
  <c r="C137" i="3"/>
  <c r="B6" i="3" s="1"/>
  <c r="AB1" i="13"/>
  <c r="AA1" i="11"/>
  <c r="I1" i="11"/>
  <c r="H1" i="13"/>
  <c r="S137" i="3"/>
  <c r="B22" i="3" s="1"/>
  <c r="S138" i="3"/>
  <c r="C22" i="3" s="1"/>
  <c r="S141" i="3"/>
  <c r="B141" i="3"/>
  <c r="B138" i="3"/>
  <c r="C5" i="3" s="1"/>
  <c r="B137" i="3"/>
  <c r="B5" i="3" s="1"/>
  <c r="S7" i="14"/>
  <c r="T7" i="14"/>
  <c r="U7" i="14"/>
  <c r="V7" i="14"/>
  <c r="W7" i="14"/>
  <c r="X7" i="14"/>
  <c r="Y7" i="14"/>
  <c r="Z7" i="14"/>
  <c r="AA7" i="14"/>
  <c r="AB7" i="14"/>
  <c r="AC7" i="14"/>
  <c r="AD7" i="14"/>
  <c r="S8" i="14"/>
  <c r="T8" i="14"/>
  <c r="U8" i="14"/>
  <c r="V8" i="14"/>
  <c r="W8" i="14"/>
  <c r="X8" i="14"/>
  <c r="Y8" i="14"/>
  <c r="Z8" i="14"/>
  <c r="AA8" i="14"/>
  <c r="AB8" i="14"/>
  <c r="AC8" i="14"/>
  <c r="AD8" i="14"/>
  <c r="S9" i="14"/>
  <c r="T9" i="14"/>
  <c r="U9" i="14"/>
  <c r="V9" i="14"/>
  <c r="W9" i="14"/>
  <c r="X9" i="14"/>
  <c r="Y9" i="14"/>
  <c r="Z9" i="14"/>
  <c r="AA9" i="14"/>
  <c r="AB9" i="14"/>
  <c r="AC9" i="14"/>
  <c r="AD9" i="14"/>
  <c r="S10" i="14"/>
  <c r="T10" i="14"/>
  <c r="U10" i="14"/>
  <c r="V10" i="14"/>
  <c r="W10" i="14"/>
  <c r="X10" i="14"/>
  <c r="Y10" i="14"/>
  <c r="Z10" i="14"/>
  <c r="AA10" i="14"/>
  <c r="AB10" i="14"/>
  <c r="AC10" i="14"/>
  <c r="AD10" i="14"/>
  <c r="S11" i="14"/>
  <c r="T11" i="14"/>
  <c r="U11" i="14"/>
  <c r="V11" i="14"/>
  <c r="W11" i="14"/>
  <c r="X11" i="14"/>
  <c r="Y11" i="14"/>
  <c r="Z11" i="14"/>
  <c r="AA11" i="14"/>
  <c r="AB11" i="14"/>
  <c r="AC11" i="14"/>
  <c r="AD11" i="14"/>
  <c r="S12" i="14"/>
  <c r="T12" i="14"/>
  <c r="U12" i="14"/>
  <c r="V12" i="14"/>
  <c r="W12" i="14"/>
  <c r="X12" i="14"/>
  <c r="Y12" i="14"/>
  <c r="Z12" i="14"/>
  <c r="AA12" i="14"/>
  <c r="AB12" i="14"/>
  <c r="AC12" i="14"/>
  <c r="AD12" i="14"/>
  <c r="S13" i="14"/>
  <c r="T13" i="14"/>
  <c r="U13" i="14"/>
  <c r="V13" i="14"/>
  <c r="W13" i="14"/>
  <c r="X13" i="14"/>
  <c r="Y13" i="14"/>
  <c r="Z13" i="14"/>
  <c r="AA13" i="14"/>
  <c r="AB13" i="14"/>
  <c r="AC13" i="14"/>
  <c r="AD13" i="14"/>
  <c r="S14" i="14"/>
  <c r="T14" i="14"/>
  <c r="U14" i="14"/>
  <c r="V14" i="14"/>
  <c r="W14" i="14"/>
  <c r="X14" i="14"/>
  <c r="Y14" i="14"/>
  <c r="Z14" i="14"/>
  <c r="AA14" i="14"/>
  <c r="AB14" i="14"/>
  <c r="AC14" i="14"/>
  <c r="AD14" i="14"/>
  <c r="S15" i="14"/>
  <c r="T15" i="14"/>
  <c r="U15" i="14"/>
  <c r="V15" i="14"/>
  <c r="W15" i="14"/>
  <c r="X15" i="14"/>
  <c r="Y15" i="14"/>
  <c r="Z15" i="14"/>
  <c r="AA15" i="14"/>
  <c r="AB15" i="14"/>
  <c r="AC15" i="14"/>
  <c r="AD15" i="14"/>
  <c r="S16" i="14"/>
  <c r="T16" i="14"/>
  <c r="U16" i="14"/>
  <c r="V16" i="14"/>
  <c r="W16" i="14"/>
  <c r="X16" i="14"/>
  <c r="Y16" i="14"/>
  <c r="Z16" i="14"/>
  <c r="AA16" i="14"/>
  <c r="AB16" i="14"/>
  <c r="AC16" i="14"/>
  <c r="AD16" i="14"/>
  <c r="S17" i="14"/>
  <c r="T17" i="14"/>
  <c r="U17" i="14"/>
  <c r="V17" i="14"/>
  <c r="W17" i="14"/>
  <c r="X17" i="14"/>
  <c r="Y17" i="14"/>
  <c r="Z17" i="14"/>
  <c r="AA17" i="14"/>
  <c r="AB17" i="14"/>
  <c r="AC17" i="14"/>
  <c r="AD17" i="14"/>
  <c r="S18" i="14"/>
  <c r="T18" i="14"/>
  <c r="U18" i="14"/>
  <c r="V18" i="14"/>
  <c r="W18" i="14"/>
  <c r="X18" i="14"/>
  <c r="Y18" i="14"/>
  <c r="Z18" i="14"/>
  <c r="AA18" i="14"/>
  <c r="AB18" i="14"/>
  <c r="AC18" i="14"/>
  <c r="AD18" i="14"/>
  <c r="S19" i="14"/>
  <c r="T19" i="14"/>
  <c r="U19" i="14"/>
  <c r="V19" i="14"/>
  <c r="W19" i="14"/>
  <c r="X19" i="14"/>
  <c r="Y19" i="14"/>
  <c r="Z19" i="14"/>
  <c r="AA19" i="14"/>
  <c r="AB19" i="14"/>
  <c r="AC19" i="14"/>
  <c r="AD19" i="14"/>
  <c r="S20" i="14"/>
  <c r="T20" i="14"/>
  <c r="U20" i="14"/>
  <c r="V20" i="14"/>
  <c r="W20" i="14"/>
  <c r="X20" i="14"/>
  <c r="Y20" i="14"/>
  <c r="Z20" i="14"/>
  <c r="AA20" i="14"/>
  <c r="AB20" i="14"/>
  <c r="AC20" i="14"/>
  <c r="AD20" i="14"/>
  <c r="S21" i="14"/>
  <c r="T21" i="14"/>
  <c r="U21" i="14"/>
  <c r="V21" i="14"/>
  <c r="W21" i="14"/>
  <c r="X21" i="14"/>
  <c r="Y21" i="14"/>
  <c r="Z21" i="14"/>
  <c r="AA21" i="14"/>
  <c r="AB21" i="14"/>
  <c r="AC21" i="14"/>
  <c r="AD21" i="14"/>
  <c r="S22" i="14"/>
  <c r="T22" i="14"/>
  <c r="U22" i="14"/>
  <c r="V22" i="14"/>
  <c r="W22" i="14"/>
  <c r="X22" i="14"/>
  <c r="Y22" i="14"/>
  <c r="Z22" i="14"/>
  <c r="AA22" i="14"/>
  <c r="AB22" i="14"/>
  <c r="AC22" i="14"/>
  <c r="AD22" i="14"/>
  <c r="S23" i="14"/>
  <c r="T23" i="14"/>
  <c r="U23" i="14"/>
  <c r="V23" i="14"/>
  <c r="W23" i="14"/>
  <c r="X23" i="14"/>
  <c r="Y23" i="14"/>
  <c r="Z23" i="14"/>
  <c r="AA23" i="14"/>
  <c r="AB23" i="14"/>
  <c r="AC23" i="14"/>
  <c r="AD23" i="14"/>
  <c r="S24" i="14"/>
  <c r="T24" i="14"/>
  <c r="U24" i="14"/>
  <c r="V24" i="14"/>
  <c r="W24" i="14"/>
  <c r="X24" i="14"/>
  <c r="Y24" i="14"/>
  <c r="Z24" i="14"/>
  <c r="AA24" i="14"/>
  <c r="AB24" i="14"/>
  <c r="AC24" i="14"/>
  <c r="AD24" i="14"/>
  <c r="S25" i="14"/>
  <c r="T25" i="14"/>
  <c r="U25" i="14"/>
  <c r="V25" i="14"/>
  <c r="W25" i="14"/>
  <c r="X25" i="14"/>
  <c r="Y25" i="14"/>
  <c r="Z25" i="14"/>
  <c r="AA25" i="14"/>
  <c r="AB25" i="14"/>
  <c r="AC25" i="14"/>
  <c r="AD25" i="14"/>
  <c r="S26" i="14"/>
  <c r="T26" i="14"/>
  <c r="U26" i="14"/>
  <c r="V26" i="14"/>
  <c r="W26" i="14"/>
  <c r="X26" i="14"/>
  <c r="Y26" i="14"/>
  <c r="Z26" i="14"/>
  <c r="AA26" i="14"/>
  <c r="AB26" i="14"/>
  <c r="AC26" i="14"/>
  <c r="AD26" i="14"/>
  <c r="S27" i="14"/>
  <c r="T27" i="14"/>
  <c r="U27" i="14"/>
  <c r="V27" i="14"/>
  <c r="W27" i="14"/>
  <c r="X27" i="14"/>
  <c r="Y27" i="14"/>
  <c r="Z27" i="14"/>
  <c r="AA27" i="14"/>
  <c r="AB27" i="14"/>
  <c r="AC27" i="14"/>
  <c r="AD27" i="14"/>
  <c r="S28" i="14"/>
  <c r="T28" i="14"/>
  <c r="U28" i="14"/>
  <c r="V28" i="14"/>
  <c r="W28" i="14"/>
  <c r="X28" i="14"/>
  <c r="Y28" i="14"/>
  <c r="Z28" i="14"/>
  <c r="AA28" i="14"/>
  <c r="AB28" i="14"/>
  <c r="AC28" i="14"/>
  <c r="AD28" i="14"/>
  <c r="S29" i="14"/>
  <c r="T29" i="14"/>
  <c r="U29" i="14"/>
  <c r="V29" i="14"/>
  <c r="W29" i="14"/>
  <c r="X29" i="14"/>
  <c r="Y29" i="14"/>
  <c r="Z29" i="14"/>
  <c r="AA29" i="14"/>
  <c r="AB29" i="14"/>
  <c r="AC29" i="14"/>
  <c r="AD29" i="14"/>
  <c r="S30" i="14"/>
  <c r="T30" i="14"/>
  <c r="U30" i="14"/>
  <c r="V30" i="14"/>
  <c r="W30" i="14"/>
  <c r="X30" i="14"/>
  <c r="Y30" i="14"/>
  <c r="Z30" i="14"/>
  <c r="AA30" i="14"/>
  <c r="AB30" i="14"/>
  <c r="AC30" i="14"/>
  <c r="AD30" i="14"/>
  <c r="S31" i="14"/>
  <c r="T31" i="14"/>
  <c r="U31" i="14"/>
  <c r="V31" i="14"/>
  <c r="W31" i="14"/>
  <c r="X31" i="14"/>
  <c r="Y31" i="14"/>
  <c r="Z31" i="14"/>
  <c r="AA31" i="14"/>
  <c r="AB31" i="14"/>
  <c r="AC31" i="14"/>
  <c r="AD31" i="14"/>
  <c r="S32" i="14"/>
  <c r="T32" i="14"/>
  <c r="U32" i="14"/>
  <c r="V32" i="14"/>
  <c r="W32" i="14"/>
  <c r="X32" i="14"/>
  <c r="Y32" i="14"/>
  <c r="Z32" i="14"/>
  <c r="AA32" i="14"/>
  <c r="AB32" i="14"/>
  <c r="AC32" i="14"/>
  <c r="AD32" i="14"/>
  <c r="S33" i="14"/>
  <c r="T33" i="14"/>
  <c r="U33" i="14"/>
  <c r="V33" i="14"/>
  <c r="W33" i="14"/>
  <c r="X33" i="14"/>
  <c r="Y33" i="14"/>
  <c r="Z33" i="14"/>
  <c r="AA33" i="14"/>
  <c r="AB33" i="14"/>
  <c r="AC33" i="14"/>
  <c r="AD33" i="14"/>
  <c r="S34" i="14"/>
  <c r="T34" i="14"/>
  <c r="U34" i="14"/>
  <c r="V34" i="14"/>
  <c r="W34" i="14"/>
  <c r="X34" i="14"/>
  <c r="Y34" i="14"/>
  <c r="Z34" i="14"/>
  <c r="AA34" i="14"/>
  <c r="AB34" i="14"/>
  <c r="AC34" i="14"/>
  <c r="AD34" i="14"/>
  <c r="S35" i="14"/>
  <c r="T35" i="14"/>
  <c r="U35" i="14"/>
  <c r="V35" i="14"/>
  <c r="W35" i="14"/>
  <c r="X35" i="14"/>
  <c r="Y35" i="14"/>
  <c r="Z35" i="14"/>
  <c r="AA35" i="14"/>
  <c r="AB35" i="14"/>
  <c r="AC35" i="14"/>
  <c r="AD35" i="14"/>
  <c r="S36" i="14"/>
  <c r="T36" i="14"/>
  <c r="U36" i="14"/>
  <c r="V36" i="14"/>
  <c r="W36" i="14"/>
  <c r="X36" i="14"/>
  <c r="Y36" i="14"/>
  <c r="Z36" i="14"/>
  <c r="AA36" i="14"/>
  <c r="AB36" i="14"/>
  <c r="AC36" i="14"/>
  <c r="AD36" i="14"/>
  <c r="S37" i="14"/>
  <c r="T37" i="14"/>
  <c r="U37" i="14"/>
  <c r="V37" i="14"/>
  <c r="W37" i="14"/>
  <c r="X37" i="14"/>
  <c r="Y37" i="14"/>
  <c r="Z37" i="14"/>
  <c r="AA37" i="14"/>
  <c r="AB37" i="14"/>
  <c r="AC37" i="14"/>
  <c r="AD37" i="14"/>
  <c r="S38" i="14"/>
  <c r="T38" i="14"/>
  <c r="U38" i="14"/>
  <c r="V38" i="14"/>
  <c r="W38" i="14"/>
  <c r="X38" i="14"/>
  <c r="Y38" i="14"/>
  <c r="Z38" i="14"/>
  <c r="AA38" i="14"/>
  <c r="AB38" i="14"/>
  <c r="AC38" i="14"/>
  <c r="AD38" i="14"/>
  <c r="S39" i="14"/>
  <c r="T39" i="14"/>
  <c r="U39" i="14"/>
  <c r="V39" i="14"/>
  <c r="W39" i="14"/>
  <c r="X39" i="14"/>
  <c r="Y39" i="14"/>
  <c r="Z39" i="14"/>
  <c r="AA39" i="14"/>
  <c r="AB39" i="14"/>
  <c r="AC39" i="14"/>
  <c r="AD39" i="14"/>
  <c r="S40" i="14"/>
  <c r="T40" i="14"/>
  <c r="U40" i="14"/>
  <c r="V40" i="14"/>
  <c r="W40" i="14"/>
  <c r="X40" i="14"/>
  <c r="Y40" i="14"/>
  <c r="Z40" i="14"/>
  <c r="AA40" i="14"/>
  <c r="AB40" i="14"/>
  <c r="AC40" i="14"/>
  <c r="AD40" i="14"/>
  <c r="S41" i="14"/>
  <c r="T41" i="14"/>
  <c r="U41" i="14"/>
  <c r="V41" i="14"/>
  <c r="W41" i="14"/>
  <c r="X41" i="14"/>
  <c r="Y41" i="14"/>
  <c r="Z41" i="14"/>
  <c r="AA41" i="14"/>
  <c r="AB41" i="14"/>
  <c r="AC41" i="14"/>
  <c r="AD41" i="14"/>
  <c r="S42" i="14"/>
  <c r="T42" i="14"/>
  <c r="U42" i="14"/>
  <c r="V42" i="14"/>
  <c r="W42" i="14"/>
  <c r="X42" i="14"/>
  <c r="Y42" i="14"/>
  <c r="Z42" i="14"/>
  <c r="AA42" i="14"/>
  <c r="AB42" i="14"/>
  <c r="AC42" i="14"/>
  <c r="AD42" i="14"/>
  <c r="S43" i="14"/>
  <c r="T43" i="14"/>
  <c r="U43" i="14"/>
  <c r="V43" i="14"/>
  <c r="W43" i="14"/>
  <c r="X43" i="14"/>
  <c r="Y43" i="14"/>
  <c r="Z43" i="14"/>
  <c r="AA43" i="14"/>
  <c r="AB43" i="14"/>
  <c r="AC43" i="14"/>
  <c r="AD43" i="14"/>
  <c r="S44" i="14"/>
  <c r="T44" i="14"/>
  <c r="U44" i="14"/>
  <c r="V44" i="14"/>
  <c r="W44" i="14"/>
  <c r="X44" i="14"/>
  <c r="Y44" i="14"/>
  <c r="Z44" i="14"/>
  <c r="AA44" i="14"/>
  <c r="AB44" i="14"/>
  <c r="AC44" i="14"/>
  <c r="AD44" i="14"/>
  <c r="S45" i="14"/>
  <c r="T45" i="14"/>
  <c r="U45" i="14"/>
  <c r="V45" i="14"/>
  <c r="W45" i="14"/>
  <c r="X45" i="14"/>
  <c r="Y45" i="14"/>
  <c r="Z45" i="14"/>
  <c r="AA45" i="14"/>
  <c r="AB45" i="14"/>
  <c r="AC45" i="14"/>
  <c r="AD45" i="14"/>
  <c r="S46" i="14"/>
  <c r="T46" i="14"/>
  <c r="U46" i="14"/>
  <c r="V46" i="14"/>
  <c r="W46" i="14"/>
  <c r="X46" i="14"/>
  <c r="Y46" i="14"/>
  <c r="Z46" i="14"/>
  <c r="AA46" i="14"/>
  <c r="AB46" i="14"/>
  <c r="AC46" i="14"/>
  <c r="AD46" i="14"/>
  <c r="S47" i="14"/>
  <c r="T47" i="14"/>
  <c r="U47" i="14"/>
  <c r="V47" i="14"/>
  <c r="W47" i="14"/>
  <c r="X47" i="14"/>
  <c r="Y47" i="14"/>
  <c r="Z47" i="14"/>
  <c r="AA47" i="14"/>
  <c r="AB47" i="14"/>
  <c r="AC47" i="14"/>
  <c r="AD47" i="14"/>
  <c r="S48" i="14"/>
  <c r="T48" i="14"/>
  <c r="U48" i="14"/>
  <c r="V48" i="14"/>
  <c r="W48" i="14"/>
  <c r="X48" i="14"/>
  <c r="Y48" i="14"/>
  <c r="Z48" i="14"/>
  <c r="AA48" i="14"/>
  <c r="AB48" i="14"/>
  <c r="AC48" i="14"/>
  <c r="AD48" i="14"/>
  <c r="S49" i="14"/>
  <c r="T49" i="14"/>
  <c r="U49" i="14"/>
  <c r="V49" i="14"/>
  <c r="W49" i="14"/>
  <c r="X49" i="14"/>
  <c r="Y49" i="14"/>
  <c r="Z49" i="14"/>
  <c r="AA49" i="14"/>
  <c r="AB49" i="14"/>
  <c r="AC49" i="14"/>
  <c r="AD49" i="14"/>
  <c r="S50" i="14"/>
  <c r="T50" i="14"/>
  <c r="U50" i="14"/>
  <c r="V50" i="14"/>
  <c r="W50" i="14"/>
  <c r="X50" i="14"/>
  <c r="Y50" i="14"/>
  <c r="Z50" i="14"/>
  <c r="AA50" i="14"/>
  <c r="AB50" i="14"/>
  <c r="AC50" i="14"/>
  <c r="AD50" i="14"/>
  <c r="S51" i="14"/>
  <c r="T51" i="14"/>
  <c r="U51" i="14"/>
  <c r="V51" i="14"/>
  <c r="W51" i="14"/>
  <c r="X51" i="14"/>
  <c r="Y51" i="14"/>
  <c r="Z51" i="14"/>
  <c r="AA51" i="14"/>
  <c r="AB51" i="14"/>
  <c r="AC51" i="14"/>
  <c r="AD51" i="14"/>
  <c r="S52" i="14"/>
  <c r="T52" i="14"/>
  <c r="U52" i="14"/>
  <c r="V52" i="14"/>
  <c r="W52" i="14"/>
  <c r="X52" i="14"/>
  <c r="Y52" i="14"/>
  <c r="Z52" i="14"/>
  <c r="AA52" i="14"/>
  <c r="AB52" i="14"/>
  <c r="AC52" i="14"/>
  <c r="AD52" i="14"/>
  <c r="S53" i="14"/>
  <c r="T53" i="14"/>
  <c r="U53" i="14"/>
  <c r="V53" i="14"/>
  <c r="W53" i="14"/>
  <c r="X53" i="14"/>
  <c r="Y53" i="14"/>
  <c r="Z53" i="14"/>
  <c r="AA53" i="14"/>
  <c r="AB53" i="14"/>
  <c r="AC53" i="14"/>
  <c r="AD53" i="14"/>
  <c r="S54" i="14"/>
  <c r="T54" i="14"/>
  <c r="U54" i="14"/>
  <c r="V54" i="14"/>
  <c r="W54" i="14"/>
  <c r="X54" i="14"/>
  <c r="Y54" i="14"/>
  <c r="Z54" i="14"/>
  <c r="AA54" i="14"/>
  <c r="AB54" i="14"/>
  <c r="AC54" i="14"/>
  <c r="AD54" i="14"/>
  <c r="S55" i="14"/>
  <c r="T55" i="14"/>
  <c r="U55" i="14"/>
  <c r="V55" i="14"/>
  <c r="W55" i="14"/>
  <c r="X55" i="14"/>
  <c r="Y55" i="14"/>
  <c r="Z55" i="14"/>
  <c r="AA55" i="14"/>
  <c r="AB55" i="14"/>
  <c r="AC55" i="14"/>
  <c r="AD55" i="14"/>
  <c r="S56" i="14"/>
  <c r="T56" i="14"/>
  <c r="U56" i="14"/>
  <c r="V56" i="14"/>
  <c r="W56" i="14"/>
  <c r="X56" i="14"/>
  <c r="Y56" i="14"/>
  <c r="Z56" i="14"/>
  <c r="AA56" i="14"/>
  <c r="AB56" i="14"/>
  <c r="AC56" i="14"/>
  <c r="AD56" i="14"/>
  <c r="S57" i="14"/>
  <c r="T57" i="14"/>
  <c r="U57" i="14"/>
  <c r="V57" i="14"/>
  <c r="W57" i="14"/>
  <c r="X57" i="14"/>
  <c r="Y57" i="14"/>
  <c r="Z57" i="14"/>
  <c r="AA57" i="14"/>
  <c r="AB57" i="14"/>
  <c r="AC57" i="14"/>
  <c r="AD57" i="14"/>
  <c r="S58" i="14"/>
  <c r="T58" i="14"/>
  <c r="U58" i="14"/>
  <c r="V58" i="14"/>
  <c r="W58" i="14"/>
  <c r="X58" i="14"/>
  <c r="Y58" i="14"/>
  <c r="Z58" i="14"/>
  <c r="AA58" i="14"/>
  <c r="AB58" i="14"/>
  <c r="AC58" i="14"/>
  <c r="AD58" i="14"/>
  <c r="S59" i="14"/>
  <c r="T59" i="14"/>
  <c r="U59" i="14"/>
  <c r="V59" i="14"/>
  <c r="W59" i="14"/>
  <c r="X59" i="14"/>
  <c r="Y59" i="14"/>
  <c r="Z59" i="14"/>
  <c r="AA59" i="14"/>
  <c r="AB59" i="14"/>
  <c r="AC59" i="14"/>
  <c r="AD59" i="14"/>
  <c r="S60" i="14"/>
  <c r="T60" i="14"/>
  <c r="U60" i="14"/>
  <c r="V60" i="14"/>
  <c r="W60" i="14"/>
  <c r="X60" i="14"/>
  <c r="Y60" i="14"/>
  <c r="Z60" i="14"/>
  <c r="AA60" i="14"/>
  <c r="AB60" i="14"/>
  <c r="AC60" i="14"/>
  <c r="AD60" i="14"/>
  <c r="S61" i="14"/>
  <c r="T61" i="14"/>
  <c r="U61" i="14"/>
  <c r="V61" i="14"/>
  <c r="W61" i="14"/>
  <c r="X61" i="14"/>
  <c r="Y61" i="14"/>
  <c r="Z61" i="14"/>
  <c r="AA61" i="14"/>
  <c r="AB61" i="14"/>
  <c r="AC61" i="14"/>
  <c r="AD61" i="14"/>
  <c r="S62" i="14"/>
  <c r="T62" i="14"/>
  <c r="U62" i="14"/>
  <c r="V62" i="14"/>
  <c r="W62" i="14"/>
  <c r="X62" i="14"/>
  <c r="Y62" i="14"/>
  <c r="Z62" i="14"/>
  <c r="AA62" i="14"/>
  <c r="AB62" i="14"/>
  <c r="AC62" i="14"/>
  <c r="AD62" i="14"/>
  <c r="S63" i="14"/>
  <c r="T63" i="14"/>
  <c r="U63" i="14"/>
  <c r="V63" i="14"/>
  <c r="W63" i="14"/>
  <c r="X63" i="14"/>
  <c r="Y63" i="14"/>
  <c r="Z63" i="14"/>
  <c r="AA63" i="14"/>
  <c r="AB63" i="14"/>
  <c r="AC63" i="14"/>
  <c r="AD63" i="14"/>
  <c r="S64" i="14"/>
  <c r="T64" i="14"/>
  <c r="U64" i="14"/>
  <c r="V64" i="14"/>
  <c r="W64" i="14"/>
  <c r="X64" i="14"/>
  <c r="Y64" i="14"/>
  <c r="Z64" i="14"/>
  <c r="AA64" i="14"/>
  <c r="AB64" i="14"/>
  <c r="AC64" i="14"/>
  <c r="AD64" i="14"/>
  <c r="S65" i="14"/>
  <c r="T65" i="14"/>
  <c r="U65" i="14"/>
  <c r="V65" i="14"/>
  <c r="W65" i="14"/>
  <c r="X65" i="14"/>
  <c r="Y65" i="14"/>
  <c r="Z65" i="14"/>
  <c r="AA65" i="14"/>
  <c r="AB65" i="14"/>
  <c r="AC65" i="14"/>
  <c r="AD65" i="14"/>
  <c r="S66" i="14"/>
  <c r="T66" i="14"/>
  <c r="U66" i="14"/>
  <c r="V66" i="14"/>
  <c r="W66" i="14"/>
  <c r="X66" i="14"/>
  <c r="Y66" i="14"/>
  <c r="Z66" i="14"/>
  <c r="AA66" i="14"/>
  <c r="AB66" i="14"/>
  <c r="AC66" i="14"/>
  <c r="AD66" i="14"/>
  <c r="S67" i="14"/>
  <c r="T67" i="14"/>
  <c r="U67" i="14"/>
  <c r="V67" i="14"/>
  <c r="W67" i="14"/>
  <c r="X67" i="14"/>
  <c r="Y67" i="14"/>
  <c r="Z67" i="14"/>
  <c r="AA67" i="14"/>
  <c r="AB67" i="14"/>
  <c r="AC67" i="14"/>
  <c r="AD67" i="14"/>
  <c r="S68" i="14"/>
  <c r="T68" i="14"/>
  <c r="U68" i="14"/>
  <c r="V68" i="14"/>
  <c r="W68" i="14"/>
  <c r="X68" i="14"/>
  <c r="Y68" i="14"/>
  <c r="Z68" i="14"/>
  <c r="AA68" i="14"/>
  <c r="AB68" i="14"/>
  <c r="AC68" i="14"/>
  <c r="AD68" i="14"/>
  <c r="S69" i="14"/>
  <c r="T69" i="14"/>
  <c r="U69" i="14"/>
  <c r="V69" i="14"/>
  <c r="W69" i="14"/>
  <c r="X69" i="14"/>
  <c r="Y69" i="14"/>
  <c r="Z69" i="14"/>
  <c r="AA69" i="14"/>
  <c r="AB69" i="14"/>
  <c r="AC69" i="14"/>
  <c r="AD69" i="14"/>
  <c r="S70" i="14"/>
  <c r="T70" i="14"/>
  <c r="U70" i="14"/>
  <c r="V70" i="14"/>
  <c r="W70" i="14"/>
  <c r="X70" i="14"/>
  <c r="Y70" i="14"/>
  <c r="Z70" i="14"/>
  <c r="AA70" i="14"/>
  <c r="AB70" i="14"/>
  <c r="AC70" i="14"/>
  <c r="AD70" i="14"/>
  <c r="S71" i="14"/>
  <c r="T71" i="14"/>
  <c r="U71" i="14"/>
  <c r="V71" i="14"/>
  <c r="W71" i="14"/>
  <c r="X71" i="14"/>
  <c r="Y71" i="14"/>
  <c r="Z71" i="14"/>
  <c r="AA71" i="14"/>
  <c r="AB71" i="14"/>
  <c r="AC71" i="14"/>
  <c r="AD71" i="14"/>
  <c r="S72" i="14"/>
  <c r="T72" i="14"/>
  <c r="U72" i="14"/>
  <c r="V72" i="14"/>
  <c r="W72" i="14"/>
  <c r="X72" i="14"/>
  <c r="Y72" i="14"/>
  <c r="Z72" i="14"/>
  <c r="AA72" i="14"/>
  <c r="AB72" i="14"/>
  <c r="AC72" i="14"/>
  <c r="AD72" i="14"/>
  <c r="S73" i="14"/>
  <c r="T73" i="14"/>
  <c r="U73" i="14"/>
  <c r="V73" i="14"/>
  <c r="W73" i="14"/>
  <c r="X73" i="14"/>
  <c r="Y73" i="14"/>
  <c r="Z73" i="14"/>
  <c r="AA73" i="14"/>
  <c r="AB73" i="14"/>
  <c r="AC73" i="14"/>
  <c r="AD73" i="14"/>
  <c r="S74" i="14"/>
  <c r="T74" i="14"/>
  <c r="U74" i="14"/>
  <c r="V74" i="14"/>
  <c r="W74" i="14"/>
  <c r="X74" i="14"/>
  <c r="Y74" i="14"/>
  <c r="Z74" i="14"/>
  <c r="AA74" i="14"/>
  <c r="AB74" i="14"/>
  <c r="AC74" i="14"/>
  <c r="AD74" i="14"/>
  <c r="S75" i="14"/>
  <c r="T75" i="14"/>
  <c r="U75" i="14"/>
  <c r="V75" i="14"/>
  <c r="W75" i="14"/>
  <c r="X75" i="14"/>
  <c r="Y75" i="14"/>
  <c r="Z75" i="14"/>
  <c r="AA75" i="14"/>
  <c r="AB75" i="14"/>
  <c r="AC75" i="14"/>
  <c r="AD75" i="14"/>
  <c r="S76" i="14"/>
  <c r="T76" i="14"/>
  <c r="U76" i="14"/>
  <c r="V76" i="14"/>
  <c r="W76" i="14"/>
  <c r="X76" i="14"/>
  <c r="Y76" i="14"/>
  <c r="Z76" i="14"/>
  <c r="AA76" i="14"/>
  <c r="AB76" i="14"/>
  <c r="AC76" i="14"/>
  <c r="AD76" i="14"/>
  <c r="S77" i="14"/>
  <c r="T77" i="14"/>
  <c r="U77" i="14"/>
  <c r="V77" i="14"/>
  <c r="W77" i="14"/>
  <c r="X77" i="14"/>
  <c r="Y77" i="14"/>
  <c r="Z77" i="14"/>
  <c r="AA77" i="14"/>
  <c r="AB77" i="14"/>
  <c r="AC77" i="14"/>
  <c r="AD77" i="14"/>
  <c r="S78" i="14"/>
  <c r="T78" i="14"/>
  <c r="U78" i="14"/>
  <c r="V78" i="14"/>
  <c r="W78" i="14"/>
  <c r="X78" i="14"/>
  <c r="Y78" i="14"/>
  <c r="Z78" i="14"/>
  <c r="AA78" i="14"/>
  <c r="AB78" i="14"/>
  <c r="AC78" i="14"/>
  <c r="AD78" i="14"/>
  <c r="S79" i="14"/>
  <c r="T79" i="14"/>
  <c r="U79" i="14"/>
  <c r="V79" i="14"/>
  <c r="W79" i="14"/>
  <c r="X79" i="14"/>
  <c r="Y79" i="14"/>
  <c r="Z79" i="14"/>
  <c r="AA79" i="14"/>
  <c r="AB79" i="14"/>
  <c r="AC79" i="14"/>
  <c r="AD79" i="14"/>
  <c r="S80" i="14"/>
  <c r="T80" i="14"/>
  <c r="U80" i="14"/>
  <c r="V80" i="14"/>
  <c r="W80" i="14"/>
  <c r="X80" i="14"/>
  <c r="Y80" i="14"/>
  <c r="Z80" i="14"/>
  <c r="AA80" i="14"/>
  <c r="AB80" i="14"/>
  <c r="AC80" i="14"/>
  <c r="AD80" i="14"/>
  <c r="S81" i="14"/>
  <c r="T81" i="14"/>
  <c r="U81" i="14"/>
  <c r="V81" i="14"/>
  <c r="W81" i="14"/>
  <c r="X81" i="14"/>
  <c r="Y81" i="14"/>
  <c r="Z81" i="14"/>
  <c r="AA81" i="14"/>
  <c r="AB81" i="14"/>
  <c r="AC81" i="14"/>
  <c r="AD81" i="14"/>
  <c r="S82" i="14"/>
  <c r="T82" i="14"/>
  <c r="U82" i="14"/>
  <c r="V82" i="14"/>
  <c r="W82" i="14"/>
  <c r="X82" i="14"/>
  <c r="Y82" i="14"/>
  <c r="Z82" i="14"/>
  <c r="AA82" i="14"/>
  <c r="AB82" i="14"/>
  <c r="AC82" i="14"/>
  <c r="AD82" i="14"/>
  <c r="S83" i="14"/>
  <c r="T83" i="14"/>
  <c r="U83" i="14"/>
  <c r="V83" i="14"/>
  <c r="W83" i="14"/>
  <c r="X83" i="14"/>
  <c r="Y83" i="14"/>
  <c r="Z83" i="14"/>
  <c r="AA83" i="14"/>
  <c r="AB83" i="14"/>
  <c r="AC83" i="14"/>
  <c r="AD83" i="14"/>
  <c r="S84" i="14"/>
  <c r="T84" i="14"/>
  <c r="U84" i="14"/>
  <c r="V84" i="14"/>
  <c r="W84" i="14"/>
  <c r="X84" i="14"/>
  <c r="Y84" i="14"/>
  <c r="Z84" i="14"/>
  <c r="AA84" i="14"/>
  <c r="AB84" i="14"/>
  <c r="AC84" i="14"/>
  <c r="AD84" i="14"/>
  <c r="S85" i="14"/>
  <c r="T85" i="14"/>
  <c r="U85" i="14"/>
  <c r="V85" i="14"/>
  <c r="W85" i="14"/>
  <c r="X85" i="14"/>
  <c r="Y85" i="14"/>
  <c r="Z85" i="14"/>
  <c r="AA85" i="14"/>
  <c r="AB85" i="14"/>
  <c r="AC85" i="14"/>
  <c r="AD85" i="14"/>
  <c r="S86" i="14"/>
  <c r="T86" i="14"/>
  <c r="U86" i="14"/>
  <c r="V86" i="14"/>
  <c r="W86" i="14"/>
  <c r="X86" i="14"/>
  <c r="Y86" i="14"/>
  <c r="Z86" i="14"/>
  <c r="AA86" i="14"/>
  <c r="AB86" i="14"/>
  <c r="AC86" i="14"/>
  <c r="AD86" i="14"/>
  <c r="S87" i="14"/>
  <c r="T87" i="14"/>
  <c r="U87" i="14"/>
  <c r="V87" i="14"/>
  <c r="W87" i="14"/>
  <c r="X87" i="14"/>
  <c r="Y87" i="14"/>
  <c r="Z87" i="14"/>
  <c r="AA87" i="14"/>
  <c r="AB87" i="14"/>
  <c r="AC87" i="14"/>
  <c r="AD87" i="14"/>
  <c r="S88" i="14"/>
  <c r="T88" i="14"/>
  <c r="U88" i="14"/>
  <c r="V88" i="14"/>
  <c r="W88" i="14"/>
  <c r="X88" i="14"/>
  <c r="Y88" i="14"/>
  <c r="Z88" i="14"/>
  <c r="AA88" i="14"/>
  <c r="AB88" i="14"/>
  <c r="AC88" i="14"/>
  <c r="AD88" i="14"/>
  <c r="S89" i="14"/>
  <c r="T89" i="14"/>
  <c r="U89" i="14"/>
  <c r="V89" i="14"/>
  <c r="W89" i="14"/>
  <c r="X89" i="14"/>
  <c r="Y89" i="14"/>
  <c r="Z89" i="14"/>
  <c r="AA89" i="14"/>
  <c r="AB89" i="14"/>
  <c r="AC89" i="14"/>
  <c r="AD89" i="14"/>
  <c r="S90" i="14"/>
  <c r="T90" i="14"/>
  <c r="U90" i="14"/>
  <c r="V90" i="14"/>
  <c r="W90" i="14"/>
  <c r="X90" i="14"/>
  <c r="Y90" i="14"/>
  <c r="Z90" i="14"/>
  <c r="AA90" i="14"/>
  <c r="AB90" i="14"/>
  <c r="AC90" i="14"/>
  <c r="AD90" i="14"/>
  <c r="S91" i="14"/>
  <c r="T91" i="14"/>
  <c r="U91" i="14"/>
  <c r="V91" i="14"/>
  <c r="W91" i="14"/>
  <c r="X91" i="14"/>
  <c r="Y91" i="14"/>
  <c r="Z91" i="14"/>
  <c r="AA91" i="14"/>
  <c r="AB91" i="14"/>
  <c r="AC91" i="14"/>
  <c r="AD91" i="14"/>
  <c r="S92" i="14"/>
  <c r="T92" i="14"/>
  <c r="U92" i="14"/>
  <c r="V92" i="14"/>
  <c r="W92" i="14"/>
  <c r="X92" i="14"/>
  <c r="Y92" i="14"/>
  <c r="Z92" i="14"/>
  <c r="AA92" i="14"/>
  <c r="AB92" i="14"/>
  <c r="AC92" i="14"/>
  <c r="AD92" i="14"/>
  <c r="S93" i="14"/>
  <c r="T93" i="14"/>
  <c r="U93" i="14"/>
  <c r="V93" i="14"/>
  <c r="W93" i="14"/>
  <c r="X93" i="14"/>
  <c r="Y93" i="14"/>
  <c r="Z93" i="14"/>
  <c r="AA93" i="14"/>
  <c r="AB93" i="14"/>
  <c r="AC93" i="14"/>
  <c r="AD93" i="14"/>
  <c r="S94" i="14"/>
  <c r="T94" i="14"/>
  <c r="U94" i="14"/>
  <c r="V94" i="14"/>
  <c r="W94" i="14"/>
  <c r="X94" i="14"/>
  <c r="Y94" i="14"/>
  <c r="Z94" i="14"/>
  <c r="AA94" i="14"/>
  <c r="AB94" i="14"/>
  <c r="AC94" i="14"/>
  <c r="AD94" i="14"/>
  <c r="S95" i="14"/>
  <c r="T95" i="14"/>
  <c r="U95" i="14"/>
  <c r="V95" i="14"/>
  <c r="W95" i="14"/>
  <c r="X95" i="14"/>
  <c r="Y95" i="14"/>
  <c r="Z95" i="14"/>
  <c r="AA95" i="14"/>
  <c r="AB95" i="14"/>
  <c r="AC95" i="14"/>
  <c r="AD95" i="14"/>
  <c r="S96" i="14"/>
  <c r="T96" i="14"/>
  <c r="U96" i="14"/>
  <c r="V96" i="14"/>
  <c r="W96" i="14"/>
  <c r="X96" i="14"/>
  <c r="Y96" i="14"/>
  <c r="Z96" i="14"/>
  <c r="AA96" i="14"/>
  <c r="AB96" i="14"/>
  <c r="AC96" i="14"/>
  <c r="AD96" i="14"/>
  <c r="S97" i="14"/>
  <c r="T97" i="14"/>
  <c r="U97" i="14"/>
  <c r="V97" i="14"/>
  <c r="W97" i="14"/>
  <c r="X97" i="14"/>
  <c r="Y97" i="14"/>
  <c r="Z97" i="14"/>
  <c r="AA97" i="14"/>
  <c r="AB97" i="14"/>
  <c r="AC97" i="14"/>
  <c r="AD97" i="14"/>
  <c r="S98" i="14"/>
  <c r="T98" i="14"/>
  <c r="U98" i="14"/>
  <c r="V98" i="14"/>
  <c r="W98" i="14"/>
  <c r="X98" i="14"/>
  <c r="Y98" i="14"/>
  <c r="Z98" i="14"/>
  <c r="AA98" i="14"/>
  <c r="AB98" i="14"/>
  <c r="AC98" i="14"/>
  <c r="AD98" i="14"/>
  <c r="S99" i="14"/>
  <c r="T99" i="14"/>
  <c r="U99" i="14"/>
  <c r="V99" i="14"/>
  <c r="W99" i="14"/>
  <c r="X99" i="14"/>
  <c r="Y99" i="14"/>
  <c r="Z99" i="14"/>
  <c r="AA99" i="14"/>
  <c r="AB99" i="14"/>
  <c r="AC99" i="14"/>
  <c r="AD99" i="14"/>
  <c r="S100" i="14"/>
  <c r="T100" i="14"/>
  <c r="U100" i="14"/>
  <c r="V100" i="14"/>
  <c r="W100" i="14"/>
  <c r="X100" i="14"/>
  <c r="Y100" i="14"/>
  <c r="Z100" i="14"/>
  <c r="AA100" i="14"/>
  <c r="AB100" i="14"/>
  <c r="AC100" i="14"/>
  <c r="AD100" i="14"/>
  <c r="S101" i="14"/>
  <c r="T101" i="14"/>
  <c r="U101" i="14"/>
  <c r="V101" i="14"/>
  <c r="W101" i="14"/>
  <c r="X101" i="14"/>
  <c r="Y101" i="14"/>
  <c r="Z101" i="14"/>
  <c r="AA101" i="14"/>
  <c r="AB101" i="14"/>
  <c r="AC101" i="14"/>
  <c r="AD101" i="14"/>
  <c r="S102" i="14"/>
  <c r="T102" i="14"/>
  <c r="U102" i="14"/>
  <c r="V102" i="14"/>
  <c r="W102" i="14"/>
  <c r="X102" i="14"/>
  <c r="Y102" i="14"/>
  <c r="Z102" i="14"/>
  <c r="AA102" i="14"/>
  <c r="AB102" i="14"/>
  <c r="AC102" i="14"/>
  <c r="AD102" i="14"/>
  <c r="S103" i="14"/>
  <c r="T103" i="14"/>
  <c r="U103" i="14"/>
  <c r="V103" i="14"/>
  <c r="W103" i="14"/>
  <c r="X103" i="14"/>
  <c r="Y103" i="14"/>
  <c r="Z103" i="14"/>
  <c r="AA103" i="14"/>
  <c r="AB103" i="14"/>
  <c r="AC103" i="14"/>
  <c r="AD103" i="14"/>
  <c r="S104" i="14"/>
  <c r="T104" i="14"/>
  <c r="U104" i="14"/>
  <c r="V104" i="14"/>
  <c r="W104" i="14"/>
  <c r="X104" i="14"/>
  <c r="Y104" i="14"/>
  <c r="Z104" i="14"/>
  <c r="AA104" i="14"/>
  <c r="AB104" i="14"/>
  <c r="AC104" i="14"/>
  <c r="AD104" i="14"/>
  <c r="S105" i="14"/>
  <c r="T105" i="14"/>
  <c r="U105" i="14"/>
  <c r="V105" i="14"/>
  <c r="W105" i="14"/>
  <c r="X105" i="14"/>
  <c r="Y105" i="14"/>
  <c r="Z105" i="14"/>
  <c r="AA105" i="14"/>
  <c r="AB105" i="14"/>
  <c r="AC105" i="14"/>
  <c r="AD105" i="14"/>
  <c r="S106" i="14"/>
  <c r="T106" i="14"/>
  <c r="U106" i="14"/>
  <c r="V106" i="14"/>
  <c r="W106" i="14"/>
  <c r="X106" i="14"/>
  <c r="Y106" i="14"/>
  <c r="Z106" i="14"/>
  <c r="AA106" i="14"/>
  <c r="AB106" i="14"/>
  <c r="AC106" i="14"/>
  <c r="AD106" i="14"/>
  <c r="G26" i="8"/>
  <c r="R26" i="8"/>
  <c r="B1" i="3"/>
  <c r="A5" i="3"/>
  <c r="A5" i="8" s="1"/>
  <c r="R5" i="8" s="1"/>
  <c r="U5" i="3"/>
  <c r="A6" i="3"/>
  <c r="A6" i="8" s="1"/>
  <c r="A38" i="8" s="1"/>
  <c r="Q38" i="8" s="1"/>
  <c r="A7" i="3"/>
  <c r="A7" i="8" s="1"/>
  <c r="R7" i="8" s="1"/>
  <c r="A8" i="3"/>
  <c r="A8" i="8" s="1"/>
  <c r="R8" i="8" s="1"/>
  <c r="A9" i="3"/>
  <c r="A9" i="8" s="1"/>
  <c r="A10" i="3"/>
  <c r="A10" i="8" s="1"/>
  <c r="A42" i="8" s="1"/>
  <c r="Q42" i="8" s="1"/>
  <c r="A11" i="3"/>
  <c r="A11" i="8" s="1"/>
  <c r="A43" i="8" s="1"/>
  <c r="Q43" i="8" s="1"/>
  <c r="A12" i="3"/>
  <c r="A12" i="8" s="1"/>
  <c r="A13" i="3"/>
  <c r="A13" i="8" s="1"/>
  <c r="A14" i="3"/>
  <c r="A14" i="8" s="1"/>
  <c r="A46" i="8" s="1"/>
  <c r="Q46" i="8" s="1"/>
  <c r="A15" i="3"/>
  <c r="A15" i="8" s="1"/>
  <c r="A47" i="8" s="1"/>
  <c r="Q47" i="8" s="1"/>
  <c r="A16" i="3"/>
  <c r="A16" i="8" s="1"/>
  <c r="A17" i="3"/>
  <c r="A17" i="8" s="1"/>
  <c r="R17" i="8" s="1"/>
  <c r="A18" i="3"/>
  <c r="A18" i="8" s="1"/>
  <c r="A50" i="8" s="1"/>
  <c r="Q50" i="8" s="1"/>
  <c r="A19" i="3"/>
  <c r="A19" i="8" s="1"/>
  <c r="R19" i="8" s="1"/>
  <c r="A20" i="3"/>
  <c r="A20" i="8" s="1"/>
  <c r="A21" i="3"/>
  <c r="A21" i="8" s="1"/>
  <c r="G21" i="8" s="1"/>
  <c r="A84" i="8" s="1"/>
  <c r="Q84" i="8" s="1"/>
  <c r="A22" i="3"/>
  <c r="A22" i="8" s="1"/>
  <c r="A54" i="8" s="1"/>
  <c r="Q54" i="8" s="1"/>
  <c r="A23" i="3"/>
  <c r="A23" i="8" s="1"/>
  <c r="A24" i="3"/>
  <c r="A24" i="8" s="1"/>
  <c r="G24" i="3"/>
  <c r="A25" i="3"/>
  <c r="A26" i="3"/>
  <c r="A27" i="3"/>
  <c r="D1" i="13"/>
  <c r="N1" i="13"/>
  <c r="V1" i="13"/>
  <c r="A2" i="13"/>
  <c r="C108" i="13"/>
  <c r="D108" i="13"/>
  <c r="E108" i="13"/>
  <c r="F108" i="13"/>
  <c r="G108" i="13"/>
  <c r="H108" i="13"/>
  <c r="I108" i="13"/>
  <c r="J108" i="13"/>
  <c r="F1" i="12"/>
  <c r="O1" i="12"/>
  <c r="V1" i="12"/>
  <c r="A2" i="12"/>
  <c r="E3" i="17" s="1"/>
  <c r="E4" i="17" s="1"/>
  <c r="A12" i="12"/>
  <c r="A23" i="12"/>
  <c r="AY20" i="17" s="1"/>
  <c r="A24" i="12"/>
  <c r="AZ20" i="17" s="1"/>
  <c r="A25" i="12"/>
  <c r="BA20" i="17" s="1"/>
  <c r="A26" i="12"/>
  <c r="BB20" i="17" s="1"/>
  <c r="A27" i="12"/>
  <c r="BC20" i="17" s="1"/>
  <c r="A28" i="12"/>
  <c r="BD20" i="17" s="1"/>
  <c r="A29" i="12"/>
  <c r="BE20" i="17" s="1"/>
  <c r="A30" i="12"/>
  <c r="BF20" i="17" s="1"/>
  <c r="A31" i="12"/>
  <c r="BG20" i="17" s="1"/>
  <c r="BH20" i="17"/>
  <c r="BI20" i="17"/>
  <c r="BJ20" i="17"/>
  <c r="F188" i="12"/>
  <c r="E12" i="17" s="1"/>
  <c r="G188" i="12"/>
  <c r="F12" i="17" s="1"/>
  <c r="H188" i="12"/>
  <c r="G12" i="17" s="1"/>
  <c r="I188" i="12"/>
  <c r="H12" i="17" s="1"/>
  <c r="J188" i="12"/>
  <c r="I12" i="17" s="1"/>
  <c r="K188" i="12"/>
  <c r="J12" i="17" s="1"/>
  <c r="L188" i="12"/>
  <c r="K12" i="17" s="1"/>
  <c r="M188" i="12"/>
  <c r="N188" i="12"/>
  <c r="M12" i="17" s="1"/>
  <c r="O188" i="12"/>
  <c r="N12" i="17" s="1"/>
  <c r="P188" i="12"/>
  <c r="O12" i="17" s="1"/>
  <c r="Q188" i="12"/>
  <c r="P12" i="17" s="1"/>
  <c r="R188" i="12"/>
  <c r="Q12" i="17" s="1"/>
  <c r="E189" i="12"/>
  <c r="S189" i="12"/>
  <c r="T189" i="12"/>
  <c r="E190" i="12"/>
  <c r="S190" i="12"/>
  <c r="T190" i="12"/>
  <c r="D1" i="11"/>
  <c r="O1" i="11"/>
  <c r="U1" i="11"/>
  <c r="A2" i="11"/>
  <c r="H8" i="11"/>
  <c r="N8" i="11"/>
  <c r="W8" i="11" s="1"/>
  <c r="T8" i="11"/>
  <c r="H9" i="11"/>
  <c r="V9" i="11" s="1"/>
  <c r="N9" i="11"/>
  <c r="T9" i="11"/>
  <c r="X9" i="11" s="1"/>
  <c r="H10" i="11"/>
  <c r="V10" i="11" s="1"/>
  <c r="N10" i="11"/>
  <c r="T10" i="11"/>
  <c r="X10" i="11" s="1"/>
  <c r="H11" i="11"/>
  <c r="V11" i="11" s="1"/>
  <c r="N11" i="11"/>
  <c r="T11" i="11"/>
  <c r="X11" i="11"/>
  <c r="H12" i="11"/>
  <c r="V12" i="11" s="1"/>
  <c r="N12" i="11"/>
  <c r="T12" i="11"/>
  <c r="X12" i="11"/>
  <c r="H13" i="11"/>
  <c r="V13" i="11" s="1"/>
  <c r="N13" i="11"/>
  <c r="T13" i="11"/>
  <c r="X13" i="11"/>
  <c r="H14" i="11"/>
  <c r="V14" i="11" s="1"/>
  <c r="N14" i="11"/>
  <c r="T14" i="11"/>
  <c r="X14" i="11"/>
  <c r="H15" i="11"/>
  <c r="V15" i="11" s="1"/>
  <c r="N15" i="11"/>
  <c r="T15" i="11"/>
  <c r="X15" i="11" s="1"/>
  <c r="H16" i="11"/>
  <c r="V16" i="11" s="1"/>
  <c r="N16" i="11"/>
  <c r="T16" i="11"/>
  <c r="X16" i="11" s="1"/>
  <c r="H17" i="11"/>
  <c r="V17" i="11" s="1"/>
  <c r="N17" i="11"/>
  <c r="T17" i="11"/>
  <c r="X17" i="11" s="1"/>
  <c r="H18" i="11"/>
  <c r="V18" i="11" s="1"/>
  <c r="N18" i="11"/>
  <c r="T18" i="11"/>
  <c r="X18" i="11" s="1"/>
  <c r="H19" i="11"/>
  <c r="V19" i="11" s="1"/>
  <c r="N19" i="11"/>
  <c r="T19" i="11"/>
  <c r="X19" i="11"/>
  <c r="H20" i="11"/>
  <c r="V20" i="11" s="1"/>
  <c r="N20" i="11"/>
  <c r="T20" i="11"/>
  <c r="X20" i="11"/>
  <c r="H21" i="11"/>
  <c r="V21" i="11" s="1"/>
  <c r="N21" i="11"/>
  <c r="T21" i="11"/>
  <c r="X21" i="11"/>
  <c r="H22" i="11"/>
  <c r="V22" i="11" s="1"/>
  <c r="N22" i="11"/>
  <c r="T22" i="11"/>
  <c r="X22" i="11"/>
  <c r="H23" i="11"/>
  <c r="V23" i="11" s="1"/>
  <c r="N23" i="11"/>
  <c r="T23" i="11"/>
  <c r="X23" i="11" s="1"/>
  <c r="H24" i="11"/>
  <c r="V24" i="11" s="1"/>
  <c r="N24" i="11"/>
  <c r="U24" i="11" s="1"/>
  <c r="Y24" i="11" s="1"/>
  <c r="T24" i="11"/>
  <c r="X24" i="11" s="1"/>
  <c r="H25" i="11"/>
  <c r="V25" i="11" s="1"/>
  <c r="N25" i="11"/>
  <c r="T25" i="11"/>
  <c r="X25" i="11" s="1"/>
  <c r="H26" i="11"/>
  <c r="V26" i="11" s="1"/>
  <c r="N26" i="11"/>
  <c r="T26" i="11"/>
  <c r="X26" i="11" s="1"/>
  <c r="H27" i="11"/>
  <c r="V27" i="11" s="1"/>
  <c r="N27" i="11"/>
  <c r="T27" i="11"/>
  <c r="X27" i="11"/>
  <c r="H28" i="11"/>
  <c r="V28" i="11" s="1"/>
  <c r="N28" i="11"/>
  <c r="T28" i="11"/>
  <c r="X28" i="11"/>
  <c r="H29" i="11"/>
  <c r="V29" i="11" s="1"/>
  <c r="N29" i="11"/>
  <c r="T29" i="11"/>
  <c r="X29" i="11"/>
  <c r="H30" i="11"/>
  <c r="V30" i="11" s="1"/>
  <c r="N30" i="11"/>
  <c r="T30" i="11"/>
  <c r="X30" i="11" s="1"/>
  <c r="H31" i="11"/>
  <c r="V31" i="11" s="1"/>
  <c r="N31" i="11"/>
  <c r="T31" i="11"/>
  <c r="X31" i="11" s="1"/>
  <c r="H32" i="11"/>
  <c r="V32" i="11" s="1"/>
  <c r="N32" i="11"/>
  <c r="T32" i="11"/>
  <c r="X32" i="11" s="1"/>
  <c r="H33" i="11"/>
  <c r="V33" i="11" s="1"/>
  <c r="N33" i="11"/>
  <c r="T33" i="11"/>
  <c r="X33" i="11" s="1"/>
  <c r="H34" i="11"/>
  <c r="V34" i="11" s="1"/>
  <c r="N34" i="11"/>
  <c r="T34" i="11"/>
  <c r="X34" i="11" s="1"/>
  <c r="H35" i="11"/>
  <c r="V35" i="11" s="1"/>
  <c r="N35" i="11"/>
  <c r="T35" i="11"/>
  <c r="X35" i="11"/>
  <c r="H36" i="11"/>
  <c r="V36" i="11" s="1"/>
  <c r="N36" i="11"/>
  <c r="T36" i="11"/>
  <c r="X36" i="11"/>
  <c r="H37" i="11"/>
  <c r="V37" i="11" s="1"/>
  <c r="N37" i="11"/>
  <c r="T37" i="11"/>
  <c r="X37" i="11"/>
  <c r="H38" i="11"/>
  <c r="V38" i="11" s="1"/>
  <c r="N38" i="11"/>
  <c r="T38" i="11"/>
  <c r="X38" i="11" s="1"/>
  <c r="H39" i="11"/>
  <c r="V39" i="11" s="1"/>
  <c r="N39" i="11"/>
  <c r="T39" i="11"/>
  <c r="X39" i="11" s="1"/>
  <c r="H40" i="11"/>
  <c r="V40" i="11" s="1"/>
  <c r="N40" i="11"/>
  <c r="T40" i="11"/>
  <c r="X40" i="11" s="1"/>
  <c r="H41" i="11"/>
  <c r="V41" i="11" s="1"/>
  <c r="N41" i="11"/>
  <c r="T41" i="11"/>
  <c r="X41" i="11" s="1"/>
  <c r="H42" i="11"/>
  <c r="V42" i="11" s="1"/>
  <c r="N42" i="11"/>
  <c r="T42" i="11"/>
  <c r="X42" i="11" s="1"/>
  <c r="H43" i="11"/>
  <c r="V43" i="11" s="1"/>
  <c r="N43" i="11"/>
  <c r="T43" i="11"/>
  <c r="X43" i="11"/>
  <c r="H44" i="11"/>
  <c r="V44" i="11" s="1"/>
  <c r="N44" i="11"/>
  <c r="T44" i="11"/>
  <c r="X44" i="11"/>
  <c r="H45" i="11"/>
  <c r="V45" i="11" s="1"/>
  <c r="N45" i="11"/>
  <c r="T45" i="11"/>
  <c r="X45" i="11"/>
  <c r="H46" i="11"/>
  <c r="V46" i="11" s="1"/>
  <c r="N46" i="11"/>
  <c r="T46" i="11"/>
  <c r="X46" i="11"/>
  <c r="H47" i="11"/>
  <c r="V47" i="11" s="1"/>
  <c r="N47" i="11"/>
  <c r="T47" i="11"/>
  <c r="X47" i="11" s="1"/>
  <c r="H48" i="11"/>
  <c r="V48" i="11" s="1"/>
  <c r="N48" i="11"/>
  <c r="T48" i="11"/>
  <c r="X48" i="11" s="1"/>
  <c r="H49" i="11"/>
  <c r="V49" i="11" s="1"/>
  <c r="N49" i="11"/>
  <c r="T49" i="11"/>
  <c r="X49" i="11" s="1"/>
  <c r="H50" i="11"/>
  <c r="V50" i="11" s="1"/>
  <c r="N50" i="11"/>
  <c r="T50" i="11"/>
  <c r="X50" i="11" s="1"/>
  <c r="H51" i="11"/>
  <c r="V51" i="11" s="1"/>
  <c r="N51" i="11"/>
  <c r="W51" i="11" s="1"/>
  <c r="T51" i="11"/>
  <c r="X51" i="11" s="1"/>
  <c r="H52" i="11"/>
  <c r="V52" i="11" s="1"/>
  <c r="N52" i="11"/>
  <c r="W52" i="11" s="1"/>
  <c r="T52" i="11"/>
  <c r="X52" i="11" s="1"/>
  <c r="H53" i="11"/>
  <c r="V53" i="11" s="1"/>
  <c r="N53" i="11"/>
  <c r="T53" i="11"/>
  <c r="X53" i="11" s="1"/>
  <c r="H54" i="11"/>
  <c r="V54" i="11" s="1"/>
  <c r="N54" i="11"/>
  <c r="T54" i="11"/>
  <c r="X54" i="11" s="1"/>
  <c r="H55" i="11"/>
  <c r="V55" i="11" s="1"/>
  <c r="N55" i="11"/>
  <c r="W55" i="11" s="1"/>
  <c r="T55" i="11"/>
  <c r="X55" i="11" s="1"/>
  <c r="H56" i="11"/>
  <c r="V56" i="11" s="1"/>
  <c r="N56" i="11"/>
  <c r="W56" i="11" s="1"/>
  <c r="T56" i="11"/>
  <c r="X56" i="11" s="1"/>
  <c r="H57" i="11"/>
  <c r="V57" i="11" s="1"/>
  <c r="N57" i="11"/>
  <c r="T57" i="11"/>
  <c r="X57" i="11" s="1"/>
  <c r="H58" i="11"/>
  <c r="V58" i="11" s="1"/>
  <c r="N58" i="11"/>
  <c r="T58" i="11"/>
  <c r="X58" i="11" s="1"/>
  <c r="H59" i="11"/>
  <c r="V59" i="11" s="1"/>
  <c r="N59" i="11"/>
  <c r="W59" i="11" s="1"/>
  <c r="T59" i="11"/>
  <c r="X59" i="11" s="1"/>
  <c r="H60" i="11"/>
  <c r="V60" i="11" s="1"/>
  <c r="N60" i="11"/>
  <c r="W60" i="11" s="1"/>
  <c r="T60" i="11"/>
  <c r="X60" i="11" s="1"/>
  <c r="H61" i="11"/>
  <c r="V61" i="11" s="1"/>
  <c r="N61" i="11"/>
  <c r="T61" i="11"/>
  <c r="X61" i="11" s="1"/>
  <c r="H62" i="11"/>
  <c r="V62" i="11" s="1"/>
  <c r="N62" i="11"/>
  <c r="W62" i="11" s="1"/>
  <c r="T62" i="11"/>
  <c r="X62" i="11"/>
  <c r="H63" i="11"/>
  <c r="V63" i="11" s="1"/>
  <c r="N63" i="11"/>
  <c r="W63" i="11" s="1"/>
  <c r="T63" i="11"/>
  <c r="X63" i="11" s="1"/>
  <c r="H64" i="11"/>
  <c r="V64" i="11" s="1"/>
  <c r="N64" i="11"/>
  <c r="T64" i="11"/>
  <c r="X64" i="11"/>
  <c r="H65" i="11"/>
  <c r="V65" i="11" s="1"/>
  <c r="N65" i="11"/>
  <c r="W65" i="11" s="1"/>
  <c r="T65" i="11"/>
  <c r="X65" i="11" s="1"/>
  <c r="H66" i="11"/>
  <c r="V66" i="11" s="1"/>
  <c r="N66" i="11"/>
  <c r="W66" i="11" s="1"/>
  <c r="T66" i="11"/>
  <c r="X66" i="11" s="1"/>
  <c r="H67" i="11"/>
  <c r="V67" i="11" s="1"/>
  <c r="N67" i="11"/>
  <c r="W67" i="11" s="1"/>
  <c r="T67" i="11"/>
  <c r="X67" i="11" s="1"/>
  <c r="H68" i="11"/>
  <c r="V68" i="11" s="1"/>
  <c r="N68" i="11"/>
  <c r="T68" i="11"/>
  <c r="X68" i="11"/>
  <c r="H69" i="11"/>
  <c r="V69" i="11" s="1"/>
  <c r="N69" i="11"/>
  <c r="W69" i="11" s="1"/>
  <c r="T69" i="11"/>
  <c r="X69" i="11" s="1"/>
  <c r="H70" i="11"/>
  <c r="V70" i="11" s="1"/>
  <c r="N70" i="11"/>
  <c r="W70" i="11" s="1"/>
  <c r="T70" i="11"/>
  <c r="X70" i="11"/>
  <c r="H71" i="11"/>
  <c r="V71" i="11" s="1"/>
  <c r="N71" i="11"/>
  <c r="T71" i="11"/>
  <c r="X71" i="11" s="1"/>
  <c r="W71" i="11"/>
  <c r="H72" i="11"/>
  <c r="V72" i="11" s="1"/>
  <c r="N72" i="11"/>
  <c r="T72" i="11"/>
  <c r="X72" i="11"/>
  <c r="H73" i="11"/>
  <c r="V73" i="11" s="1"/>
  <c r="N73" i="11"/>
  <c r="T73" i="11"/>
  <c r="X73" i="11" s="1"/>
  <c r="W73" i="11"/>
  <c r="H74" i="11"/>
  <c r="V74" i="11" s="1"/>
  <c r="N74" i="11"/>
  <c r="T74" i="11"/>
  <c r="W74" i="11"/>
  <c r="X74" i="11"/>
  <c r="H75" i="11"/>
  <c r="V75" i="11" s="1"/>
  <c r="N75" i="11"/>
  <c r="T75" i="11"/>
  <c r="X75" i="11" s="1"/>
  <c r="W75" i="11"/>
  <c r="H76" i="11"/>
  <c r="V76" i="11" s="1"/>
  <c r="N76" i="11"/>
  <c r="T76" i="11"/>
  <c r="X76" i="11"/>
  <c r="H77" i="11"/>
  <c r="V77" i="11" s="1"/>
  <c r="N77" i="11"/>
  <c r="T77" i="11"/>
  <c r="X77" i="11" s="1"/>
  <c r="W77" i="11"/>
  <c r="H78" i="11"/>
  <c r="V78" i="11" s="1"/>
  <c r="N78" i="11"/>
  <c r="T78" i="11"/>
  <c r="X78" i="11" s="1"/>
  <c r="W78" i="11"/>
  <c r="H79" i="11"/>
  <c r="V79" i="11" s="1"/>
  <c r="N79" i="11"/>
  <c r="W79" i="11" s="1"/>
  <c r="T79" i="11"/>
  <c r="X79" i="11" s="1"/>
  <c r="H80" i="11"/>
  <c r="V80" i="11" s="1"/>
  <c r="N80" i="11"/>
  <c r="T80" i="11"/>
  <c r="X80" i="11" s="1"/>
  <c r="H81" i="11"/>
  <c r="V81" i="11" s="1"/>
  <c r="N81" i="11"/>
  <c r="W81" i="11" s="1"/>
  <c r="T81" i="11"/>
  <c r="X81" i="11" s="1"/>
  <c r="H82" i="11"/>
  <c r="V82" i="11" s="1"/>
  <c r="N82" i="11"/>
  <c r="W82" i="11" s="1"/>
  <c r="T82" i="11"/>
  <c r="X82" i="11"/>
  <c r="H83" i="11"/>
  <c r="V83" i="11" s="1"/>
  <c r="N83" i="11"/>
  <c r="T83" i="11"/>
  <c r="X83" i="11" s="1"/>
  <c r="W83" i="11"/>
  <c r="H84" i="11"/>
  <c r="V84" i="11" s="1"/>
  <c r="N84" i="11"/>
  <c r="T84" i="11"/>
  <c r="X84" i="11"/>
  <c r="H85" i="11"/>
  <c r="V85" i="11" s="1"/>
  <c r="N85" i="11"/>
  <c r="T85" i="11"/>
  <c r="X85" i="11" s="1"/>
  <c r="W85" i="11"/>
  <c r="H86" i="11"/>
  <c r="V86" i="11" s="1"/>
  <c r="N86" i="11"/>
  <c r="T86" i="11"/>
  <c r="W86" i="11"/>
  <c r="X86" i="11"/>
  <c r="H87" i="11"/>
  <c r="V87" i="11" s="1"/>
  <c r="N87" i="11"/>
  <c r="T87" i="11"/>
  <c r="X87" i="11" s="1"/>
  <c r="W87" i="11"/>
  <c r="H88" i="11"/>
  <c r="V88" i="11" s="1"/>
  <c r="N88" i="11"/>
  <c r="T88" i="11"/>
  <c r="X88" i="11"/>
  <c r="H89" i="11"/>
  <c r="V89" i="11" s="1"/>
  <c r="N89" i="11"/>
  <c r="W89" i="11" s="1"/>
  <c r="T89" i="11"/>
  <c r="H90" i="11"/>
  <c r="V90" i="11" s="1"/>
  <c r="N90" i="11"/>
  <c r="T90" i="11"/>
  <c r="W90" i="11"/>
  <c r="H91" i="11"/>
  <c r="V91" i="11" s="1"/>
  <c r="N91" i="11"/>
  <c r="W91" i="11" s="1"/>
  <c r="T91" i="11"/>
  <c r="H92" i="11"/>
  <c r="V92" i="11" s="1"/>
  <c r="N92" i="11"/>
  <c r="W92" i="11" s="1"/>
  <c r="T92" i="11"/>
  <c r="H93" i="11"/>
  <c r="V93" i="11" s="1"/>
  <c r="N93" i="11"/>
  <c r="W93" i="11" s="1"/>
  <c r="T93" i="11"/>
  <c r="H94" i="11"/>
  <c r="V94" i="11" s="1"/>
  <c r="N94" i="11"/>
  <c r="W94" i="11" s="1"/>
  <c r="T94" i="11"/>
  <c r="H95" i="11"/>
  <c r="V95" i="11" s="1"/>
  <c r="N95" i="11"/>
  <c r="W95" i="11" s="1"/>
  <c r="T95" i="11"/>
  <c r="H96" i="11"/>
  <c r="V96" i="11" s="1"/>
  <c r="N96" i="11"/>
  <c r="W96" i="11" s="1"/>
  <c r="T96" i="11"/>
  <c r="H97" i="11"/>
  <c r="V97" i="11" s="1"/>
  <c r="N97" i="11"/>
  <c r="W97" i="11" s="1"/>
  <c r="T97" i="11"/>
  <c r="H98" i="11"/>
  <c r="V98" i="11" s="1"/>
  <c r="N98" i="11"/>
  <c r="W98" i="11" s="1"/>
  <c r="T98" i="11"/>
  <c r="H99" i="11"/>
  <c r="V99" i="11" s="1"/>
  <c r="N99" i="11"/>
  <c r="W99" i="11" s="1"/>
  <c r="T99" i="11"/>
  <c r="H100" i="11"/>
  <c r="V100" i="11" s="1"/>
  <c r="N100" i="11"/>
  <c r="W100" i="11" s="1"/>
  <c r="T100" i="11"/>
  <c r="H101" i="11"/>
  <c r="V101" i="11" s="1"/>
  <c r="N101" i="11"/>
  <c r="W101" i="11" s="1"/>
  <c r="T101" i="11"/>
  <c r="H102" i="11"/>
  <c r="V102" i="11" s="1"/>
  <c r="N102" i="11"/>
  <c r="W102" i="11" s="1"/>
  <c r="T102" i="11"/>
  <c r="H103" i="11"/>
  <c r="V103" i="11" s="1"/>
  <c r="N103" i="11"/>
  <c r="W103" i="11" s="1"/>
  <c r="T103" i="11"/>
  <c r="H104" i="11"/>
  <c r="V104" i="11" s="1"/>
  <c r="N104" i="11"/>
  <c r="T104" i="11"/>
  <c r="W104" i="11"/>
  <c r="H105" i="11"/>
  <c r="V105" i="11" s="1"/>
  <c r="N105" i="11"/>
  <c r="W105" i="11" s="1"/>
  <c r="T105" i="11"/>
  <c r="U105" i="11" s="1"/>
  <c r="Y105" i="11" s="1"/>
  <c r="H106" i="11"/>
  <c r="U106" i="11" s="1"/>
  <c r="Y106" i="11" s="1"/>
  <c r="N106" i="11"/>
  <c r="T106" i="11"/>
  <c r="W106" i="11"/>
  <c r="X106" i="11"/>
  <c r="H107" i="11"/>
  <c r="N107" i="11"/>
  <c r="W107" i="11" s="1"/>
  <c r="T107" i="11"/>
  <c r="X107" i="11" s="1"/>
  <c r="V107" i="11"/>
  <c r="C108" i="11"/>
  <c r="D108" i="11"/>
  <c r="E108" i="11"/>
  <c r="F108" i="11"/>
  <c r="G108" i="11"/>
  <c r="I108" i="11"/>
  <c r="J108" i="11"/>
  <c r="K108" i="11"/>
  <c r="L108" i="11"/>
  <c r="M108" i="11"/>
  <c r="O108" i="11"/>
  <c r="P108" i="11"/>
  <c r="Q108" i="11"/>
  <c r="R108" i="11"/>
  <c r="S108" i="11"/>
  <c r="C109" i="11"/>
  <c r="D109" i="11"/>
  <c r="E109" i="11"/>
  <c r="F109" i="11"/>
  <c r="G109" i="11"/>
  <c r="I109" i="11"/>
  <c r="J109" i="11"/>
  <c r="K109" i="11"/>
  <c r="L109" i="11"/>
  <c r="M109" i="11"/>
  <c r="O109" i="11"/>
  <c r="P109" i="11"/>
  <c r="Q109" i="11"/>
  <c r="R109" i="11"/>
  <c r="S109" i="11"/>
  <c r="C110" i="11"/>
  <c r="D110" i="11"/>
  <c r="E110" i="11"/>
  <c r="F110" i="11"/>
  <c r="G110" i="11"/>
  <c r="I110" i="11"/>
  <c r="J110" i="11"/>
  <c r="K110" i="11"/>
  <c r="L110" i="11"/>
  <c r="M110" i="11"/>
  <c r="O110" i="11"/>
  <c r="P110" i="11"/>
  <c r="Q110" i="11"/>
  <c r="R110" i="11"/>
  <c r="S110" i="11"/>
  <c r="C111" i="11"/>
  <c r="D111" i="11"/>
  <c r="E111" i="11"/>
  <c r="F111" i="11"/>
  <c r="G111" i="11"/>
  <c r="I111" i="11"/>
  <c r="J111" i="11"/>
  <c r="K111" i="11"/>
  <c r="L111" i="11"/>
  <c r="M111" i="11"/>
  <c r="O111" i="11"/>
  <c r="P111" i="11"/>
  <c r="Q111" i="11"/>
  <c r="R111" i="11"/>
  <c r="S111" i="11"/>
  <c r="HQ7" i="1"/>
  <c r="HY7" i="1" s="1"/>
  <c r="HR7" i="1"/>
  <c r="HS7" i="1"/>
  <c r="HU7" i="1"/>
  <c r="HV7" i="1"/>
  <c r="ID7" i="1"/>
  <c r="HO8" i="1"/>
  <c r="HW8" i="1" s="1"/>
  <c r="HQ8" i="1"/>
  <c r="HY8" i="1" s="1"/>
  <c r="HR8" i="1"/>
  <c r="HZ8" i="1" s="1"/>
  <c r="HS8" i="1"/>
  <c r="HU8" i="1"/>
  <c r="HV8" i="1"/>
  <c r="ID8" i="1"/>
  <c r="HO9" i="1"/>
  <c r="HP9" i="1"/>
  <c r="HX9" i="1" s="1"/>
  <c r="HQ9" i="1"/>
  <c r="HY9" i="1" s="1"/>
  <c r="HR9" i="1"/>
  <c r="HZ9" i="1" s="1"/>
  <c r="HS9" i="1"/>
  <c r="HT9" i="1"/>
  <c r="HU9" i="1"/>
  <c r="HV9" i="1"/>
  <c r="ID9" i="1"/>
  <c r="HO10" i="1"/>
  <c r="HW10" i="1" s="1"/>
  <c r="HP10" i="1"/>
  <c r="HX10" i="1" s="1"/>
  <c r="HQ10" i="1"/>
  <c r="HY10" i="1" s="1"/>
  <c r="HR10" i="1"/>
  <c r="HZ10" i="1" s="1"/>
  <c r="HS10" i="1"/>
  <c r="HT10" i="1"/>
  <c r="HU10" i="1"/>
  <c r="HV10" i="1"/>
  <c r="ID10" i="1"/>
  <c r="HO11" i="1"/>
  <c r="HW11" i="1" s="1"/>
  <c r="HP11" i="1"/>
  <c r="HX11" i="1" s="1"/>
  <c r="HQ11" i="1"/>
  <c r="HY11" i="1" s="1"/>
  <c r="HR11" i="1"/>
  <c r="HZ11" i="1" s="1"/>
  <c r="HS11" i="1"/>
  <c r="HT11" i="1"/>
  <c r="HU11" i="1"/>
  <c r="HV11" i="1"/>
  <c r="ID11" i="1"/>
  <c r="HO12" i="1"/>
  <c r="HW12" i="1" s="1"/>
  <c r="HP12" i="1"/>
  <c r="HX12" i="1" s="1"/>
  <c r="HQ12" i="1"/>
  <c r="HY12" i="1" s="1"/>
  <c r="HR12" i="1"/>
  <c r="HZ12" i="1" s="1"/>
  <c r="HS12" i="1"/>
  <c r="HT12" i="1"/>
  <c r="HU12" i="1"/>
  <c r="HV12" i="1"/>
  <c r="ID12" i="1"/>
  <c r="HO13" i="1"/>
  <c r="HW13" i="1" s="1"/>
  <c r="HP13" i="1"/>
  <c r="HX13" i="1" s="1"/>
  <c r="HQ13" i="1"/>
  <c r="HY13" i="1" s="1"/>
  <c r="HR13" i="1"/>
  <c r="HZ13" i="1" s="1"/>
  <c r="HS13" i="1"/>
  <c r="HT13" i="1"/>
  <c r="HU13" i="1"/>
  <c r="HV13" i="1"/>
  <c r="ID13" i="1"/>
  <c r="HO14" i="1"/>
  <c r="HW14" i="1" s="1"/>
  <c r="HP14" i="1"/>
  <c r="HX14" i="1" s="1"/>
  <c r="HQ14" i="1"/>
  <c r="HY14" i="1" s="1"/>
  <c r="HR14" i="1"/>
  <c r="HZ14" i="1" s="1"/>
  <c r="HS14" i="1"/>
  <c r="HT14" i="1"/>
  <c r="HU14" i="1"/>
  <c r="HV14" i="1"/>
  <c r="ID14" i="1"/>
  <c r="HO15" i="1"/>
  <c r="HW15" i="1" s="1"/>
  <c r="HP15" i="1"/>
  <c r="HX15" i="1" s="1"/>
  <c r="HQ15" i="1"/>
  <c r="HY15" i="1" s="1"/>
  <c r="HR15" i="1"/>
  <c r="HZ15" i="1" s="1"/>
  <c r="HS15" i="1"/>
  <c r="HT15" i="1"/>
  <c r="HU15" i="1"/>
  <c r="HV15" i="1"/>
  <c r="ID15" i="1"/>
  <c r="HO16" i="1"/>
  <c r="HP16" i="1"/>
  <c r="HX16" i="1" s="1"/>
  <c r="HQ16" i="1"/>
  <c r="HY16" i="1" s="1"/>
  <c r="HR16" i="1"/>
  <c r="HZ16" i="1" s="1"/>
  <c r="HS16" i="1"/>
  <c r="HT16" i="1"/>
  <c r="HU16" i="1"/>
  <c r="HV16" i="1"/>
  <c r="ID16" i="1"/>
  <c r="HO17" i="1"/>
  <c r="HW17" i="1" s="1"/>
  <c r="HP17" i="1"/>
  <c r="HX17" i="1" s="1"/>
  <c r="HQ17" i="1"/>
  <c r="HY17" i="1" s="1"/>
  <c r="HR17" i="1"/>
  <c r="HZ17" i="1" s="1"/>
  <c r="HS17" i="1"/>
  <c r="HT17" i="1"/>
  <c r="HU17" i="1"/>
  <c r="HV17" i="1"/>
  <c r="ID17" i="1"/>
  <c r="HO18" i="1"/>
  <c r="HP18" i="1"/>
  <c r="HX18" i="1" s="1"/>
  <c r="HQ18" i="1"/>
  <c r="HY18" i="1" s="1"/>
  <c r="HR18" i="1"/>
  <c r="HS18" i="1"/>
  <c r="HT18" i="1"/>
  <c r="HU18" i="1"/>
  <c r="HV18" i="1"/>
  <c r="ID18" i="1"/>
  <c r="HO19" i="1"/>
  <c r="HW19" i="1" s="1"/>
  <c r="HP19" i="1"/>
  <c r="HX19" i="1" s="1"/>
  <c r="HQ19" i="1"/>
  <c r="HY19" i="1" s="1"/>
  <c r="HR19" i="1"/>
  <c r="HZ19" i="1" s="1"/>
  <c r="HS19" i="1"/>
  <c r="HT19" i="1"/>
  <c r="HU19" i="1"/>
  <c r="HV19" i="1"/>
  <c r="ID19" i="1"/>
  <c r="HO20" i="1"/>
  <c r="HP20" i="1"/>
  <c r="HX20" i="1" s="1"/>
  <c r="HQ20" i="1"/>
  <c r="HY20" i="1" s="1"/>
  <c r="HR20" i="1"/>
  <c r="HZ20" i="1" s="1"/>
  <c r="HS20" i="1"/>
  <c r="HT20" i="1"/>
  <c r="HU20" i="1"/>
  <c r="HV20" i="1"/>
  <c r="ID20" i="1"/>
  <c r="HO21" i="1"/>
  <c r="HW21" i="1" s="1"/>
  <c r="HP21" i="1"/>
  <c r="HX21" i="1" s="1"/>
  <c r="HQ21" i="1"/>
  <c r="HY21" i="1" s="1"/>
  <c r="HR21" i="1"/>
  <c r="HZ21" i="1" s="1"/>
  <c r="HS21" i="1"/>
  <c r="HT21" i="1"/>
  <c r="HU21" i="1"/>
  <c r="HV21" i="1"/>
  <c r="ID21" i="1"/>
  <c r="HO22" i="1"/>
  <c r="HP22" i="1"/>
  <c r="HX22" i="1" s="1"/>
  <c r="HQ22" i="1"/>
  <c r="HY22" i="1" s="1"/>
  <c r="HR22" i="1"/>
  <c r="HZ22" i="1" s="1"/>
  <c r="HS22" i="1"/>
  <c r="HT22" i="1"/>
  <c r="HU22" i="1"/>
  <c r="HV22" i="1"/>
  <c r="ID22" i="1"/>
  <c r="HO23" i="1"/>
  <c r="HW23" i="1" s="1"/>
  <c r="HP23" i="1"/>
  <c r="HX23" i="1" s="1"/>
  <c r="HQ23" i="1"/>
  <c r="HY23" i="1" s="1"/>
  <c r="HR23" i="1"/>
  <c r="HZ23" i="1" s="1"/>
  <c r="HS23" i="1"/>
  <c r="HT23" i="1"/>
  <c r="HU23" i="1"/>
  <c r="HV23" i="1"/>
  <c r="ID23" i="1"/>
  <c r="HO24" i="1"/>
  <c r="HW24" i="1" s="1"/>
  <c r="HP24" i="1"/>
  <c r="HX24" i="1" s="1"/>
  <c r="HQ24" i="1"/>
  <c r="HY24" i="1" s="1"/>
  <c r="HR24" i="1"/>
  <c r="HZ24" i="1" s="1"/>
  <c r="HS24" i="1"/>
  <c r="HT24" i="1"/>
  <c r="HU24" i="1"/>
  <c r="HV24" i="1"/>
  <c r="ID24" i="1"/>
  <c r="HO25" i="1"/>
  <c r="HP25" i="1"/>
  <c r="HX25" i="1" s="1"/>
  <c r="HQ25" i="1"/>
  <c r="HY25" i="1" s="1"/>
  <c r="HR25" i="1"/>
  <c r="HZ25" i="1" s="1"/>
  <c r="HS25" i="1"/>
  <c r="HT25" i="1"/>
  <c r="HU25" i="1"/>
  <c r="HV25" i="1"/>
  <c r="ID25" i="1"/>
  <c r="HO26" i="1"/>
  <c r="HP26" i="1"/>
  <c r="HX26" i="1" s="1"/>
  <c r="HQ26" i="1"/>
  <c r="HY26" i="1" s="1"/>
  <c r="HR26" i="1"/>
  <c r="HZ26" i="1" s="1"/>
  <c r="HS26" i="1"/>
  <c r="HT26" i="1"/>
  <c r="HU26" i="1"/>
  <c r="HV26" i="1"/>
  <c r="ID26" i="1"/>
  <c r="HO27" i="1"/>
  <c r="HW27" i="1" s="1"/>
  <c r="HP27" i="1"/>
  <c r="HX27" i="1" s="1"/>
  <c r="HQ27" i="1"/>
  <c r="HY27" i="1" s="1"/>
  <c r="HR27" i="1"/>
  <c r="HZ27" i="1" s="1"/>
  <c r="HS27" i="1"/>
  <c r="HT27" i="1"/>
  <c r="HU27" i="1"/>
  <c r="HV27" i="1"/>
  <c r="ID27" i="1"/>
  <c r="HO28" i="1"/>
  <c r="HW28" i="1" s="1"/>
  <c r="HP28" i="1"/>
  <c r="HX28" i="1" s="1"/>
  <c r="HQ28" i="1"/>
  <c r="HY28" i="1" s="1"/>
  <c r="HR28" i="1"/>
  <c r="HZ28" i="1" s="1"/>
  <c r="HS28" i="1"/>
  <c r="HT28" i="1"/>
  <c r="HU28" i="1"/>
  <c r="HV28" i="1"/>
  <c r="ID28" i="1"/>
  <c r="HO29" i="1"/>
  <c r="HW29" i="1" s="1"/>
  <c r="HP29" i="1"/>
  <c r="HX29" i="1" s="1"/>
  <c r="HQ29" i="1"/>
  <c r="HY29" i="1" s="1"/>
  <c r="HR29" i="1"/>
  <c r="HZ29" i="1" s="1"/>
  <c r="HS29" i="1"/>
  <c r="HT29" i="1"/>
  <c r="HU29" i="1"/>
  <c r="HV29" i="1"/>
  <c r="ID29" i="1"/>
  <c r="HO30" i="1"/>
  <c r="HP30" i="1"/>
  <c r="HX30" i="1" s="1"/>
  <c r="HQ30" i="1"/>
  <c r="HY30" i="1" s="1"/>
  <c r="HR30" i="1"/>
  <c r="HZ30" i="1" s="1"/>
  <c r="HS30" i="1"/>
  <c r="HT30" i="1"/>
  <c r="HU30" i="1"/>
  <c r="HV30" i="1"/>
  <c r="ID30" i="1"/>
  <c r="HO31" i="1"/>
  <c r="HW31" i="1" s="1"/>
  <c r="HP31" i="1"/>
  <c r="HX31" i="1" s="1"/>
  <c r="HQ31" i="1"/>
  <c r="HY31" i="1" s="1"/>
  <c r="HR31" i="1"/>
  <c r="HZ31" i="1" s="1"/>
  <c r="HS31" i="1"/>
  <c r="HT31" i="1"/>
  <c r="HU31" i="1"/>
  <c r="HV31" i="1"/>
  <c r="ID31" i="1"/>
  <c r="HO32" i="1"/>
  <c r="HP32" i="1"/>
  <c r="HX32" i="1" s="1"/>
  <c r="HQ32" i="1"/>
  <c r="HY32" i="1" s="1"/>
  <c r="HR32" i="1"/>
  <c r="HZ32" i="1" s="1"/>
  <c r="HS32" i="1"/>
  <c r="HT32" i="1"/>
  <c r="HU32" i="1"/>
  <c r="HV32" i="1"/>
  <c r="ID32" i="1"/>
  <c r="HO33" i="1"/>
  <c r="HW33" i="1" s="1"/>
  <c r="HP33" i="1"/>
  <c r="HX33" i="1" s="1"/>
  <c r="HQ33" i="1"/>
  <c r="HY33" i="1" s="1"/>
  <c r="HR33" i="1"/>
  <c r="HZ33" i="1" s="1"/>
  <c r="HS33" i="1"/>
  <c r="HT33" i="1"/>
  <c r="HU33" i="1"/>
  <c r="HV33" i="1"/>
  <c r="ID33" i="1"/>
  <c r="HO34" i="1"/>
  <c r="HP34" i="1"/>
  <c r="HX34" i="1" s="1"/>
  <c r="HQ34" i="1"/>
  <c r="HY34" i="1" s="1"/>
  <c r="HR34" i="1"/>
  <c r="HZ34" i="1" s="1"/>
  <c r="HS34" i="1"/>
  <c r="HT34" i="1"/>
  <c r="HU34" i="1"/>
  <c r="HV34" i="1"/>
  <c r="ID34" i="1"/>
  <c r="HO35" i="1"/>
  <c r="HW35" i="1" s="1"/>
  <c r="HP35" i="1"/>
  <c r="HX35" i="1" s="1"/>
  <c r="HQ35" i="1"/>
  <c r="HY35" i="1" s="1"/>
  <c r="HR35" i="1"/>
  <c r="HZ35" i="1" s="1"/>
  <c r="HS35" i="1"/>
  <c r="HT35" i="1"/>
  <c r="HU35" i="1"/>
  <c r="HV35" i="1"/>
  <c r="ID35" i="1"/>
  <c r="HO36" i="1"/>
  <c r="HP36" i="1"/>
  <c r="HQ36" i="1"/>
  <c r="HY36" i="1" s="1"/>
  <c r="HR36" i="1"/>
  <c r="HZ36" i="1" s="1"/>
  <c r="HS36" i="1"/>
  <c r="HT36" i="1"/>
  <c r="HU36" i="1"/>
  <c r="HV36" i="1"/>
  <c r="ID36" i="1"/>
  <c r="HO37" i="1"/>
  <c r="HP37" i="1"/>
  <c r="HX37" i="1" s="1"/>
  <c r="HQ37" i="1"/>
  <c r="HY37" i="1" s="1"/>
  <c r="HR37" i="1"/>
  <c r="HZ37" i="1" s="1"/>
  <c r="HS37" i="1"/>
  <c r="HT37" i="1"/>
  <c r="HU37" i="1"/>
  <c r="HV37" i="1"/>
  <c r="ID37" i="1"/>
  <c r="HO38" i="1"/>
  <c r="HW38" i="1" s="1"/>
  <c r="HP38" i="1"/>
  <c r="HX38" i="1" s="1"/>
  <c r="HQ38" i="1"/>
  <c r="HY38" i="1" s="1"/>
  <c r="HR38" i="1"/>
  <c r="HZ38" i="1" s="1"/>
  <c r="HS38" i="1"/>
  <c r="HT38" i="1"/>
  <c r="HU38" i="1"/>
  <c r="HV38" i="1"/>
  <c r="ID38" i="1"/>
  <c r="HO39" i="1"/>
  <c r="HP39" i="1"/>
  <c r="HX39" i="1" s="1"/>
  <c r="HQ39" i="1"/>
  <c r="HY39" i="1" s="1"/>
  <c r="HR39" i="1"/>
  <c r="HZ39" i="1" s="1"/>
  <c r="HS39" i="1"/>
  <c r="HT39" i="1"/>
  <c r="HU39" i="1"/>
  <c r="HV39" i="1"/>
  <c r="ID39" i="1"/>
  <c r="HO40" i="1"/>
  <c r="HW40" i="1" s="1"/>
  <c r="HP40" i="1"/>
  <c r="HX40" i="1" s="1"/>
  <c r="HQ40" i="1"/>
  <c r="HY40" i="1" s="1"/>
  <c r="HR40" i="1"/>
  <c r="HZ40" i="1" s="1"/>
  <c r="HS40" i="1"/>
  <c r="HT40" i="1"/>
  <c r="HU40" i="1"/>
  <c r="HV40" i="1"/>
  <c r="ID40" i="1"/>
  <c r="HO41" i="1"/>
  <c r="HW41" i="1" s="1"/>
  <c r="HP41" i="1"/>
  <c r="HX41" i="1" s="1"/>
  <c r="HQ41" i="1"/>
  <c r="HY41" i="1" s="1"/>
  <c r="HR41" i="1"/>
  <c r="HZ41" i="1" s="1"/>
  <c r="HS41" i="1"/>
  <c r="HT41" i="1"/>
  <c r="HU41" i="1"/>
  <c r="HV41" i="1"/>
  <c r="ID41" i="1"/>
  <c r="HO42" i="1"/>
  <c r="HW42" i="1" s="1"/>
  <c r="HP42" i="1"/>
  <c r="HX42" i="1" s="1"/>
  <c r="HQ42" i="1"/>
  <c r="HY42" i="1" s="1"/>
  <c r="HR42" i="1"/>
  <c r="HZ42" i="1" s="1"/>
  <c r="HS42" i="1"/>
  <c r="HT42" i="1"/>
  <c r="HU42" i="1"/>
  <c r="HV42" i="1"/>
  <c r="ID42" i="1"/>
  <c r="HO43" i="1"/>
  <c r="HW43" i="1" s="1"/>
  <c r="HP43" i="1"/>
  <c r="HX43" i="1" s="1"/>
  <c r="HQ43" i="1"/>
  <c r="HY43" i="1" s="1"/>
  <c r="HR43" i="1"/>
  <c r="HZ43" i="1" s="1"/>
  <c r="HS43" i="1"/>
  <c r="HT43" i="1"/>
  <c r="HU43" i="1"/>
  <c r="HV43" i="1"/>
  <c r="ID43" i="1"/>
  <c r="HO44" i="1"/>
  <c r="HW44" i="1" s="1"/>
  <c r="HP44" i="1"/>
  <c r="HX44" i="1" s="1"/>
  <c r="HQ44" i="1"/>
  <c r="HY44" i="1" s="1"/>
  <c r="HR44" i="1"/>
  <c r="HZ44" i="1" s="1"/>
  <c r="HS44" i="1"/>
  <c r="HT44" i="1"/>
  <c r="HU44" i="1"/>
  <c r="HV44" i="1"/>
  <c r="ID44" i="1"/>
  <c r="HO45" i="1"/>
  <c r="HW45" i="1" s="1"/>
  <c r="HP45" i="1"/>
  <c r="HX45" i="1" s="1"/>
  <c r="HQ45" i="1"/>
  <c r="HY45" i="1" s="1"/>
  <c r="HR45" i="1"/>
  <c r="HZ45" i="1" s="1"/>
  <c r="HS45" i="1"/>
  <c r="HT45" i="1"/>
  <c r="HU45" i="1"/>
  <c r="HV45" i="1"/>
  <c r="ID45" i="1"/>
  <c r="HO46" i="1"/>
  <c r="HW46" i="1" s="1"/>
  <c r="HP46" i="1"/>
  <c r="HX46" i="1" s="1"/>
  <c r="HQ46" i="1"/>
  <c r="HY46" i="1" s="1"/>
  <c r="HR46" i="1"/>
  <c r="HZ46" i="1" s="1"/>
  <c r="HS46" i="1"/>
  <c r="HT46" i="1"/>
  <c r="HU46" i="1"/>
  <c r="HV46" i="1"/>
  <c r="ID46" i="1"/>
  <c r="HO47" i="1"/>
  <c r="HW47" i="1" s="1"/>
  <c r="HP47" i="1"/>
  <c r="HX47" i="1" s="1"/>
  <c r="HQ47" i="1"/>
  <c r="HY47" i="1" s="1"/>
  <c r="HR47" i="1"/>
  <c r="HZ47" i="1" s="1"/>
  <c r="HS47" i="1"/>
  <c r="HT47" i="1"/>
  <c r="HU47" i="1"/>
  <c r="HV47" i="1"/>
  <c r="ID47" i="1"/>
  <c r="HO48" i="1"/>
  <c r="HW48" i="1" s="1"/>
  <c r="HP48" i="1"/>
  <c r="HX48" i="1" s="1"/>
  <c r="HQ48" i="1"/>
  <c r="HY48" i="1" s="1"/>
  <c r="HR48" i="1"/>
  <c r="HZ48" i="1" s="1"/>
  <c r="HS48" i="1"/>
  <c r="HT48" i="1"/>
  <c r="HU48" i="1"/>
  <c r="HV48" i="1"/>
  <c r="ID48" i="1"/>
  <c r="HO49" i="1"/>
  <c r="HW49" i="1" s="1"/>
  <c r="HP49" i="1"/>
  <c r="HX49" i="1" s="1"/>
  <c r="HQ49" i="1"/>
  <c r="HY49" i="1" s="1"/>
  <c r="HR49" i="1"/>
  <c r="HZ49" i="1" s="1"/>
  <c r="HS49" i="1"/>
  <c r="HT49" i="1"/>
  <c r="HU49" i="1"/>
  <c r="HV49" i="1"/>
  <c r="ID49" i="1"/>
  <c r="HO50" i="1"/>
  <c r="HW50" i="1" s="1"/>
  <c r="HP50" i="1"/>
  <c r="HX50" i="1" s="1"/>
  <c r="HQ50" i="1"/>
  <c r="HR50" i="1"/>
  <c r="HZ50" i="1" s="1"/>
  <c r="HS50" i="1"/>
  <c r="HT50" i="1"/>
  <c r="HU50" i="1"/>
  <c r="HV50" i="1"/>
  <c r="ID50" i="1"/>
  <c r="HO51" i="1"/>
  <c r="HW51" i="1" s="1"/>
  <c r="HP51" i="1"/>
  <c r="HX51" i="1" s="1"/>
  <c r="HQ51" i="1"/>
  <c r="HY51" i="1" s="1"/>
  <c r="HR51" i="1"/>
  <c r="HZ51" i="1" s="1"/>
  <c r="HS51" i="1"/>
  <c r="HT51" i="1"/>
  <c r="HU51" i="1"/>
  <c r="HV51" i="1"/>
  <c r="ID51" i="1"/>
  <c r="HO52" i="1"/>
  <c r="HW52" i="1" s="1"/>
  <c r="HP52" i="1"/>
  <c r="HX52" i="1" s="1"/>
  <c r="HQ52" i="1"/>
  <c r="HY52" i="1" s="1"/>
  <c r="HR52" i="1"/>
  <c r="HZ52" i="1" s="1"/>
  <c r="HS52" i="1"/>
  <c r="HT52" i="1"/>
  <c r="HU52" i="1"/>
  <c r="HV52" i="1"/>
  <c r="ID52" i="1"/>
  <c r="HO53" i="1"/>
  <c r="HW53" i="1" s="1"/>
  <c r="HP53" i="1"/>
  <c r="HX53" i="1" s="1"/>
  <c r="HQ53" i="1"/>
  <c r="HY53" i="1" s="1"/>
  <c r="HR53" i="1"/>
  <c r="HZ53" i="1" s="1"/>
  <c r="HS53" i="1"/>
  <c r="HT53" i="1"/>
  <c r="HU53" i="1"/>
  <c r="HV53" i="1"/>
  <c r="ID53" i="1"/>
  <c r="HO54" i="1"/>
  <c r="HW54" i="1" s="1"/>
  <c r="HP54" i="1"/>
  <c r="HX54" i="1" s="1"/>
  <c r="HQ54" i="1"/>
  <c r="HY54" i="1" s="1"/>
  <c r="HR54" i="1"/>
  <c r="HZ54" i="1" s="1"/>
  <c r="HS54" i="1"/>
  <c r="HT54" i="1"/>
  <c r="HU54" i="1"/>
  <c r="HV54" i="1"/>
  <c r="ID54" i="1"/>
  <c r="HO55" i="1"/>
  <c r="HW55" i="1" s="1"/>
  <c r="HP55" i="1"/>
  <c r="HX55" i="1" s="1"/>
  <c r="HQ55" i="1"/>
  <c r="HY55" i="1" s="1"/>
  <c r="HR55" i="1"/>
  <c r="HZ55" i="1" s="1"/>
  <c r="HS55" i="1"/>
  <c r="HT55" i="1"/>
  <c r="HU55" i="1"/>
  <c r="HV55" i="1"/>
  <c r="ID55" i="1"/>
  <c r="HO56" i="1"/>
  <c r="HW56" i="1" s="1"/>
  <c r="HP56" i="1"/>
  <c r="HX56" i="1" s="1"/>
  <c r="HQ56" i="1"/>
  <c r="HY56" i="1" s="1"/>
  <c r="HR56" i="1"/>
  <c r="HZ56" i="1" s="1"/>
  <c r="HS56" i="1"/>
  <c r="HT56" i="1"/>
  <c r="HU56" i="1"/>
  <c r="HV56" i="1"/>
  <c r="ID56" i="1"/>
  <c r="HO57" i="1"/>
  <c r="HW57" i="1" s="1"/>
  <c r="HP57" i="1"/>
  <c r="HX57" i="1" s="1"/>
  <c r="HQ57" i="1"/>
  <c r="HY57" i="1" s="1"/>
  <c r="HR57" i="1"/>
  <c r="HZ57" i="1" s="1"/>
  <c r="HS57" i="1"/>
  <c r="HT57" i="1"/>
  <c r="HU57" i="1"/>
  <c r="HV57" i="1"/>
  <c r="ID57" i="1"/>
  <c r="HO58" i="1"/>
  <c r="HP58" i="1"/>
  <c r="HX58" i="1" s="1"/>
  <c r="HQ58" i="1"/>
  <c r="HY58" i="1" s="1"/>
  <c r="HR58" i="1"/>
  <c r="HZ58" i="1" s="1"/>
  <c r="HS58" i="1"/>
  <c r="HT58" i="1"/>
  <c r="HU58" i="1"/>
  <c r="HV58" i="1"/>
  <c r="ID58" i="1"/>
  <c r="HO59" i="1"/>
  <c r="HW59" i="1" s="1"/>
  <c r="HP59" i="1"/>
  <c r="HX59" i="1" s="1"/>
  <c r="HQ59" i="1"/>
  <c r="HR59" i="1"/>
  <c r="HZ59" i="1" s="1"/>
  <c r="HS59" i="1"/>
  <c r="HT59" i="1"/>
  <c r="HU59" i="1"/>
  <c r="HV59" i="1"/>
  <c r="ID59" i="1"/>
  <c r="HO60" i="1"/>
  <c r="HW60" i="1" s="1"/>
  <c r="HP60" i="1"/>
  <c r="HX60" i="1" s="1"/>
  <c r="HQ60" i="1"/>
  <c r="HY60" i="1" s="1"/>
  <c r="HR60" i="1"/>
  <c r="HZ60" i="1" s="1"/>
  <c r="HS60" i="1"/>
  <c r="HT60" i="1"/>
  <c r="HU60" i="1"/>
  <c r="HV60" i="1"/>
  <c r="ID60" i="1"/>
  <c r="HO61" i="1"/>
  <c r="HW61" i="1" s="1"/>
  <c r="HP61" i="1"/>
  <c r="HX61" i="1" s="1"/>
  <c r="HQ61" i="1"/>
  <c r="HY61" i="1" s="1"/>
  <c r="HR61" i="1"/>
  <c r="HZ61" i="1" s="1"/>
  <c r="HS61" i="1"/>
  <c r="HT61" i="1"/>
  <c r="HU61" i="1"/>
  <c r="HV61" i="1"/>
  <c r="ID61" i="1"/>
  <c r="HO62" i="1"/>
  <c r="HW62" i="1" s="1"/>
  <c r="HP62" i="1"/>
  <c r="HX62" i="1" s="1"/>
  <c r="HQ62" i="1"/>
  <c r="HY62" i="1" s="1"/>
  <c r="HR62" i="1"/>
  <c r="HZ62" i="1" s="1"/>
  <c r="HS62" i="1"/>
  <c r="HT62" i="1"/>
  <c r="HU62" i="1"/>
  <c r="HV62" i="1"/>
  <c r="ID62" i="1"/>
  <c r="HO63" i="1"/>
  <c r="HW63" i="1" s="1"/>
  <c r="HP63" i="1"/>
  <c r="HX63" i="1" s="1"/>
  <c r="HQ63" i="1"/>
  <c r="HY63" i="1" s="1"/>
  <c r="HR63" i="1"/>
  <c r="HZ63" i="1" s="1"/>
  <c r="HS63" i="1"/>
  <c r="HT63" i="1"/>
  <c r="HU63" i="1"/>
  <c r="HV63" i="1"/>
  <c r="ID63" i="1"/>
  <c r="HO64" i="1"/>
  <c r="HW64" i="1" s="1"/>
  <c r="HP64" i="1"/>
  <c r="HX64" i="1" s="1"/>
  <c r="HQ64" i="1"/>
  <c r="HY64" i="1" s="1"/>
  <c r="HR64" i="1"/>
  <c r="HZ64" i="1" s="1"/>
  <c r="HS64" i="1"/>
  <c r="HT64" i="1"/>
  <c r="HU64" i="1"/>
  <c r="HV64" i="1"/>
  <c r="ID64" i="1"/>
  <c r="HO65" i="1"/>
  <c r="HW65" i="1" s="1"/>
  <c r="HP65" i="1"/>
  <c r="HX65" i="1" s="1"/>
  <c r="HQ65" i="1"/>
  <c r="HY65" i="1" s="1"/>
  <c r="HR65" i="1"/>
  <c r="HZ65" i="1" s="1"/>
  <c r="HS65" i="1"/>
  <c r="HT65" i="1"/>
  <c r="HU65" i="1"/>
  <c r="HV65" i="1"/>
  <c r="ID65" i="1"/>
  <c r="HO66" i="1"/>
  <c r="HW66" i="1" s="1"/>
  <c r="HP66" i="1"/>
  <c r="HX66" i="1" s="1"/>
  <c r="HQ66" i="1"/>
  <c r="HY66" i="1" s="1"/>
  <c r="HR66" i="1"/>
  <c r="HZ66" i="1" s="1"/>
  <c r="HS66" i="1"/>
  <c r="HT66" i="1"/>
  <c r="HU66" i="1"/>
  <c r="HV66" i="1"/>
  <c r="ID66" i="1"/>
  <c r="HO67" i="1"/>
  <c r="HW67" i="1" s="1"/>
  <c r="HP67" i="1"/>
  <c r="HX67" i="1" s="1"/>
  <c r="HQ67" i="1"/>
  <c r="HY67" i="1" s="1"/>
  <c r="HR67" i="1"/>
  <c r="HZ67" i="1" s="1"/>
  <c r="HS67" i="1"/>
  <c r="HT67" i="1"/>
  <c r="HU67" i="1"/>
  <c r="HV67" i="1"/>
  <c r="ID67" i="1"/>
  <c r="HO68" i="1"/>
  <c r="HW68" i="1" s="1"/>
  <c r="HP68" i="1"/>
  <c r="HX68" i="1" s="1"/>
  <c r="HQ68" i="1"/>
  <c r="HY68" i="1" s="1"/>
  <c r="HR68" i="1"/>
  <c r="HZ68" i="1" s="1"/>
  <c r="HS68" i="1"/>
  <c r="HT68" i="1"/>
  <c r="HU68" i="1"/>
  <c r="HV68" i="1"/>
  <c r="ID68" i="1"/>
  <c r="HO69" i="1"/>
  <c r="HP69" i="1"/>
  <c r="HX69" i="1" s="1"/>
  <c r="HQ69" i="1"/>
  <c r="HY69" i="1" s="1"/>
  <c r="HR69" i="1"/>
  <c r="HZ69" i="1" s="1"/>
  <c r="HS69" i="1"/>
  <c r="HT69" i="1"/>
  <c r="HU69" i="1"/>
  <c r="HV69" i="1"/>
  <c r="ID69" i="1"/>
  <c r="HO70" i="1"/>
  <c r="HW70" i="1" s="1"/>
  <c r="HP70" i="1"/>
  <c r="HX70" i="1" s="1"/>
  <c r="HQ70" i="1"/>
  <c r="HY70" i="1" s="1"/>
  <c r="HR70" i="1"/>
  <c r="HZ70" i="1" s="1"/>
  <c r="HS70" i="1"/>
  <c r="HT70" i="1"/>
  <c r="HU70" i="1"/>
  <c r="HV70" i="1"/>
  <c r="ID70" i="1"/>
  <c r="HO71" i="1"/>
  <c r="HP71" i="1"/>
  <c r="HX71" i="1" s="1"/>
  <c r="HQ71" i="1"/>
  <c r="HY71" i="1" s="1"/>
  <c r="HR71" i="1"/>
  <c r="HZ71" i="1" s="1"/>
  <c r="HS71" i="1"/>
  <c r="HT71" i="1"/>
  <c r="HU71" i="1"/>
  <c r="HV71" i="1"/>
  <c r="ID71" i="1"/>
  <c r="HO72" i="1"/>
  <c r="HW72" i="1" s="1"/>
  <c r="HP72" i="1"/>
  <c r="HX72" i="1" s="1"/>
  <c r="HQ72" i="1"/>
  <c r="HY72" i="1" s="1"/>
  <c r="HR72" i="1"/>
  <c r="HZ72" i="1" s="1"/>
  <c r="HS72" i="1"/>
  <c r="HT72" i="1"/>
  <c r="HU72" i="1"/>
  <c r="HV72" i="1"/>
  <c r="ID72" i="1"/>
  <c r="HO73" i="1"/>
  <c r="HP73" i="1"/>
  <c r="HX73" i="1" s="1"/>
  <c r="HQ73" i="1"/>
  <c r="HY73" i="1" s="1"/>
  <c r="HR73" i="1"/>
  <c r="HZ73" i="1" s="1"/>
  <c r="HS73" i="1"/>
  <c r="HT73" i="1"/>
  <c r="HU73" i="1"/>
  <c r="HV73" i="1"/>
  <c r="ID73" i="1"/>
  <c r="HO74" i="1"/>
  <c r="HP74" i="1"/>
  <c r="HX74" i="1" s="1"/>
  <c r="HQ74" i="1"/>
  <c r="HY74" i="1" s="1"/>
  <c r="HR74" i="1"/>
  <c r="HZ74" i="1" s="1"/>
  <c r="HS74" i="1"/>
  <c r="HT74" i="1"/>
  <c r="HU74" i="1"/>
  <c r="HV74" i="1"/>
  <c r="ID74" i="1"/>
  <c r="HO75" i="1"/>
  <c r="HW75" i="1" s="1"/>
  <c r="HP75" i="1"/>
  <c r="HX75" i="1" s="1"/>
  <c r="HQ75" i="1"/>
  <c r="HY75" i="1" s="1"/>
  <c r="HR75" i="1"/>
  <c r="HZ75" i="1" s="1"/>
  <c r="HS75" i="1"/>
  <c r="HT75" i="1"/>
  <c r="HU75" i="1"/>
  <c r="HV75" i="1"/>
  <c r="ID75" i="1"/>
  <c r="HO76" i="1"/>
  <c r="HW76" i="1" s="1"/>
  <c r="HP76" i="1"/>
  <c r="HX76" i="1" s="1"/>
  <c r="HQ76" i="1"/>
  <c r="HY76" i="1" s="1"/>
  <c r="HR76" i="1"/>
  <c r="HZ76" i="1" s="1"/>
  <c r="HS76" i="1"/>
  <c r="HT76" i="1"/>
  <c r="HU76" i="1"/>
  <c r="HV76" i="1"/>
  <c r="ID76" i="1"/>
  <c r="HO77" i="1"/>
  <c r="HW77" i="1" s="1"/>
  <c r="HP77" i="1"/>
  <c r="HX77" i="1" s="1"/>
  <c r="HQ77" i="1"/>
  <c r="HY77" i="1" s="1"/>
  <c r="HR77" i="1"/>
  <c r="HZ77" i="1" s="1"/>
  <c r="HS77" i="1"/>
  <c r="HT77" i="1"/>
  <c r="HU77" i="1"/>
  <c r="HV77" i="1"/>
  <c r="ID77" i="1"/>
  <c r="HO78" i="1"/>
  <c r="HW78" i="1" s="1"/>
  <c r="HP78" i="1"/>
  <c r="HX78" i="1" s="1"/>
  <c r="HQ78" i="1"/>
  <c r="HY78" i="1" s="1"/>
  <c r="HR78" i="1"/>
  <c r="HZ78" i="1" s="1"/>
  <c r="HS78" i="1"/>
  <c r="HT78" i="1"/>
  <c r="HU78" i="1"/>
  <c r="HV78" i="1"/>
  <c r="ID78" i="1"/>
  <c r="HO79" i="1"/>
  <c r="HW79" i="1" s="1"/>
  <c r="HP79" i="1"/>
  <c r="HX79" i="1" s="1"/>
  <c r="HQ79" i="1"/>
  <c r="HY79" i="1" s="1"/>
  <c r="HR79" i="1"/>
  <c r="HZ79" i="1" s="1"/>
  <c r="HS79" i="1"/>
  <c r="HT79" i="1"/>
  <c r="HU79" i="1"/>
  <c r="HV79" i="1"/>
  <c r="ID79" i="1"/>
  <c r="HO80" i="1"/>
  <c r="HW80" i="1" s="1"/>
  <c r="HP80" i="1"/>
  <c r="HX80" i="1" s="1"/>
  <c r="HQ80" i="1"/>
  <c r="HY80" i="1" s="1"/>
  <c r="HR80" i="1"/>
  <c r="HZ80" i="1" s="1"/>
  <c r="HS80" i="1"/>
  <c r="HT80" i="1"/>
  <c r="HU80" i="1"/>
  <c r="HV80" i="1"/>
  <c r="ID80" i="1"/>
  <c r="HO81" i="1"/>
  <c r="HP81" i="1"/>
  <c r="HX81" i="1" s="1"/>
  <c r="HQ81" i="1"/>
  <c r="HY81" i="1" s="1"/>
  <c r="HR81" i="1"/>
  <c r="HZ81" i="1" s="1"/>
  <c r="HS81" i="1"/>
  <c r="HT81" i="1"/>
  <c r="HU81" i="1"/>
  <c r="HV81" i="1"/>
  <c r="ID81" i="1"/>
  <c r="HO82" i="1"/>
  <c r="HW82" i="1" s="1"/>
  <c r="HP82" i="1"/>
  <c r="HX82" i="1" s="1"/>
  <c r="HQ82" i="1"/>
  <c r="HY82" i="1" s="1"/>
  <c r="HR82" i="1"/>
  <c r="HZ82" i="1" s="1"/>
  <c r="HS82" i="1"/>
  <c r="HT82" i="1"/>
  <c r="HU82" i="1"/>
  <c r="HV82" i="1"/>
  <c r="ID82" i="1"/>
  <c r="HO83" i="1"/>
  <c r="HW83" i="1" s="1"/>
  <c r="HP83" i="1"/>
  <c r="HX83" i="1" s="1"/>
  <c r="HQ83" i="1"/>
  <c r="HY83" i="1" s="1"/>
  <c r="HR83" i="1"/>
  <c r="HZ83" i="1" s="1"/>
  <c r="HS83" i="1"/>
  <c r="HT83" i="1"/>
  <c r="HU83" i="1"/>
  <c r="HV83" i="1"/>
  <c r="ID83" i="1"/>
  <c r="HO84" i="1"/>
  <c r="HP84" i="1"/>
  <c r="HX84" i="1" s="1"/>
  <c r="HQ84" i="1"/>
  <c r="HY84" i="1" s="1"/>
  <c r="HR84" i="1"/>
  <c r="HZ84" i="1" s="1"/>
  <c r="HS84" i="1"/>
  <c r="HT84" i="1"/>
  <c r="HU84" i="1"/>
  <c r="HV84" i="1"/>
  <c r="ID84" i="1"/>
  <c r="HO85" i="1"/>
  <c r="HW85" i="1" s="1"/>
  <c r="HP85" i="1"/>
  <c r="HX85" i="1" s="1"/>
  <c r="HQ85" i="1"/>
  <c r="HY85" i="1" s="1"/>
  <c r="HR85" i="1"/>
  <c r="HZ85" i="1" s="1"/>
  <c r="HS85" i="1"/>
  <c r="HT85" i="1"/>
  <c r="HU85" i="1"/>
  <c r="HV85" i="1"/>
  <c r="ID85" i="1"/>
  <c r="HO86" i="1"/>
  <c r="HP86" i="1"/>
  <c r="HX86" i="1" s="1"/>
  <c r="HQ86" i="1"/>
  <c r="HY86" i="1" s="1"/>
  <c r="HR86" i="1"/>
  <c r="HZ86" i="1" s="1"/>
  <c r="HS86" i="1"/>
  <c r="HT86" i="1"/>
  <c r="HU86" i="1"/>
  <c r="HV86" i="1"/>
  <c r="ID86" i="1"/>
  <c r="HO87" i="1"/>
  <c r="HW87" i="1" s="1"/>
  <c r="HP87" i="1"/>
  <c r="HX87" i="1" s="1"/>
  <c r="HQ87" i="1"/>
  <c r="HY87" i="1" s="1"/>
  <c r="HR87" i="1"/>
  <c r="HZ87" i="1" s="1"/>
  <c r="HS87" i="1"/>
  <c r="HT87" i="1"/>
  <c r="HU87" i="1"/>
  <c r="HV87" i="1"/>
  <c r="ID87" i="1"/>
  <c r="HO88" i="1"/>
  <c r="HP88" i="1"/>
  <c r="HX88" i="1" s="1"/>
  <c r="HQ88" i="1"/>
  <c r="HY88" i="1" s="1"/>
  <c r="HR88" i="1"/>
  <c r="HZ88" i="1" s="1"/>
  <c r="HS88" i="1"/>
  <c r="HT88" i="1"/>
  <c r="HU88" i="1"/>
  <c r="HV88" i="1"/>
  <c r="ID88" i="1"/>
  <c r="HO89" i="1"/>
  <c r="HW89" i="1" s="1"/>
  <c r="HP89" i="1"/>
  <c r="HX89" i="1" s="1"/>
  <c r="HQ89" i="1"/>
  <c r="HY89" i="1" s="1"/>
  <c r="HR89" i="1"/>
  <c r="HZ89" i="1" s="1"/>
  <c r="HS89" i="1"/>
  <c r="HT89" i="1"/>
  <c r="HU89" i="1"/>
  <c r="HV89" i="1"/>
  <c r="ID89" i="1"/>
  <c r="HO90" i="1"/>
  <c r="HW90" i="1" s="1"/>
  <c r="HP90" i="1"/>
  <c r="HX90" i="1" s="1"/>
  <c r="HQ90" i="1"/>
  <c r="HY90" i="1" s="1"/>
  <c r="HR90" i="1"/>
  <c r="HZ90" i="1" s="1"/>
  <c r="HS90" i="1"/>
  <c r="HT90" i="1"/>
  <c r="HU90" i="1"/>
  <c r="HV90" i="1"/>
  <c r="ID90" i="1"/>
  <c r="HO91" i="1"/>
  <c r="HW91" i="1" s="1"/>
  <c r="HP91" i="1"/>
  <c r="HX91" i="1" s="1"/>
  <c r="HQ91" i="1"/>
  <c r="HY91" i="1" s="1"/>
  <c r="HR91" i="1"/>
  <c r="HZ91" i="1" s="1"/>
  <c r="HS91" i="1"/>
  <c r="HT91" i="1"/>
  <c r="HU91" i="1"/>
  <c r="HV91" i="1"/>
  <c r="ID91" i="1"/>
  <c r="HO92" i="1"/>
  <c r="HW92" i="1" s="1"/>
  <c r="HP92" i="1"/>
  <c r="HX92" i="1" s="1"/>
  <c r="HQ92" i="1"/>
  <c r="HY92" i="1" s="1"/>
  <c r="HR92" i="1"/>
  <c r="HZ92" i="1" s="1"/>
  <c r="HS92" i="1"/>
  <c r="HT92" i="1"/>
  <c r="HU92" i="1"/>
  <c r="HV92" i="1"/>
  <c r="ID92" i="1"/>
  <c r="HO93" i="1"/>
  <c r="HW93" i="1" s="1"/>
  <c r="HP93" i="1"/>
  <c r="HX93" i="1" s="1"/>
  <c r="HQ93" i="1"/>
  <c r="HY93" i="1" s="1"/>
  <c r="HR93" i="1"/>
  <c r="HZ93" i="1" s="1"/>
  <c r="HS93" i="1"/>
  <c r="HT93" i="1"/>
  <c r="HU93" i="1"/>
  <c r="HV93" i="1"/>
  <c r="ID93" i="1"/>
  <c r="HO94" i="1"/>
  <c r="HW94" i="1" s="1"/>
  <c r="HP94" i="1"/>
  <c r="HX94" i="1" s="1"/>
  <c r="HQ94" i="1"/>
  <c r="HY94" i="1" s="1"/>
  <c r="HR94" i="1"/>
  <c r="HZ94" i="1" s="1"/>
  <c r="HS94" i="1"/>
  <c r="HT94" i="1"/>
  <c r="HU94" i="1"/>
  <c r="HV94" i="1"/>
  <c r="ID94" i="1"/>
  <c r="HO95" i="1"/>
  <c r="HW95" i="1" s="1"/>
  <c r="HP95" i="1"/>
  <c r="HX95" i="1" s="1"/>
  <c r="HQ95" i="1"/>
  <c r="HY95" i="1" s="1"/>
  <c r="HR95" i="1"/>
  <c r="HZ95" i="1" s="1"/>
  <c r="HS95" i="1"/>
  <c r="HT95" i="1"/>
  <c r="HU95" i="1"/>
  <c r="HV95" i="1"/>
  <c r="ID95" i="1"/>
  <c r="HO96" i="1"/>
  <c r="HW96" i="1" s="1"/>
  <c r="HP96" i="1"/>
  <c r="HX96" i="1" s="1"/>
  <c r="HQ96" i="1"/>
  <c r="HY96" i="1" s="1"/>
  <c r="HR96" i="1"/>
  <c r="HZ96" i="1" s="1"/>
  <c r="HS96" i="1"/>
  <c r="HT96" i="1"/>
  <c r="HU96" i="1"/>
  <c r="HV96" i="1"/>
  <c r="ID96" i="1"/>
  <c r="HO97" i="1"/>
  <c r="HW97" i="1" s="1"/>
  <c r="HP97" i="1"/>
  <c r="HX97" i="1" s="1"/>
  <c r="HQ97" i="1"/>
  <c r="HY97" i="1" s="1"/>
  <c r="HR97" i="1"/>
  <c r="HZ97" i="1" s="1"/>
  <c r="HS97" i="1"/>
  <c r="HT97" i="1"/>
  <c r="HU97" i="1"/>
  <c r="HV97" i="1"/>
  <c r="ID97" i="1"/>
  <c r="HO98" i="1"/>
  <c r="HW98" i="1" s="1"/>
  <c r="HP98" i="1"/>
  <c r="HX98" i="1" s="1"/>
  <c r="HQ98" i="1"/>
  <c r="HY98" i="1" s="1"/>
  <c r="HR98" i="1"/>
  <c r="HZ98" i="1" s="1"/>
  <c r="HS98" i="1"/>
  <c r="HT98" i="1"/>
  <c r="HU98" i="1"/>
  <c r="HV98" i="1"/>
  <c r="ID98" i="1"/>
  <c r="HO99" i="1"/>
  <c r="HW99" i="1" s="1"/>
  <c r="HP99" i="1"/>
  <c r="HX99" i="1" s="1"/>
  <c r="HQ99" i="1"/>
  <c r="HY99" i="1" s="1"/>
  <c r="HR99" i="1"/>
  <c r="HZ99" i="1" s="1"/>
  <c r="HS99" i="1"/>
  <c r="HT99" i="1"/>
  <c r="HU99" i="1"/>
  <c r="HV99" i="1"/>
  <c r="ID99" i="1"/>
  <c r="HO100" i="1"/>
  <c r="HP100" i="1"/>
  <c r="HX100" i="1" s="1"/>
  <c r="HQ100" i="1"/>
  <c r="HY100" i="1" s="1"/>
  <c r="HR100" i="1"/>
  <c r="HZ100" i="1" s="1"/>
  <c r="HS100" i="1"/>
  <c r="HT100" i="1"/>
  <c r="HU100" i="1"/>
  <c r="HV100" i="1"/>
  <c r="ID100" i="1"/>
  <c r="HO101" i="1"/>
  <c r="HW101" i="1" s="1"/>
  <c r="HP101" i="1"/>
  <c r="HX101" i="1" s="1"/>
  <c r="HQ101" i="1"/>
  <c r="HY101" i="1" s="1"/>
  <c r="HR101" i="1"/>
  <c r="HZ101" i="1" s="1"/>
  <c r="HS101" i="1"/>
  <c r="HT101" i="1"/>
  <c r="HU101" i="1"/>
  <c r="HV101" i="1"/>
  <c r="ID101" i="1"/>
  <c r="HO102" i="1"/>
  <c r="HW102" i="1" s="1"/>
  <c r="HP102" i="1"/>
  <c r="HX102" i="1" s="1"/>
  <c r="HQ102" i="1"/>
  <c r="HY102" i="1" s="1"/>
  <c r="HR102" i="1"/>
  <c r="HZ102" i="1" s="1"/>
  <c r="HS102" i="1"/>
  <c r="HT102" i="1"/>
  <c r="HU102" i="1"/>
  <c r="HV102" i="1"/>
  <c r="ID102" i="1"/>
  <c r="HO103" i="1"/>
  <c r="HW103" i="1" s="1"/>
  <c r="HP103" i="1"/>
  <c r="HX103" i="1" s="1"/>
  <c r="HQ103" i="1"/>
  <c r="HY103" i="1" s="1"/>
  <c r="HR103" i="1"/>
  <c r="HZ103" i="1" s="1"/>
  <c r="HS103" i="1"/>
  <c r="HT103" i="1"/>
  <c r="HU103" i="1"/>
  <c r="HV103" i="1"/>
  <c r="ID103" i="1"/>
  <c r="HO104" i="1"/>
  <c r="HW104" i="1" s="1"/>
  <c r="HP104" i="1"/>
  <c r="HX104" i="1" s="1"/>
  <c r="HQ104" i="1"/>
  <c r="HY104" i="1" s="1"/>
  <c r="HR104" i="1"/>
  <c r="HZ104" i="1" s="1"/>
  <c r="HS104" i="1"/>
  <c r="HT104" i="1"/>
  <c r="HU104" i="1"/>
  <c r="HV104" i="1"/>
  <c r="ID104" i="1"/>
  <c r="HO105" i="1"/>
  <c r="HP105" i="1"/>
  <c r="HX105" i="1" s="1"/>
  <c r="HQ105" i="1"/>
  <c r="HY105" i="1" s="1"/>
  <c r="HR105" i="1"/>
  <c r="HZ105" i="1" s="1"/>
  <c r="HS105" i="1"/>
  <c r="HT105" i="1"/>
  <c r="HU105" i="1"/>
  <c r="HV105" i="1"/>
  <c r="ID105" i="1"/>
  <c r="HO106" i="1"/>
  <c r="HW106" i="1" s="1"/>
  <c r="HP106" i="1"/>
  <c r="HX106" i="1" s="1"/>
  <c r="HQ106" i="1"/>
  <c r="HY106" i="1" s="1"/>
  <c r="HR106" i="1"/>
  <c r="HZ106" i="1" s="1"/>
  <c r="HS106" i="1"/>
  <c r="HT106" i="1"/>
  <c r="HU106" i="1"/>
  <c r="HV106" i="1"/>
  <c r="ID106" i="1"/>
  <c r="C107" i="1"/>
  <c r="C31" i="14" s="1"/>
  <c r="D107" i="1"/>
  <c r="E107" i="1"/>
  <c r="E30" i="14" s="1"/>
  <c r="F107" i="1"/>
  <c r="F31" i="14" s="1"/>
  <c r="G107" i="1"/>
  <c r="G31" i="14" s="1"/>
  <c r="H107" i="1"/>
  <c r="I107" i="1"/>
  <c r="C38" i="14" s="1"/>
  <c r="J107" i="1"/>
  <c r="D37" i="14" s="1"/>
  <c r="K107" i="1"/>
  <c r="E37" i="14" s="1"/>
  <c r="L107" i="1"/>
  <c r="M107" i="1"/>
  <c r="G38" i="14" s="1"/>
  <c r="N107" i="1"/>
  <c r="H37" i="14" s="1"/>
  <c r="P107" i="1"/>
  <c r="Q107" i="1"/>
  <c r="R107" i="1"/>
  <c r="S107" i="1"/>
  <c r="T107" i="1"/>
  <c r="U107" i="1"/>
  <c r="V107" i="1"/>
  <c r="W107" i="1"/>
  <c r="X107" i="1"/>
  <c r="X110" i="1" s="1"/>
  <c r="G5" i="3" s="1"/>
  <c r="Y107" i="1"/>
  <c r="Z107" i="1"/>
  <c r="AA107" i="1"/>
  <c r="AB107" i="1"/>
  <c r="AC107" i="1"/>
  <c r="AD107" i="1"/>
  <c r="AE107" i="1"/>
  <c r="AF107" i="1"/>
  <c r="AG107" i="1"/>
  <c r="AG110" i="1" s="1"/>
  <c r="G6" i="3" s="1"/>
  <c r="AH107" i="1"/>
  <c r="AI107" i="1"/>
  <c r="AJ107" i="1"/>
  <c r="AK107" i="1"/>
  <c r="AL107" i="1"/>
  <c r="AM107" i="1"/>
  <c r="AN107" i="1"/>
  <c r="AO107" i="1"/>
  <c r="AP107" i="1"/>
  <c r="AQ107" i="1"/>
  <c r="AR107" i="1"/>
  <c r="AS107" i="1"/>
  <c r="AT107" i="1"/>
  <c r="AU107" i="1"/>
  <c r="AV107" i="1"/>
  <c r="AW107" i="1"/>
  <c r="AX107" i="1"/>
  <c r="AY107" i="1"/>
  <c r="AY110" i="1" s="1"/>
  <c r="G8" i="3" s="1"/>
  <c r="AZ107" i="1"/>
  <c r="BA107" i="1"/>
  <c r="BB107" i="1"/>
  <c r="BC107" i="1"/>
  <c r="BD107" i="1"/>
  <c r="BE107" i="1"/>
  <c r="BF107" i="1"/>
  <c r="BG107" i="1"/>
  <c r="BH107" i="1"/>
  <c r="BH110" i="1" s="1"/>
  <c r="G9" i="3" s="1"/>
  <c r="BI107" i="1"/>
  <c r="BJ107" i="1"/>
  <c r="BK107" i="1"/>
  <c r="BL107" i="1"/>
  <c r="BM107" i="1"/>
  <c r="BN107" i="1"/>
  <c r="BO107" i="1"/>
  <c r="BP107" i="1"/>
  <c r="BQ107" i="1"/>
  <c r="BQ110" i="1" s="1"/>
  <c r="G10" i="3" s="1"/>
  <c r="BR107" i="1"/>
  <c r="BS107" i="1"/>
  <c r="BT107" i="1"/>
  <c r="BU107" i="1"/>
  <c r="BV107" i="1"/>
  <c r="BW107" i="1"/>
  <c r="BX107" i="1"/>
  <c r="BY107" i="1"/>
  <c r="BZ107" i="1"/>
  <c r="BZ110" i="1" s="1"/>
  <c r="G11" i="3" s="1"/>
  <c r="CA107" i="1"/>
  <c r="CB107" i="1"/>
  <c r="CC107" i="1"/>
  <c r="CD107" i="1"/>
  <c r="CE107" i="1"/>
  <c r="CF107" i="1"/>
  <c r="CG107" i="1"/>
  <c r="CH107" i="1"/>
  <c r="CI107" i="1"/>
  <c r="CI110" i="1" s="1"/>
  <c r="G12" i="3" s="1"/>
  <c r="CJ107" i="1"/>
  <c r="CK107" i="1"/>
  <c r="CL107" i="1"/>
  <c r="CM107" i="1"/>
  <c r="CN107" i="1"/>
  <c r="CO107" i="1"/>
  <c r="CP107" i="1"/>
  <c r="CQ107" i="1"/>
  <c r="CR107" i="1"/>
  <c r="CR110" i="1" s="1"/>
  <c r="G13" i="3" s="1"/>
  <c r="CS107" i="1"/>
  <c r="CT107" i="1"/>
  <c r="CU107" i="1"/>
  <c r="CV107" i="1"/>
  <c r="CW107" i="1"/>
  <c r="CX107" i="1"/>
  <c r="CY107" i="1"/>
  <c r="CZ107" i="1"/>
  <c r="DA107" i="1"/>
  <c r="DA110" i="1" s="1"/>
  <c r="G14" i="3" s="1"/>
  <c r="DB107" i="1"/>
  <c r="DC107" i="1"/>
  <c r="DD107" i="1"/>
  <c r="DE107" i="1"/>
  <c r="DF107" i="1"/>
  <c r="DG107" i="1"/>
  <c r="DH107" i="1"/>
  <c r="DI107" i="1"/>
  <c r="DJ107" i="1"/>
  <c r="DJ110" i="1" s="1"/>
  <c r="G15" i="3" s="1"/>
  <c r="DK107" i="1"/>
  <c r="DL107" i="1"/>
  <c r="DM107" i="1"/>
  <c r="DN107" i="1"/>
  <c r="DO107" i="1"/>
  <c r="DP107" i="1"/>
  <c r="DQ107" i="1"/>
  <c r="DR107" i="1"/>
  <c r="DS107" i="1"/>
  <c r="DS110" i="1" s="1"/>
  <c r="G16" i="3" s="1"/>
  <c r="DT107" i="1"/>
  <c r="DU107" i="1"/>
  <c r="DV107" i="1"/>
  <c r="DW107" i="1"/>
  <c r="DX107" i="1"/>
  <c r="DY107" i="1"/>
  <c r="DZ107" i="1"/>
  <c r="EA107" i="1"/>
  <c r="EB107" i="1"/>
  <c r="EB110" i="1" s="1"/>
  <c r="G17" i="3" s="1"/>
  <c r="EC107" i="1"/>
  <c r="ED107" i="1"/>
  <c r="EE107" i="1"/>
  <c r="EF107" i="1"/>
  <c r="EG107" i="1"/>
  <c r="EH107" i="1"/>
  <c r="EI107" i="1"/>
  <c r="EJ107" i="1"/>
  <c r="EK107" i="1"/>
  <c r="EK110" i="1" s="1"/>
  <c r="G18" i="3" s="1"/>
  <c r="EL107" i="1"/>
  <c r="EM107" i="1"/>
  <c r="EN107" i="1"/>
  <c r="EO107" i="1"/>
  <c r="EP107" i="1"/>
  <c r="EQ107" i="1"/>
  <c r="ER107" i="1"/>
  <c r="ES107" i="1"/>
  <c r="ET107" i="1"/>
  <c r="EU107" i="1"/>
  <c r="EV107" i="1"/>
  <c r="EW107" i="1"/>
  <c r="EX107" i="1"/>
  <c r="EY107" i="1"/>
  <c r="EZ107" i="1"/>
  <c r="FA107" i="1"/>
  <c r="FB107" i="1"/>
  <c r="FC107" i="1"/>
  <c r="FC110" i="1" s="1"/>
  <c r="G20" i="3" s="1"/>
  <c r="FD107" i="1"/>
  <c r="FE107" i="1"/>
  <c r="FF107" i="1"/>
  <c r="FG107" i="1"/>
  <c r="FH107" i="1"/>
  <c r="FI107" i="1"/>
  <c r="FJ107" i="1"/>
  <c r="FK107" i="1"/>
  <c r="FL107" i="1"/>
  <c r="FL110" i="1" s="1"/>
  <c r="G21" i="3" s="1"/>
  <c r="FM107" i="1"/>
  <c r="FN107" i="1"/>
  <c r="FO107" i="1"/>
  <c r="FP107" i="1"/>
  <c r="FQ107" i="1"/>
  <c r="FR107" i="1"/>
  <c r="FS107" i="1"/>
  <c r="FT107" i="1"/>
  <c r="FU107" i="1"/>
  <c r="FU110" i="1" s="1"/>
  <c r="G22" i="3" s="1"/>
  <c r="FV107" i="1"/>
  <c r="FW107" i="1"/>
  <c r="FX107" i="1"/>
  <c r="FY107" i="1"/>
  <c r="FZ107" i="1"/>
  <c r="GA107" i="1"/>
  <c r="GB107" i="1"/>
  <c r="GC107" i="1"/>
  <c r="GD107" i="1"/>
  <c r="GD110" i="1" s="1"/>
  <c r="G23" i="3" s="1"/>
  <c r="GE107" i="1"/>
  <c r="GF107" i="1"/>
  <c r="GG107" i="1"/>
  <c r="GH107" i="1"/>
  <c r="GI107" i="1"/>
  <c r="GJ107" i="1"/>
  <c r="GK107" i="1"/>
  <c r="GL107" i="1"/>
  <c r="GM107" i="1"/>
  <c r="GM110" i="1" s="1"/>
  <c r="GN107" i="1"/>
  <c r="GO107" i="1"/>
  <c r="GP107" i="1"/>
  <c r="GQ107" i="1"/>
  <c r="GR107" i="1"/>
  <c r="GS107" i="1"/>
  <c r="GT107" i="1"/>
  <c r="GU107" i="1"/>
  <c r="GV107" i="1"/>
  <c r="GV110" i="1" s="1"/>
  <c r="G25" i="3" s="1"/>
  <c r="GW107" i="1"/>
  <c r="GX107" i="1"/>
  <c r="GY107" i="1"/>
  <c r="GZ107" i="1"/>
  <c r="HA107" i="1"/>
  <c r="HB107" i="1"/>
  <c r="HC107" i="1"/>
  <c r="HD107" i="1"/>
  <c r="HE107" i="1"/>
  <c r="HE110" i="1" s="1"/>
  <c r="HF107" i="1"/>
  <c r="HG107" i="1"/>
  <c r="HH107" i="1"/>
  <c r="HI107" i="1"/>
  <c r="HJ107" i="1"/>
  <c r="HK107" i="1"/>
  <c r="HL107" i="1"/>
  <c r="HM107" i="1"/>
  <c r="HN107" i="1"/>
  <c r="C108" i="1"/>
  <c r="D108" i="1"/>
  <c r="E108" i="1"/>
  <c r="F108" i="1"/>
  <c r="G108" i="1"/>
  <c r="H108" i="1"/>
  <c r="I108" i="1"/>
  <c r="J108" i="1"/>
  <c r="K108" i="1"/>
  <c r="L108" i="1"/>
  <c r="M108" i="1"/>
  <c r="N108" i="1"/>
  <c r="C109" i="1"/>
  <c r="D109" i="1"/>
  <c r="E109" i="1"/>
  <c r="F109" i="1"/>
  <c r="G109" i="1"/>
  <c r="H109" i="1"/>
  <c r="I109" i="1"/>
  <c r="J109" i="1"/>
  <c r="K109" i="1"/>
  <c r="L109" i="1"/>
  <c r="M109" i="1"/>
  <c r="N109" i="1"/>
  <c r="AP110" i="1"/>
  <c r="G7" i="3" s="1"/>
  <c r="ET110" i="1"/>
  <c r="G19" i="3" s="1"/>
  <c r="HN110" i="1"/>
  <c r="P111" i="1"/>
  <c r="Q111" i="1"/>
  <c r="R111" i="1"/>
  <c r="S111" i="1"/>
  <c r="T111" i="1"/>
  <c r="U111" i="1"/>
  <c r="V111" i="1"/>
  <c r="W111" i="1"/>
  <c r="X111" i="1"/>
  <c r="Y111" i="1"/>
  <c r="Z111" i="1"/>
  <c r="AA111" i="1"/>
  <c r="AB111" i="1"/>
  <c r="AC111" i="1"/>
  <c r="AD111" i="1"/>
  <c r="AE111" i="1"/>
  <c r="AF111" i="1"/>
  <c r="AG111" i="1"/>
  <c r="AH111" i="1"/>
  <c r="AI111" i="1"/>
  <c r="AJ111" i="1"/>
  <c r="AK111" i="1"/>
  <c r="AL111" i="1"/>
  <c r="AM111" i="1"/>
  <c r="AN111" i="1"/>
  <c r="AO111" i="1"/>
  <c r="AP111" i="1"/>
  <c r="AQ111" i="1"/>
  <c r="AR111" i="1"/>
  <c r="AS111" i="1"/>
  <c r="AT111"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BZ111" i="1"/>
  <c r="CA111" i="1"/>
  <c r="CB111" i="1"/>
  <c r="CC111" i="1"/>
  <c r="CD111" i="1"/>
  <c r="CE111" i="1"/>
  <c r="CF111" i="1"/>
  <c r="CG111" i="1"/>
  <c r="CH111" i="1"/>
  <c r="CI111" i="1"/>
  <c r="CJ111" i="1"/>
  <c r="CK111" i="1"/>
  <c r="CL111" i="1"/>
  <c r="CM111" i="1"/>
  <c r="CN111" i="1"/>
  <c r="CO111" i="1"/>
  <c r="CP111" i="1"/>
  <c r="CQ111" i="1"/>
  <c r="CR111" i="1"/>
  <c r="CS111" i="1"/>
  <c r="CT111" i="1"/>
  <c r="CU111" i="1"/>
  <c r="CV111" i="1"/>
  <c r="CW111" i="1"/>
  <c r="CX111" i="1"/>
  <c r="CY111" i="1"/>
  <c r="CZ111" i="1"/>
  <c r="DA111" i="1"/>
  <c r="DB111" i="1"/>
  <c r="DC111" i="1"/>
  <c r="DD111" i="1"/>
  <c r="DE111" i="1"/>
  <c r="DF111" i="1"/>
  <c r="DG111" i="1"/>
  <c r="DH111" i="1"/>
  <c r="DI111" i="1"/>
  <c r="DJ111" i="1"/>
  <c r="DK111" i="1"/>
  <c r="DL111" i="1"/>
  <c r="DM111" i="1"/>
  <c r="DN111" i="1"/>
  <c r="DO111" i="1"/>
  <c r="DP111" i="1"/>
  <c r="DQ111" i="1"/>
  <c r="DR111" i="1"/>
  <c r="DS111" i="1"/>
  <c r="DT111" i="1"/>
  <c r="DU111" i="1"/>
  <c r="DV111" i="1"/>
  <c r="DW111" i="1"/>
  <c r="DX111" i="1"/>
  <c r="DY111" i="1"/>
  <c r="DZ111" i="1"/>
  <c r="EA111" i="1"/>
  <c r="EB111" i="1"/>
  <c r="EC111" i="1"/>
  <c r="ED111" i="1"/>
  <c r="EE111" i="1"/>
  <c r="EF111" i="1"/>
  <c r="EG111" i="1"/>
  <c r="EH111" i="1"/>
  <c r="EI111" i="1"/>
  <c r="EJ111" i="1"/>
  <c r="EK111" i="1"/>
  <c r="EL111" i="1"/>
  <c r="EM111" i="1"/>
  <c r="EN111" i="1"/>
  <c r="EO111" i="1"/>
  <c r="EP111" i="1"/>
  <c r="EQ111" i="1"/>
  <c r="ER111" i="1"/>
  <c r="ES111" i="1"/>
  <c r="ET111" i="1"/>
  <c r="EU111" i="1"/>
  <c r="EV111" i="1"/>
  <c r="EW111" i="1"/>
  <c r="EX111" i="1"/>
  <c r="EY111" i="1"/>
  <c r="EZ111" i="1"/>
  <c r="FA111" i="1"/>
  <c r="FB111" i="1"/>
  <c r="FC111" i="1"/>
  <c r="FD111" i="1"/>
  <c r="FE111" i="1"/>
  <c r="FF111" i="1"/>
  <c r="FG111" i="1"/>
  <c r="FH111" i="1"/>
  <c r="FI111" i="1"/>
  <c r="FJ111" i="1"/>
  <c r="FK111" i="1"/>
  <c r="FL111" i="1"/>
  <c r="FM111" i="1"/>
  <c r="FN111" i="1"/>
  <c r="FO111" i="1"/>
  <c r="FP111" i="1"/>
  <c r="FQ111" i="1"/>
  <c r="FR111" i="1"/>
  <c r="FS111" i="1"/>
  <c r="FT111" i="1"/>
  <c r="FU111" i="1"/>
  <c r="FV111" i="1"/>
  <c r="FW111" i="1"/>
  <c r="FX111" i="1"/>
  <c r="FY111" i="1"/>
  <c r="FZ111" i="1"/>
  <c r="GA111" i="1"/>
  <c r="GB111" i="1"/>
  <c r="GC111" i="1"/>
  <c r="GD111" i="1"/>
  <c r="GE111" i="1"/>
  <c r="GF111" i="1"/>
  <c r="GG111" i="1"/>
  <c r="GH111" i="1"/>
  <c r="GI111" i="1"/>
  <c r="GJ111" i="1"/>
  <c r="GK111" i="1"/>
  <c r="GL111" i="1"/>
  <c r="GM111" i="1"/>
  <c r="GN111" i="1"/>
  <c r="GO111" i="1"/>
  <c r="GP111" i="1"/>
  <c r="GQ111" i="1"/>
  <c r="GR111" i="1"/>
  <c r="GS111" i="1"/>
  <c r="GT111" i="1"/>
  <c r="GU111" i="1"/>
  <c r="GV111" i="1"/>
  <c r="GW111" i="1"/>
  <c r="GX111" i="1"/>
  <c r="GY111" i="1"/>
  <c r="GZ111" i="1"/>
  <c r="HA111" i="1"/>
  <c r="HB111" i="1"/>
  <c r="HC111" i="1"/>
  <c r="HD111" i="1"/>
  <c r="HE111" i="1"/>
  <c r="HF111" i="1"/>
  <c r="HG111" i="1"/>
  <c r="HH111" i="1"/>
  <c r="HI111" i="1"/>
  <c r="HJ111" i="1"/>
  <c r="HK111" i="1"/>
  <c r="HL111" i="1"/>
  <c r="HM111" i="1"/>
  <c r="HN111"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BZ112" i="1"/>
  <c r="CA112" i="1"/>
  <c r="CB112" i="1"/>
  <c r="CC112" i="1"/>
  <c r="CD112" i="1"/>
  <c r="CE112" i="1"/>
  <c r="CF112" i="1"/>
  <c r="CG112" i="1"/>
  <c r="CH112" i="1"/>
  <c r="CI112" i="1"/>
  <c r="CJ112" i="1"/>
  <c r="CK112" i="1"/>
  <c r="CL112" i="1"/>
  <c r="CM112" i="1"/>
  <c r="CN112" i="1"/>
  <c r="CO112" i="1"/>
  <c r="CP112" i="1"/>
  <c r="CQ112" i="1"/>
  <c r="CR112" i="1"/>
  <c r="CS112" i="1"/>
  <c r="CT112" i="1"/>
  <c r="CU112" i="1"/>
  <c r="CV112" i="1"/>
  <c r="CW112" i="1"/>
  <c r="CX112" i="1"/>
  <c r="CY112" i="1"/>
  <c r="CZ112" i="1"/>
  <c r="DA112" i="1"/>
  <c r="DB112" i="1"/>
  <c r="DC112" i="1"/>
  <c r="DD112" i="1"/>
  <c r="DE112" i="1"/>
  <c r="DF112" i="1"/>
  <c r="DG112" i="1"/>
  <c r="DH112" i="1"/>
  <c r="DI112" i="1"/>
  <c r="DJ112" i="1"/>
  <c r="DK112" i="1"/>
  <c r="DL112" i="1"/>
  <c r="DM112" i="1"/>
  <c r="DN112" i="1"/>
  <c r="DO112" i="1"/>
  <c r="DP112" i="1"/>
  <c r="DQ112" i="1"/>
  <c r="DR112" i="1"/>
  <c r="DS112" i="1"/>
  <c r="DT112" i="1"/>
  <c r="DU112" i="1"/>
  <c r="DV112" i="1"/>
  <c r="DW112" i="1"/>
  <c r="DX112" i="1"/>
  <c r="DY112" i="1"/>
  <c r="DZ112" i="1"/>
  <c r="EA112" i="1"/>
  <c r="EB112" i="1"/>
  <c r="EC112" i="1"/>
  <c r="ED112" i="1"/>
  <c r="EE112" i="1"/>
  <c r="EF112" i="1"/>
  <c r="EG112" i="1"/>
  <c r="EH112" i="1"/>
  <c r="EI112" i="1"/>
  <c r="EJ112" i="1"/>
  <c r="EK112" i="1"/>
  <c r="EL112" i="1"/>
  <c r="EM112" i="1"/>
  <c r="EN112" i="1"/>
  <c r="EO112" i="1"/>
  <c r="EP112" i="1"/>
  <c r="EQ112" i="1"/>
  <c r="ER112" i="1"/>
  <c r="ES112" i="1"/>
  <c r="ET112" i="1"/>
  <c r="EU112" i="1"/>
  <c r="EV112" i="1"/>
  <c r="EW112" i="1"/>
  <c r="EX112" i="1"/>
  <c r="EY112" i="1"/>
  <c r="EZ112" i="1"/>
  <c r="FA112" i="1"/>
  <c r="FB112" i="1"/>
  <c r="FC112" i="1"/>
  <c r="FD112" i="1"/>
  <c r="FE112" i="1"/>
  <c r="FF112" i="1"/>
  <c r="FG112" i="1"/>
  <c r="FH112" i="1"/>
  <c r="FI112" i="1"/>
  <c r="FJ112" i="1"/>
  <c r="FK112" i="1"/>
  <c r="FL112" i="1"/>
  <c r="FM112" i="1"/>
  <c r="FN112" i="1"/>
  <c r="FO112" i="1"/>
  <c r="FP112" i="1"/>
  <c r="FQ112" i="1"/>
  <c r="FR112" i="1"/>
  <c r="FS112" i="1"/>
  <c r="FT112" i="1"/>
  <c r="FU112" i="1"/>
  <c r="FV112" i="1"/>
  <c r="FW112" i="1"/>
  <c r="FX112" i="1"/>
  <c r="FY112" i="1"/>
  <c r="FZ112" i="1"/>
  <c r="GA112" i="1"/>
  <c r="GB112" i="1"/>
  <c r="GC112" i="1"/>
  <c r="GD112" i="1"/>
  <c r="GE112" i="1"/>
  <c r="GF112" i="1"/>
  <c r="GG112" i="1"/>
  <c r="GH112" i="1"/>
  <c r="GI112" i="1"/>
  <c r="GJ112" i="1"/>
  <c r="GK112" i="1"/>
  <c r="GL112" i="1"/>
  <c r="GM112" i="1"/>
  <c r="GN112" i="1"/>
  <c r="GO112" i="1"/>
  <c r="GP112" i="1"/>
  <c r="GQ112" i="1"/>
  <c r="GR112" i="1"/>
  <c r="GS112" i="1"/>
  <c r="GT112" i="1"/>
  <c r="GU112" i="1"/>
  <c r="GV112" i="1"/>
  <c r="GW112" i="1"/>
  <c r="GX112" i="1"/>
  <c r="GY112" i="1"/>
  <c r="GZ112" i="1"/>
  <c r="HA112" i="1"/>
  <c r="HB112" i="1"/>
  <c r="HC112" i="1"/>
  <c r="HD112" i="1"/>
  <c r="HE112" i="1"/>
  <c r="HF112" i="1"/>
  <c r="HG112" i="1"/>
  <c r="HH112" i="1"/>
  <c r="HI112" i="1"/>
  <c r="HJ112" i="1"/>
  <c r="HK112" i="1"/>
  <c r="HL112" i="1"/>
  <c r="HM112" i="1"/>
  <c r="HN112" i="1"/>
  <c r="HW86" i="1" l="1"/>
  <c r="HW58" i="1"/>
  <c r="HW34" i="1"/>
  <c r="HW30" i="1"/>
  <c r="HW26" i="1"/>
  <c r="HW22" i="1"/>
  <c r="HW111" i="1" s="1"/>
  <c r="HW121" i="1" s="1"/>
  <c r="HW18" i="1"/>
  <c r="IB7" i="1"/>
  <c r="HW7" i="1"/>
  <c r="C37" i="14"/>
  <c r="HZ18" i="1"/>
  <c r="HW9" i="1"/>
  <c r="U80" i="11"/>
  <c r="Y80" i="11" s="1"/>
  <c r="U32" i="11"/>
  <c r="Y32" i="11" s="1"/>
  <c r="U25" i="11"/>
  <c r="Y25" i="11" s="1"/>
  <c r="IB100" i="1"/>
  <c r="HW100" i="1"/>
  <c r="IA100" i="1"/>
  <c r="IC100" i="1" s="1"/>
  <c r="HW88" i="1"/>
  <c r="HW84" i="1"/>
  <c r="IB56" i="1"/>
  <c r="HY50" i="1"/>
  <c r="HY111" i="1" s="1"/>
  <c r="HY121" i="1" s="1"/>
  <c r="HW36" i="1"/>
  <c r="HW32" i="1"/>
  <c r="HW16" i="1"/>
  <c r="U88" i="11"/>
  <c r="Y88" i="11" s="1"/>
  <c r="U26" i="11"/>
  <c r="Y26" i="11" s="1"/>
  <c r="HW105" i="1"/>
  <c r="HW81" i="1"/>
  <c r="HW73" i="1"/>
  <c r="HW69" i="1"/>
  <c r="HY59" i="1"/>
  <c r="HX36" i="1"/>
  <c r="HW25" i="1"/>
  <c r="U49" i="11"/>
  <c r="Y49" i="11" s="1"/>
  <c r="U17" i="11"/>
  <c r="Y17" i="11" s="1"/>
  <c r="HW71" i="1"/>
  <c r="HW39" i="1"/>
  <c r="HW74" i="1"/>
  <c r="N7" i="14"/>
  <c r="A13" i="1"/>
  <c r="AK25" i="17"/>
  <c r="V106" i="11"/>
  <c r="U97" i="11"/>
  <c r="Y97" i="11" s="1"/>
  <c r="U95" i="11"/>
  <c r="Y95" i="11" s="1"/>
  <c r="U72" i="11"/>
  <c r="Y72" i="11" s="1"/>
  <c r="U89" i="11"/>
  <c r="Y89" i="11" s="1"/>
  <c r="U84" i="11"/>
  <c r="Y84" i="11" s="1"/>
  <c r="U76" i="11"/>
  <c r="Y76" i="11" s="1"/>
  <c r="U64" i="11"/>
  <c r="Y64" i="11" s="1"/>
  <c r="U68" i="11"/>
  <c r="Y68" i="11" s="1"/>
  <c r="U34" i="11"/>
  <c r="Y34" i="11" s="1"/>
  <c r="U27" i="11"/>
  <c r="Y27" i="11" s="1"/>
  <c r="U19" i="11"/>
  <c r="Y19" i="11" s="1"/>
  <c r="HW37" i="1"/>
  <c r="HW20" i="1"/>
  <c r="HZ7" i="1"/>
  <c r="IA7" i="1"/>
  <c r="IC7" i="1" s="1"/>
  <c r="K7" i="14"/>
  <c r="H7" i="14"/>
  <c r="M7" i="14"/>
  <c r="J7" i="14"/>
  <c r="G7" i="14"/>
  <c r="AC41" i="17"/>
  <c r="AD41" i="17"/>
  <c r="AA41" i="17"/>
  <c r="AB41" i="17"/>
  <c r="AC37" i="17"/>
  <c r="AD37" i="17"/>
  <c r="AB37" i="17"/>
  <c r="AC33" i="17"/>
  <c r="AD33" i="17"/>
  <c r="AA33" i="17"/>
  <c r="AB33" i="17"/>
  <c r="F7" i="14"/>
  <c r="AD38" i="17"/>
  <c r="AC38" i="17"/>
  <c r="AB38" i="17"/>
  <c r="AA38" i="17"/>
  <c r="AD34" i="17"/>
  <c r="AC34" i="17"/>
  <c r="AB34" i="17"/>
  <c r="AA34" i="17"/>
  <c r="AD30" i="17"/>
  <c r="AC30" i="17"/>
  <c r="AB30" i="17"/>
  <c r="AA30" i="17"/>
  <c r="C7" i="14"/>
  <c r="AD39" i="17"/>
  <c r="AC39" i="17"/>
  <c r="AB39" i="17"/>
  <c r="AA39" i="17"/>
  <c r="AD35" i="17"/>
  <c r="AC35" i="17"/>
  <c r="AB35" i="17"/>
  <c r="AA35" i="17"/>
  <c r="AD31" i="17"/>
  <c r="AC31" i="17"/>
  <c r="AB31" i="17"/>
  <c r="AA31" i="17"/>
  <c r="L7" i="14"/>
  <c r="D7" i="14"/>
  <c r="AD40" i="17"/>
  <c r="AC40" i="17"/>
  <c r="AB40" i="17"/>
  <c r="AA40" i="17"/>
  <c r="AD36" i="17"/>
  <c r="AC36" i="17"/>
  <c r="AA37" i="17"/>
  <c r="AB36" i="17"/>
  <c r="AA36" i="17"/>
  <c r="AD32" i="17"/>
  <c r="AC32" i="17"/>
  <c r="AB32" i="17"/>
  <c r="AA32" i="17"/>
  <c r="I7" i="14"/>
  <c r="E7" i="14"/>
  <c r="L12" i="17"/>
  <c r="E195" i="12"/>
  <c r="E41" i="17"/>
  <c r="V41" i="17"/>
  <c r="N41" i="17"/>
  <c r="W41" i="17"/>
  <c r="T41" i="17"/>
  <c r="P41" i="17"/>
  <c r="O41" i="17"/>
  <c r="U41" i="17"/>
  <c r="M41" i="17"/>
  <c r="F41" i="17"/>
  <c r="I41" i="17"/>
  <c r="H41" i="17"/>
  <c r="G41" i="17"/>
  <c r="E39" i="17"/>
  <c r="U39" i="17"/>
  <c r="O39" i="17"/>
  <c r="M39" i="17"/>
  <c r="W39" i="17"/>
  <c r="T39" i="17"/>
  <c r="P39" i="17"/>
  <c r="V39" i="17"/>
  <c r="N39" i="17"/>
  <c r="H39" i="17"/>
  <c r="G39" i="17"/>
  <c r="F39" i="17"/>
  <c r="I39" i="17"/>
  <c r="E37" i="17"/>
  <c r="V37" i="17"/>
  <c r="T37" i="17"/>
  <c r="N37" i="17"/>
  <c r="W37" i="17"/>
  <c r="P37" i="17"/>
  <c r="U37" i="17"/>
  <c r="O37" i="17"/>
  <c r="M37" i="17"/>
  <c r="F37" i="17"/>
  <c r="I37" i="17"/>
  <c r="H37" i="17"/>
  <c r="G37" i="17"/>
  <c r="E35" i="17"/>
  <c r="T35" i="17"/>
  <c r="O35" i="17"/>
  <c r="U35" i="17"/>
  <c r="M35" i="17"/>
  <c r="V35" i="17"/>
  <c r="N35" i="17"/>
  <c r="W35" i="17"/>
  <c r="P35" i="17"/>
  <c r="H35" i="17"/>
  <c r="G35" i="17"/>
  <c r="F35" i="17"/>
  <c r="I35" i="17"/>
  <c r="E33" i="17"/>
  <c r="V33" i="17"/>
  <c r="N33" i="17"/>
  <c r="W33" i="17"/>
  <c r="P33" i="17"/>
  <c r="T33" i="17"/>
  <c r="O33" i="17"/>
  <c r="U33" i="17"/>
  <c r="M33" i="17"/>
  <c r="F33" i="17"/>
  <c r="I33" i="17"/>
  <c r="H33" i="17"/>
  <c r="G33" i="17"/>
  <c r="E31" i="17"/>
  <c r="O31" i="17"/>
  <c r="U31" i="17"/>
  <c r="M31" i="17"/>
  <c r="T31" i="17"/>
  <c r="P31" i="17"/>
  <c r="W31" i="17"/>
  <c r="V31" i="17"/>
  <c r="N31" i="17"/>
  <c r="H31" i="17"/>
  <c r="G31" i="17"/>
  <c r="F31" i="17"/>
  <c r="I31" i="17"/>
  <c r="E40" i="17"/>
  <c r="U40" i="17"/>
  <c r="O40" i="17"/>
  <c r="V40" i="17"/>
  <c r="N40" i="17"/>
  <c r="W40" i="17"/>
  <c r="T40" i="17"/>
  <c r="P40" i="17"/>
  <c r="M40" i="17"/>
  <c r="G40" i="17"/>
  <c r="I40" i="17"/>
  <c r="H40" i="17"/>
  <c r="F40" i="17"/>
  <c r="E38" i="17"/>
  <c r="W38" i="17"/>
  <c r="P38" i="17"/>
  <c r="O38" i="17"/>
  <c r="T38" i="17"/>
  <c r="U38" i="17"/>
  <c r="M38" i="17"/>
  <c r="V38" i="17"/>
  <c r="N38" i="17"/>
  <c r="I38" i="17"/>
  <c r="H38" i="17"/>
  <c r="G38" i="17"/>
  <c r="F38" i="17"/>
  <c r="E36" i="17"/>
  <c r="U36" i="17"/>
  <c r="V36" i="17"/>
  <c r="N36" i="17"/>
  <c r="W36" i="17"/>
  <c r="T36" i="17"/>
  <c r="P36" i="17"/>
  <c r="O36" i="17"/>
  <c r="M36" i="17"/>
  <c r="G36" i="17"/>
  <c r="I36" i="17"/>
  <c r="H36" i="17"/>
  <c r="F36" i="17"/>
  <c r="E34" i="17"/>
  <c r="W34" i="17"/>
  <c r="P34" i="17"/>
  <c r="T34" i="17"/>
  <c r="O34" i="17"/>
  <c r="M34" i="17"/>
  <c r="V34" i="17"/>
  <c r="N34" i="17"/>
  <c r="U34" i="17"/>
  <c r="I34" i="17"/>
  <c r="H34" i="17"/>
  <c r="G34" i="17"/>
  <c r="F34" i="17"/>
  <c r="E32" i="17"/>
  <c r="T32" i="17"/>
  <c r="U32" i="17"/>
  <c r="V32" i="17"/>
  <c r="N32" i="17"/>
  <c r="W32" i="17"/>
  <c r="P32" i="17"/>
  <c r="O32" i="17"/>
  <c r="M32" i="17"/>
  <c r="G32" i="17"/>
  <c r="F32" i="17"/>
  <c r="I32" i="17"/>
  <c r="H32" i="17"/>
  <c r="E30" i="17"/>
  <c r="W30" i="17"/>
  <c r="P30" i="17"/>
  <c r="T30" i="17"/>
  <c r="O30" i="17"/>
  <c r="U30" i="17"/>
  <c r="V30" i="17"/>
  <c r="N30" i="17"/>
  <c r="M30" i="17"/>
  <c r="I30" i="17"/>
  <c r="H30" i="17"/>
  <c r="G30" i="17"/>
  <c r="F30" i="17"/>
  <c r="AN20" i="17"/>
  <c r="B39" i="17"/>
  <c r="C39" i="17"/>
  <c r="D39" i="17" s="1"/>
  <c r="B37" i="17"/>
  <c r="C37" i="17"/>
  <c r="D37" i="17" s="1"/>
  <c r="B35" i="17"/>
  <c r="C35" i="17"/>
  <c r="D35" i="17" s="1"/>
  <c r="B31" i="17"/>
  <c r="C31" i="17"/>
  <c r="D31" i="17" s="1"/>
  <c r="B40" i="17"/>
  <c r="C40" i="17"/>
  <c r="D40" i="17" s="1"/>
  <c r="C38" i="17"/>
  <c r="D38" i="17" s="1"/>
  <c r="B38" i="17"/>
  <c r="B36" i="17"/>
  <c r="C36" i="17"/>
  <c r="D36" i="17" s="1"/>
  <c r="C34" i="17"/>
  <c r="D34" i="17" s="1"/>
  <c r="B34" i="17"/>
  <c r="B32" i="17"/>
  <c r="C32" i="17"/>
  <c r="D32" i="17" s="1"/>
  <c r="C30" i="17"/>
  <c r="D30" i="17" s="1"/>
  <c r="B30" i="17"/>
  <c r="C19" i="17"/>
  <c r="D19" i="17" s="1"/>
  <c r="B19" i="17"/>
  <c r="B41" i="17"/>
  <c r="C41" i="17"/>
  <c r="D41" i="17" s="1"/>
  <c r="B33" i="17"/>
  <c r="C33" i="17"/>
  <c r="D33" i="17" s="1"/>
  <c r="U33" i="11"/>
  <c r="Y33" i="11" s="1"/>
  <c r="U103" i="11"/>
  <c r="Y103" i="11" s="1"/>
  <c r="U61" i="11"/>
  <c r="Y61" i="11" s="1"/>
  <c r="W61" i="11"/>
  <c r="U57" i="11"/>
  <c r="Y57" i="11" s="1"/>
  <c r="W57" i="11"/>
  <c r="U53" i="11"/>
  <c r="Y53" i="11" s="1"/>
  <c r="W53" i="11"/>
  <c r="U48" i="11"/>
  <c r="Y48" i="11" s="1"/>
  <c r="U42" i="11"/>
  <c r="Y42" i="11" s="1"/>
  <c r="U41" i="11"/>
  <c r="Y41" i="11" s="1"/>
  <c r="U35" i="11"/>
  <c r="Y35" i="11" s="1"/>
  <c r="U16" i="11"/>
  <c r="Y16" i="11" s="1"/>
  <c r="U10" i="11"/>
  <c r="Y10" i="11" s="1"/>
  <c r="X8" i="11"/>
  <c r="T109" i="11"/>
  <c r="U40" i="11"/>
  <c r="Y40" i="11" s="1"/>
  <c r="W88" i="11"/>
  <c r="U86" i="11"/>
  <c r="Y86" i="11" s="1"/>
  <c r="W84" i="11"/>
  <c r="U82" i="11"/>
  <c r="Y82" i="11" s="1"/>
  <c r="W80" i="11"/>
  <c r="U78" i="11"/>
  <c r="Y78" i="11" s="1"/>
  <c r="W76" i="11"/>
  <c r="U74" i="11"/>
  <c r="Y74" i="11" s="1"/>
  <c r="W72" i="11"/>
  <c r="U70" i="11"/>
  <c r="Y70" i="11" s="1"/>
  <c r="W68" i="11"/>
  <c r="U66" i="11"/>
  <c r="Y66" i="11" s="1"/>
  <c r="W64" i="11"/>
  <c r="U62" i="11"/>
  <c r="Y62" i="11" s="1"/>
  <c r="U58" i="11"/>
  <c r="Y58" i="11" s="1"/>
  <c r="W58" i="11"/>
  <c r="U54" i="11"/>
  <c r="Y54" i="11" s="1"/>
  <c r="W54" i="11"/>
  <c r="U50" i="11"/>
  <c r="Y50" i="11" s="1"/>
  <c r="W50" i="11"/>
  <c r="U43" i="11"/>
  <c r="Y43" i="11" s="1"/>
  <c r="U18" i="11"/>
  <c r="Y18" i="11" s="1"/>
  <c r="U11" i="11"/>
  <c r="Y11" i="11" s="1"/>
  <c r="U9" i="11"/>
  <c r="Y9" i="11" s="1"/>
  <c r="N110" i="11"/>
  <c r="U107" i="11"/>
  <c r="Y107" i="11" s="1"/>
  <c r="U99" i="11"/>
  <c r="Y99" i="11" s="1"/>
  <c r="U91" i="11"/>
  <c r="Y91" i="11" s="1"/>
  <c r="U87" i="11"/>
  <c r="Y87" i="11" s="1"/>
  <c r="U85" i="11"/>
  <c r="Y85" i="11" s="1"/>
  <c r="U83" i="11"/>
  <c r="Y83" i="11" s="1"/>
  <c r="U81" i="11"/>
  <c r="Y81" i="11" s="1"/>
  <c r="U79" i="11"/>
  <c r="Y79" i="11" s="1"/>
  <c r="U77" i="11"/>
  <c r="Y77" i="11" s="1"/>
  <c r="U75" i="11"/>
  <c r="Y75" i="11" s="1"/>
  <c r="U73" i="11"/>
  <c r="Y73" i="11" s="1"/>
  <c r="U71" i="11"/>
  <c r="Y71" i="11" s="1"/>
  <c r="U69" i="11"/>
  <c r="Y69" i="11" s="1"/>
  <c r="U67" i="11"/>
  <c r="Y67" i="11" s="1"/>
  <c r="U65" i="11"/>
  <c r="Y65" i="11" s="1"/>
  <c r="U63" i="11"/>
  <c r="Y63" i="11" s="1"/>
  <c r="U60" i="11"/>
  <c r="Y60" i="11" s="1"/>
  <c r="U56" i="11"/>
  <c r="Y56" i="11" s="1"/>
  <c r="U52" i="11"/>
  <c r="Y52" i="11" s="1"/>
  <c r="U47" i="11"/>
  <c r="Y47" i="11" s="1"/>
  <c r="U46" i="11"/>
  <c r="Y46" i="11" s="1"/>
  <c r="U39" i="11"/>
  <c r="Y39" i="11" s="1"/>
  <c r="U38" i="11"/>
  <c r="Y38" i="11" s="1"/>
  <c r="U31" i="11"/>
  <c r="Y31" i="11" s="1"/>
  <c r="U30" i="11"/>
  <c r="Y30" i="11" s="1"/>
  <c r="U23" i="11"/>
  <c r="Y23" i="11" s="1"/>
  <c r="U22" i="11"/>
  <c r="Y22" i="11" s="1"/>
  <c r="U15" i="11"/>
  <c r="Y15" i="11" s="1"/>
  <c r="U14" i="11"/>
  <c r="Y14" i="11" s="1"/>
  <c r="H108" i="11"/>
  <c r="V108" i="11" s="1"/>
  <c r="U101" i="11"/>
  <c r="Y101" i="11" s="1"/>
  <c r="U93" i="11"/>
  <c r="Y93" i="11" s="1"/>
  <c r="U59" i="11"/>
  <c r="Y59" i="11" s="1"/>
  <c r="U55" i="11"/>
  <c r="Y55" i="11" s="1"/>
  <c r="U51" i="11"/>
  <c r="Y51" i="11" s="1"/>
  <c r="U45" i="11"/>
  <c r="Y45" i="11" s="1"/>
  <c r="U44" i="11"/>
  <c r="Y44" i="11" s="1"/>
  <c r="U37" i="11"/>
  <c r="Y37" i="11" s="1"/>
  <c r="U36" i="11"/>
  <c r="Y36" i="11" s="1"/>
  <c r="U29" i="11"/>
  <c r="Y29" i="11" s="1"/>
  <c r="U28" i="11"/>
  <c r="Y28" i="11" s="1"/>
  <c r="U21" i="11"/>
  <c r="Y21" i="11" s="1"/>
  <c r="U20" i="11"/>
  <c r="Y20" i="11" s="1"/>
  <c r="U13" i="11"/>
  <c r="Y13" i="11" s="1"/>
  <c r="U12" i="11"/>
  <c r="Y12" i="11" s="1"/>
  <c r="P112" i="11"/>
  <c r="P113" i="11" s="1"/>
  <c r="IB60" i="1"/>
  <c r="IB20" i="1"/>
  <c r="ID111" i="1"/>
  <c r="ID121" i="1" s="1"/>
  <c r="H38" i="14"/>
  <c r="IB101" i="1"/>
  <c r="IB24" i="1"/>
  <c r="G37" i="14"/>
  <c r="C30" i="14"/>
  <c r="IB106" i="1"/>
  <c r="IB40" i="1"/>
  <c r="ID112" i="1"/>
  <c r="IA71" i="1"/>
  <c r="IB48" i="1"/>
  <c r="IB18" i="1"/>
  <c r="IB9" i="1"/>
  <c r="IB98" i="1"/>
  <c r="IB53" i="1"/>
  <c r="IB33" i="1"/>
  <c r="IB31" i="1"/>
  <c r="IA31" i="1"/>
  <c r="IC31" i="1" s="1"/>
  <c r="E38" i="14"/>
  <c r="E31" i="14"/>
  <c r="IA19" i="1"/>
  <c r="IC19" i="1" s="1"/>
  <c r="IB99" i="1"/>
  <c r="IA80" i="1"/>
  <c r="IC80" i="1" s="1"/>
  <c r="IB44" i="1"/>
  <c r="IA43" i="1"/>
  <c r="IC43" i="1" s="1"/>
  <c r="IA39" i="1"/>
  <c r="IA36" i="1"/>
  <c r="IB15" i="1"/>
  <c r="D38" i="14"/>
  <c r="F30" i="14"/>
  <c r="L112" i="11"/>
  <c r="L113" i="11" s="1"/>
  <c r="IB92" i="1"/>
  <c r="F38" i="14"/>
  <c r="F37" i="14"/>
  <c r="H30" i="14"/>
  <c r="H31" i="14"/>
  <c r="D30" i="14"/>
  <c r="D31" i="14"/>
  <c r="IB103" i="1"/>
  <c r="IA91" i="1"/>
  <c r="IC91" i="1" s="1"/>
  <c r="IB88" i="1"/>
  <c r="IB76" i="1"/>
  <c r="IA76" i="1"/>
  <c r="IC76" i="1" s="1"/>
  <c r="IA27" i="1"/>
  <c r="IC27" i="1" s="1"/>
  <c r="EF108" i="1"/>
  <c r="E18" i="3" s="1"/>
  <c r="C18" i="8" s="1"/>
  <c r="DN108" i="1"/>
  <c r="E16" i="3" s="1"/>
  <c r="DI109" i="1"/>
  <c r="F15" i="3" s="1"/>
  <c r="P15" i="3" s="1"/>
  <c r="R15" i="3" s="1"/>
  <c r="T15" i="3" s="1"/>
  <c r="CZ109" i="1"/>
  <c r="F14" i="3" s="1"/>
  <c r="I14" i="8" s="1"/>
  <c r="C77" i="8" s="1"/>
  <c r="E77" i="8" s="1"/>
  <c r="BY109" i="1"/>
  <c r="F11" i="3" s="1"/>
  <c r="N11" i="3" s="1"/>
  <c r="AO109" i="1"/>
  <c r="F7" i="3" s="1"/>
  <c r="W109" i="1"/>
  <c r="F5" i="3" s="1"/>
  <c r="IB96" i="1"/>
  <c r="IB84" i="1"/>
  <c r="IB81" i="1"/>
  <c r="IB80" i="1"/>
  <c r="IB77" i="1"/>
  <c r="IB68" i="1"/>
  <c r="IB52" i="1"/>
  <c r="IB28" i="1"/>
  <c r="G30" i="14"/>
  <c r="IB102" i="1"/>
  <c r="IB85" i="1"/>
  <c r="IB32" i="1"/>
  <c r="C109" i="13"/>
  <c r="B7" i="14" s="1"/>
  <c r="F109" i="13"/>
  <c r="F110" i="13" s="1"/>
  <c r="J109" i="13"/>
  <c r="J110" i="13" s="1"/>
  <c r="IB65" i="1"/>
  <c r="IA47" i="1"/>
  <c r="IC47" i="1" s="1"/>
  <c r="IB41" i="1"/>
  <c r="IB27" i="1"/>
  <c r="IB25" i="1"/>
  <c r="IB23" i="1"/>
  <c r="IB21" i="1"/>
  <c r="IA95" i="1"/>
  <c r="IC95" i="1" s="1"/>
  <c r="IB89" i="1"/>
  <c r="IA83" i="1"/>
  <c r="IC83" i="1" s="1"/>
  <c r="IB72" i="1"/>
  <c r="IA63" i="1"/>
  <c r="IC63" i="1" s="1"/>
  <c r="IA59" i="1"/>
  <c r="IB45" i="1"/>
  <c r="IB36" i="1"/>
  <c r="IA35" i="1"/>
  <c r="IC35" i="1" s="1"/>
  <c r="IA32" i="1"/>
  <c r="IC32" i="1" s="1"/>
  <c r="IA23" i="1"/>
  <c r="IC23" i="1" s="1"/>
  <c r="IB13" i="1"/>
  <c r="IB10" i="1"/>
  <c r="IB69" i="1"/>
  <c r="IA68" i="1"/>
  <c r="IC68" i="1" s="1"/>
  <c r="IA55" i="1"/>
  <c r="IC55" i="1" s="1"/>
  <c r="IB49" i="1"/>
  <c r="IB19" i="1"/>
  <c r="IA98" i="1"/>
  <c r="IC98" i="1" s="1"/>
  <c r="IB93" i="1"/>
  <c r="IA87" i="1"/>
  <c r="IC87" i="1" s="1"/>
  <c r="IA79" i="1"/>
  <c r="IC79" i="1" s="1"/>
  <c r="IA75" i="1"/>
  <c r="IC75" i="1" s="1"/>
  <c r="IB73" i="1"/>
  <c r="IA67" i="1"/>
  <c r="IC67" i="1" s="1"/>
  <c r="IB61" i="1"/>
  <c r="IB57" i="1"/>
  <c r="IA51" i="1"/>
  <c r="IC51" i="1" s="1"/>
  <c r="IB37" i="1"/>
  <c r="IB29" i="1"/>
  <c r="IB14" i="1"/>
  <c r="F112" i="11"/>
  <c r="F113" i="11" s="1"/>
  <c r="R112" i="11"/>
  <c r="R113" i="11" s="1"/>
  <c r="I109" i="13"/>
  <c r="I110" i="13" s="1"/>
  <c r="E109" i="13"/>
  <c r="E110" i="13" s="1"/>
  <c r="D112" i="11"/>
  <c r="D113" i="11" s="1"/>
  <c r="H109" i="13"/>
  <c r="H110" i="13" s="1"/>
  <c r="D109" i="13"/>
  <c r="D110" i="13" s="1"/>
  <c r="J112" i="11"/>
  <c r="J113" i="11" s="1"/>
  <c r="G109" i="13"/>
  <c r="G110" i="13" s="1"/>
  <c r="IA64" i="1"/>
  <c r="IC64" i="1" s="1"/>
  <c r="IA60" i="1"/>
  <c r="IC60" i="1" s="1"/>
  <c r="IA92" i="1"/>
  <c r="IC92" i="1" s="1"/>
  <c r="IA88" i="1"/>
  <c r="IC88" i="1" s="1"/>
  <c r="IA72" i="1"/>
  <c r="IC72" i="1" s="1"/>
  <c r="IA44" i="1"/>
  <c r="IC44" i="1" s="1"/>
  <c r="IA40" i="1"/>
  <c r="IC40" i="1" s="1"/>
  <c r="IA30" i="1"/>
  <c r="IA28" i="1"/>
  <c r="IC28" i="1" s="1"/>
  <c r="IA24" i="1"/>
  <c r="IC24" i="1" s="1"/>
  <c r="IA20" i="1"/>
  <c r="IC20" i="1" s="1"/>
  <c r="IA102" i="1"/>
  <c r="IC102" i="1" s="1"/>
  <c r="IA96" i="1"/>
  <c r="IC96" i="1" s="1"/>
  <c r="IA84" i="1"/>
  <c r="IA56" i="1"/>
  <c r="IC56" i="1" s="1"/>
  <c r="IA52" i="1"/>
  <c r="IC52" i="1" s="1"/>
  <c r="IA48" i="1"/>
  <c r="IC48" i="1" s="1"/>
  <c r="IA25" i="1"/>
  <c r="IC25" i="1" s="1"/>
  <c r="IA18" i="1"/>
  <c r="IC18" i="1" s="1"/>
  <c r="IB64" i="1"/>
  <c r="IB104" i="1"/>
  <c r="IA93" i="1"/>
  <c r="IC93" i="1" s="1"/>
  <c r="IA81" i="1"/>
  <c r="IA77" i="1"/>
  <c r="IC77" i="1" s="1"/>
  <c r="IA73" i="1"/>
  <c r="IC73" i="1" s="1"/>
  <c r="IA69" i="1"/>
  <c r="IC69" i="1" s="1"/>
  <c r="IA65" i="1"/>
  <c r="IC65" i="1" s="1"/>
  <c r="IA61" i="1"/>
  <c r="IC61" i="1" s="1"/>
  <c r="IA57" i="1"/>
  <c r="IC57" i="1" s="1"/>
  <c r="IA53" i="1"/>
  <c r="IC53" i="1" s="1"/>
  <c r="IA49" i="1"/>
  <c r="IC49" i="1" s="1"/>
  <c r="IA45" i="1"/>
  <c r="IC45" i="1" s="1"/>
  <c r="IA41" i="1"/>
  <c r="IC41" i="1" s="1"/>
  <c r="IA37" i="1"/>
  <c r="IB34" i="1"/>
  <c r="IA34" i="1"/>
  <c r="IA29" i="1"/>
  <c r="IC29" i="1" s="1"/>
  <c r="IA22" i="1"/>
  <c r="IA17" i="1"/>
  <c r="IC17" i="1" s="1"/>
  <c r="IA16" i="1"/>
  <c r="IC16" i="1" s="1"/>
  <c r="IA12" i="1"/>
  <c r="IC12" i="1" s="1"/>
  <c r="IB8" i="1"/>
  <c r="FK109" i="1"/>
  <c r="F21" i="3" s="1"/>
  <c r="I21" i="8" s="1"/>
  <c r="C84" i="8" s="1"/>
  <c r="E84" i="8" s="1"/>
  <c r="FB109" i="1"/>
  <c r="F20" i="3" s="1"/>
  <c r="AK108" i="1"/>
  <c r="E7" i="3" s="1"/>
  <c r="IB97" i="1"/>
  <c r="IB94" i="1"/>
  <c r="IA94" i="1"/>
  <c r="IC94" i="1" s="1"/>
  <c r="IB90" i="1"/>
  <c r="IA90" i="1"/>
  <c r="IC90" i="1" s="1"/>
  <c r="IB86" i="1"/>
  <c r="IA86" i="1"/>
  <c r="IB82" i="1"/>
  <c r="IA82" i="1"/>
  <c r="IC82" i="1" s="1"/>
  <c r="IB78" i="1"/>
  <c r="IA78" i="1"/>
  <c r="IC78" i="1" s="1"/>
  <c r="IB74" i="1"/>
  <c r="IA74" i="1"/>
  <c r="IB70" i="1"/>
  <c r="IA70" i="1"/>
  <c r="IC70" i="1" s="1"/>
  <c r="IB66" i="1"/>
  <c r="IA66" i="1"/>
  <c r="IC66" i="1" s="1"/>
  <c r="IB62" i="1"/>
  <c r="IA62" i="1"/>
  <c r="IC62" i="1" s="1"/>
  <c r="IB58" i="1"/>
  <c r="IA58" i="1"/>
  <c r="IB54" i="1"/>
  <c r="IA54" i="1"/>
  <c r="IC54" i="1" s="1"/>
  <c r="IB50" i="1"/>
  <c r="IA50" i="1"/>
  <c r="IB46" i="1"/>
  <c r="IA46" i="1"/>
  <c r="IC46" i="1" s="1"/>
  <c r="IB42" i="1"/>
  <c r="IA42" i="1"/>
  <c r="IC42" i="1" s="1"/>
  <c r="IB38" i="1"/>
  <c r="IA38" i="1"/>
  <c r="IC38" i="1" s="1"/>
  <c r="IA33" i="1"/>
  <c r="IC33" i="1" s="1"/>
  <c r="IA21" i="1"/>
  <c r="IC21" i="1" s="1"/>
  <c r="IA15" i="1"/>
  <c r="IC15" i="1" s="1"/>
  <c r="IA14" i="1"/>
  <c r="IC14" i="1" s="1"/>
  <c r="IB11" i="1"/>
  <c r="HU114" i="1"/>
  <c r="HU116" i="1" s="1"/>
  <c r="IA89" i="1"/>
  <c r="IC89" i="1" s="1"/>
  <c r="IA85" i="1"/>
  <c r="IC85" i="1" s="1"/>
  <c r="IB105" i="1"/>
  <c r="IA99" i="1"/>
  <c r="IC99" i="1" s="1"/>
  <c r="IB95" i="1"/>
  <c r="IB91" i="1"/>
  <c r="IB87" i="1"/>
  <c r="IB83" i="1"/>
  <c r="IB79" i="1"/>
  <c r="IB75" i="1"/>
  <c r="IB71" i="1"/>
  <c r="IB67" i="1"/>
  <c r="IB63" i="1"/>
  <c r="IB59" i="1"/>
  <c r="IB55" i="1"/>
  <c r="IB51" i="1"/>
  <c r="IB47" i="1"/>
  <c r="IB43" i="1"/>
  <c r="IB39" i="1"/>
  <c r="IB35" i="1"/>
  <c r="IA26" i="1"/>
  <c r="IB22" i="1"/>
  <c r="IB17" i="1"/>
  <c r="IB16" i="1"/>
  <c r="IB12" i="1"/>
  <c r="HP112" i="1"/>
  <c r="EX108" i="1"/>
  <c r="E20" i="3" s="1"/>
  <c r="C20" i="8" s="1"/>
  <c r="CH109" i="1"/>
  <c r="F12" i="3" s="1"/>
  <c r="I12" i="8" s="1"/>
  <c r="C75" i="8" s="1"/>
  <c r="E75" i="8" s="1"/>
  <c r="AB108" i="1"/>
  <c r="E6" i="3" s="1"/>
  <c r="IB30" i="1"/>
  <c r="IB26" i="1"/>
  <c r="HS109" i="1"/>
  <c r="HT114" i="1"/>
  <c r="HT116" i="1" s="1"/>
  <c r="HD109" i="1"/>
  <c r="HV114" i="1"/>
  <c r="HV116" i="1" s="1"/>
  <c r="HR108" i="1"/>
  <c r="HM109" i="1"/>
  <c r="HI108" i="1"/>
  <c r="G26" i="3"/>
  <c r="G28" i="3"/>
  <c r="G27" i="3"/>
  <c r="GU109" i="1"/>
  <c r="F25" i="3" s="1"/>
  <c r="GQ108" i="1"/>
  <c r="E28" i="3" s="1"/>
  <c r="GL109" i="1"/>
  <c r="F24" i="3" s="1"/>
  <c r="I24" i="8" s="1"/>
  <c r="C87" i="8" s="1"/>
  <c r="E87" i="8" s="1"/>
  <c r="GH108" i="1"/>
  <c r="E24" i="3" s="1"/>
  <c r="C24" i="8" s="1"/>
  <c r="GC109" i="1"/>
  <c r="F23" i="3" s="1"/>
  <c r="P23" i="3" s="1"/>
  <c r="R23" i="3" s="1"/>
  <c r="T23" i="3" s="1"/>
  <c r="FY108" i="1"/>
  <c r="E23" i="3" s="1"/>
  <c r="C23" i="8" s="1"/>
  <c r="FT109" i="1"/>
  <c r="F22" i="3" s="1"/>
  <c r="N22" i="3" s="1"/>
  <c r="FP108" i="1"/>
  <c r="E22" i="3" s="1"/>
  <c r="C22" i="8" s="1"/>
  <c r="FG108" i="1"/>
  <c r="E21" i="3" s="1"/>
  <c r="O21" i="3" s="1"/>
  <c r="Q21" i="3" s="1"/>
  <c r="S21" i="3" s="1"/>
  <c r="HV109" i="1"/>
  <c r="ES109" i="1"/>
  <c r="F19" i="3" s="1"/>
  <c r="P19" i="3" s="1"/>
  <c r="R19" i="3" s="1"/>
  <c r="T19" i="3" s="1"/>
  <c r="EO108" i="1"/>
  <c r="E19" i="3" s="1"/>
  <c r="C19" i="8" s="1"/>
  <c r="HV112" i="1"/>
  <c r="HV111" i="1"/>
  <c r="HV121" i="1" s="1"/>
  <c r="EJ109" i="1"/>
  <c r="F18" i="3" s="1"/>
  <c r="I18" i="8" s="1"/>
  <c r="C81" i="8" s="1"/>
  <c r="EA109" i="1"/>
  <c r="F17" i="3" s="1"/>
  <c r="I17" i="8" s="1"/>
  <c r="C80" i="8" s="1"/>
  <c r="E80" i="8" s="1"/>
  <c r="DW108" i="1"/>
  <c r="E17" i="3" s="1"/>
  <c r="L17" i="3" s="1"/>
  <c r="M17" i="3" s="1"/>
  <c r="DR109" i="1"/>
  <c r="F16" i="3" s="1"/>
  <c r="I16" i="8" s="1"/>
  <c r="C79" i="8" s="1"/>
  <c r="E79" i="8" s="1"/>
  <c r="DE108" i="1"/>
  <c r="E15" i="3" s="1"/>
  <c r="C15" i="8" s="1"/>
  <c r="CV108" i="1"/>
  <c r="E14" i="3" s="1"/>
  <c r="C14" i="8" s="1"/>
  <c r="CQ109" i="1"/>
  <c r="F13" i="3" s="1"/>
  <c r="P13" i="3" s="1"/>
  <c r="R13" i="3" s="1"/>
  <c r="T13" i="3" s="1"/>
  <c r="CM108" i="1"/>
  <c r="E13" i="3" s="1"/>
  <c r="CD108" i="1"/>
  <c r="E12" i="3" s="1"/>
  <c r="HU109" i="1"/>
  <c r="BU108" i="1"/>
  <c r="E11" i="3" s="1"/>
  <c r="HU111" i="1"/>
  <c r="HU121" i="1" s="1"/>
  <c r="BP109" i="1"/>
  <c r="F10" i="3" s="1"/>
  <c r="BL108" i="1"/>
  <c r="E10" i="3" s="1"/>
  <c r="BG109" i="1"/>
  <c r="F9" i="3" s="1"/>
  <c r="P9" i="3" s="1"/>
  <c r="R9" i="3" s="1"/>
  <c r="T9" i="3" s="1"/>
  <c r="BC108" i="1"/>
  <c r="E9" i="3" s="1"/>
  <c r="AX109" i="1"/>
  <c r="F8" i="3" s="1"/>
  <c r="HT111" i="1"/>
  <c r="HT121" i="1" s="1"/>
  <c r="AT108" i="1"/>
  <c r="E8" i="3" s="1"/>
  <c r="IA11" i="1"/>
  <c r="IC11" i="1" s="1"/>
  <c r="I14" i="3"/>
  <c r="G5" i="8"/>
  <c r="A68" i="8" s="1"/>
  <c r="Q68" i="8" s="1"/>
  <c r="G23" i="8"/>
  <c r="A86" i="8" s="1"/>
  <c r="Q86" i="8" s="1"/>
  <c r="R23" i="8"/>
  <c r="A55" i="8"/>
  <c r="Q55" i="8" s="1"/>
  <c r="G16" i="8"/>
  <c r="A79" i="8" s="1"/>
  <c r="Q79" i="8" s="1"/>
  <c r="R16" i="8"/>
  <c r="A48" i="8"/>
  <c r="Q48" i="8" s="1"/>
  <c r="G24" i="8"/>
  <c r="A87" i="8" s="1"/>
  <c r="Q87" i="8" s="1"/>
  <c r="A56" i="8"/>
  <c r="Q56" i="8" s="1"/>
  <c r="R24" i="8"/>
  <c r="G9" i="8"/>
  <c r="A72" i="8" s="1"/>
  <c r="Q72" i="8" s="1"/>
  <c r="A41" i="8"/>
  <c r="Q41" i="8" s="1"/>
  <c r="R9" i="8"/>
  <c r="G12" i="8"/>
  <c r="A75" i="8" s="1"/>
  <c r="Q75" i="8" s="1"/>
  <c r="A44" i="8"/>
  <c r="Q44" i="8" s="1"/>
  <c r="R12" i="8"/>
  <c r="G20" i="8"/>
  <c r="A83" i="8" s="1"/>
  <c r="Q83" i="8" s="1"/>
  <c r="A52" i="8"/>
  <c r="Q52" i="8" s="1"/>
  <c r="R20" i="8"/>
  <c r="G13" i="8"/>
  <c r="A76" i="8" s="1"/>
  <c r="Q76" i="8" s="1"/>
  <c r="A45" i="8"/>
  <c r="Q45" i="8" s="1"/>
  <c r="R13" i="8"/>
  <c r="L140" i="3"/>
  <c r="L142" i="3" s="1"/>
  <c r="D15" i="3" s="1"/>
  <c r="T140" i="3"/>
  <c r="T142" i="3" s="1"/>
  <c r="D23" i="3" s="1"/>
  <c r="Q140" i="3"/>
  <c r="Q142" i="3" s="1"/>
  <c r="D20" i="3" s="1"/>
  <c r="M140" i="3"/>
  <c r="M142" i="3" s="1"/>
  <c r="D16" i="3" s="1"/>
  <c r="U140" i="3"/>
  <c r="U142" i="3" s="1"/>
  <c r="D24" i="3" s="1"/>
  <c r="H140" i="3"/>
  <c r="H142" i="3" s="1"/>
  <c r="D11" i="3" s="1"/>
  <c r="P140" i="3"/>
  <c r="P142" i="3" s="1"/>
  <c r="D19" i="3" s="1"/>
  <c r="X140" i="3"/>
  <c r="X142" i="3" s="1"/>
  <c r="D27" i="3" s="1"/>
  <c r="I140" i="3"/>
  <c r="I142" i="3" s="1"/>
  <c r="D12" i="3" s="1"/>
  <c r="K140" i="3"/>
  <c r="K142" i="3" s="1"/>
  <c r="D14" i="3" s="1"/>
  <c r="J140" i="3"/>
  <c r="J142" i="3" s="1"/>
  <c r="D13" i="3" s="1"/>
  <c r="O140" i="3"/>
  <c r="O142" i="3" s="1"/>
  <c r="D18" i="3" s="1"/>
  <c r="F140" i="3"/>
  <c r="F142" i="3" s="1"/>
  <c r="D9" i="3" s="1"/>
  <c r="C140" i="3"/>
  <c r="C142" i="3" s="1"/>
  <c r="D6" i="3" s="1"/>
  <c r="W140" i="3"/>
  <c r="W142" i="3" s="1"/>
  <c r="D26" i="3" s="1"/>
  <c r="G8" i="8"/>
  <c r="A71" i="8" s="1"/>
  <c r="Q71" i="8" s="1"/>
  <c r="A40" i="8"/>
  <c r="Q40" i="8" s="1"/>
  <c r="V140" i="3"/>
  <c r="V142" i="3" s="1"/>
  <c r="D25" i="3" s="1"/>
  <c r="A37" i="8"/>
  <c r="Q37" i="8" s="1"/>
  <c r="N140" i="3"/>
  <c r="N142" i="3" s="1"/>
  <c r="D17" i="3" s="1"/>
  <c r="G7" i="8"/>
  <c r="A70" i="8" s="1"/>
  <c r="Q70" i="8" s="1"/>
  <c r="A39" i="8"/>
  <c r="Q39" i="8" s="1"/>
  <c r="S140" i="3"/>
  <c r="S142" i="3" s="1"/>
  <c r="D22" i="3" s="1"/>
  <c r="G140" i="3"/>
  <c r="G142" i="3" s="1"/>
  <c r="D10" i="3" s="1"/>
  <c r="E140" i="3"/>
  <c r="E142" i="3" s="1"/>
  <c r="D8" i="3" s="1"/>
  <c r="R21" i="8"/>
  <c r="A53" i="8"/>
  <c r="Q53" i="8" s="1"/>
  <c r="G19" i="8"/>
  <c r="A82" i="8" s="1"/>
  <c r="Q82" i="8" s="1"/>
  <c r="A51" i="8"/>
  <c r="Q51" i="8" s="1"/>
  <c r="A49" i="8"/>
  <c r="Q49" i="8" s="1"/>
  <c r="G17" i="8"/>
  <c r="A80" i="8" s="1"/>
  <c r="Q80" i="8" s="1"/>
  <c r="R140" i="3"/>
  <c r="R142" i="3" s="1"/>
  <c r="D21" i="3" s="1"/>
  <c r="D140" i="3"/>
  <c r="D142" i="3" s="1"/>
  <c r="D7" i="3" s="1"/>
  <c r="B140" i="3"/>
  <c r="B142" i="3" s="1"/>
  <c r="D5" i="3" s="1"/>
  <c r="W110" i="11"/>
  <c r="W109" i="11"/>
  <c r="N108" i="11"/>
  <c r="W108" i="11" s="1"/>
  <c r="X103" i="11"/>
  <c r="X97" i="11"/>
  <c r="X89" i="11"/>
  <c r="W48" i="11"/>
  <c r="W44" i="11"/>
  <c r="W42" i="11"/>
  <c r="W40" i="11"/>
  <c r="W38" i="11"/>
  <c r="W36" i="11"/>
  <c r="W24" i="11"/>
  <c r="W22" i="11"/>
  <c r="W20" i="11"/>
  <c r="W18" i="11"/>
  <c r="W16" i="11"/>
  <c r="W14" i="11"/>
  <c r="W12" i="11"/>
  <c r="W10" i="11"/>
  <c r="H111" i="11"/>
  <c r="H112" i="11" s="1"/>
  <c r="H113" i="11" s="1"/>
  <c r="T110" i="11"/>
  <c r="H110" i="11"/>
  <c r="U102" i="11"/>
  <c r="Y102" i="11" s="1"/>
  <c r="U100" i="11"/>
  <c r="Y100" i="11" s="1"/>
  <c r="U98" i="11"/>
  <c r="Y98" i="11" s="1"/>
  <c r="U96" i="11"/>
  <c r="Y96" i="11" s="1"/>
  <c r="U94" i="11"/>
  <c r="Y94" i="11" s="1"/>
  <c r="U92" i="11"/>
  <c r="Y92" i="11" s="1"/>
  <c r="U90" i="11"/>
  <c r="Y90" i="11" s="1"/>
  <c r="V8" i="11"/>
  <c r="N111" i="11"/>
  <c r="N112" i="11" s="1"/>
  <c r="N113" i="11" s="1"/>
  <c r="U8" i="11"/>
  <c r="X105" i="11"/>
  <c r="X101" i="11"/>
  <c r="X99" i="11"/>
  <c r="X95" i="11"/>
  <c r="X93" i="11"/>
  <c r="X91" i="11"/>
  <c r="W46" i="11"/>
  <c r="W34" i="11"/>
  <c r="W32" i="11"/>
  <c r="W30" i="11"/>
  <c r="W28" i="11"/>
  <c r="W26" i="11"/>
  <c r="U104" i="11"/>
  <c r="Y104" i="11" s="1"/>
  <c r="T111" i="11"/>
  <c r="T112" i="11" s="1"/>
  <c r="T113" i="11" s="1"/>
  <c r="H109" i="11"/>
  <c r="T108" i="11"/>
  <c r="X104" i="11"/>
  <c r="X102" i="11"/>
  <c r="X100" i="11"/>
  <c r="X98" i="11"/>
  <c r="X96" i="11"/>
  <c r="X94" i="11"/>
  <c r="X92" i="11"/>
  <c r="X90" i="11"/>
  <c r="W49" i="11"/>
  <c r="W47" i="11"/>
  <c r="W45" i="11"/>
  <c r="W43" i="11"/>
  <c r="W41" i="11"/>
  <c r="W39" i="11"/>
  <c r="W37" i="11"/>
  <c r="W35" i="11"/>
  <c r="W33" i="11"/>
  <c r="W31" i="11"/>
  <c r="W29" i="11"/>
  <c r="W27" i="11"/>
  <c r="W25" i="11"/>
  <c r="W23" i="11"/>
  <c r="W21" i="11"/>
  <c r="W19" i="11"/>
  <c r="W17" i="11"/>
  <c r="W15" i="11"/>
  <c r="W13" i="11"/>
  <c r="W11" i="11"/>
  <c r="W9" i="11"/>
  <c r="C112" i="11"/>
  <c r="C113" i="11" s="1"/>
  <c r="Q112" i="11"/>
  <c r="Q113" i="11" s="1"/>
  <c r="M112" i="11"/>
  <c r="M113" i="11" s="1"/>
  <c r="I112" i="11"/>
  <c r="I113" i="11" s="1"/>
  <c r="E112" i="11"/>
  <c r="E113" i="11" s="1"/>
  <c r="N109" i="11"/>
  <c r="S112" i="11"/>
  <c r="S113" i="11" s="1"/>
  <c r="O112" i="11"/>
  <c r="O113" i="11" s="1"/>
  <c r="K112" i="11"/>
  <c r="K113" i="11" s="1"/>
  <c r="G112" i="11"/>
  <c r="G113" i="11" s="1"/>
  <c r="HR111" i="1"/>
  <c r="HR121" i="1" s="1"/>
  <c r="HR112" i="1"/>
  <c r="HR114" i="1"/>
  <c r="HR116" i="1" s="1"/>
  <c r="G29" i="3"/>
  <c r="HZ112" i="1"/>
  <c r="AF109" i="1"/>
  <c r="F6" i="3" s="1"/>
  <c r="HS114" i="1"/>
  <c r="HS116" i="1" s="1"/>
  <c r="HS112" i="1"/>
  <c r="HU112" i="1"/>
  <c r="HT112" i="1"/>
  <c r="HT109" i="1"/>
  <c r="P5" i="3"/>
  <c r="HS111" i="1"/>
  <c r="HS121" i="1" s="1"/>
  <c r="HP108" i="1"/>
  <c r="IA101" i="1"/>
  <c r="IC101" i="1" s="1"/>
  <c r="IA97" i="1"/>
  <c r="IC97" i="1" s="1"/>
  <c r="IA105" i="1"/>
  <c r="IA103" i="1"/>
  <c r="IC103" i="1" s="1"/>
  <c r="IA106" i="1"/>
  <c r="IC106" i="1" s="1"/>
  <c r="IA104" i="1"/>
  <c r="IC104" i="1" s="1"/>
  <c r="HQ112" i="1"/>
  <c r="IA10" i="1"/>
  <c r="IC10" i="1" s="1"/>
  <c r="IA9" i="1"/>
  <c r="IC9" i="1" s="1"/>
  <c r="HP114" i="1"/>
  <c r="HP116" i="1" s="1"/>
  <c r="IA8" i="1"/>
  <c r="IC8" i="1" s="1"/>
  <c r="IA13" i="1"/>
  <c r="IC13" i="1" s="1"/>
  <c r="S108" i="1"/>
  <c r="E5" i="3" s="1"/>
  <c r="C5" i="8" s="1"/>
  <c r="HQ111" i="1"/>
  <c r="HQ121" i="1" s="1"/>
  <c r="HQ108" i="1"/>
  <c r="HQ114" i="1"/>
  <c r="HQ116" i="1" s="1"/>
  <c r="HP111" i="1"/>
  <c r="HP121" i="1" s="1"/>
  <c r="HO108" i="1"/>
  <c r="HO111" i="1"/>
  <c r="HO121" i="1" s="1"/>
  <c r="HO112" i="1"/>
  <c r="HO114" i="1"/>
  <c r="HO116" i="1" s="1"/>
  <c r="G15" i="8"/>
  <c r="A78" i="8" s="1"/>
  <c r="Q78" i="8" s="1"/>
  <c r="R15" i="8"/>
  <c r="R14" i="8"/>
  <c r="G14" i="8"/>
  <c r="A77" i="8" s="1"/>
  <c r="Q77" i="8" s="1"/>
  <c r="G11" i="8"/>
  <c r="A74" i="8" s="1"/>
  <c r="Q74" i="8" s="1"/>
  <c r="R11" i="8"/>
  <c r="R10" i="8"/>
  <c r="G10" i="8"/>
  <c r="A73" i="8" s="1"/>
  <c r="Q73" i="8" s="1"/>
  <c r="R22" i="8"/>
  <c r="G22" i="8"/>
  <c r="A85" i="8" s="1"/>
  <c r="Q85" i="8" s="1"/>
  <c r="R6" i="8"/>
  <c r="G6" i="8"/>
  <c r="A69" i="8" s="1"/>
  <c r="Q69" i="8" s="1"/>
  <c r="R18" i="8"/>
  <c r="G18" i="8"/>
  <c r="A81" i="8" s="1"/>
  <c r="Q81" i="8" s="1"/>
  <c r="U190" i="12"/>
  <c r="U189" i="12"/>
  <c r="IC71" i="1" l="1"/>
  <c r="IC26" i="1"/>
  <c r="IC81" i="1"/>
  <c r="IC105" i="1"/>
  <c r="IC50" i="1"/>
  <c r="IC58" i="1"/>
  <c r="IC22" i="1"/>
  <c r="IC108" i="1" s="1"/>
  <c r="IC37" i="1"/>
  <c r="IC84" i="1"/>
  <c r="IC59" i="1"/>
  <c r="IC36" i="1"/>
  <c r="C14" i="14"/>
  <c r="IC39" i="1"/>
  <c r="IC86" i="1"/>
  <c r="IC34" i="1"/>
  <c r="IC30" i="1"/>
  <c r="C16" i="14"/>
  <c r="IC74" i="1"/>
  <c r="C13" i="14"/>
  <c r="A14" i="1"/>
  <c r="AK26" i="17"/>
  <c r="C22" i="14"/>
  <c r="C21" i="14"/>
  <c r="C15" i="14"/>
  <c r="C20" i="14"/>
  <c r="P6" i="3"/>
  <c r="R6" i="3" s="1"/>
  <c r="T6" i="3" s="1"/>
  <c r="I6" i="8"/>
  <c r="C69" i="8" s="1"/>
  <c r="E69" i="8" s="1"/>
  <c r="C71" i="8"/>
  <c r="E71" i="8" s="1"/>
  <c r="I8" i="8"/>
  <c r="C12" i="8"/>
  <c r="C44" i="8" s="1"/>
  <c r="C47" i="8"/>
  <c r="B15" i="8"/>
  <c r="E47" i="8"/>
  <c r="N5" i="3"/>
  <c r="I5" i="8"/>
  <c r="C68" i="8" s="1"/>
  <c r="C54" i="8"/>
  <c r="B22" i="8"/>
  <c r="E54" i="8"/>
  <c r="C10" i="8"/>
  <c r="C42" i="8" s="1"/>
  <c r="C46" i="8"/>
  <c r="C51" i="8"/>
  <c r="B19" i="8"/>
  <c r="E51" i="8"/>
  <c r="C56" i="8"/>
  <c r="E56" i="8"/>
  <c r="B24" i="8"/>
  <c r="O6" i="3"/>
  <c r="Q6" i="3" s="1"/>
  <c r="S6" i="3" s="1"/>
  <c r="C6" i="8"/>
  <c r="C11" i="8"/>
  <c r="C43" i="8" s="1"/>
  <c r="C50" i="8"/>
  <c r="C8" i="8"/>
  <c r="O9" i="3"/>
  <c r="Q9" i="3" s="1"/>
  <c r="S9" i="3" s="1"/>
  <c r="C9" i="8"/>
  <c r="O13" i="3"/>
  <c r="Q13" i="3" s="1"/>
  <c r="S13" i="3" s="1"/>
  <c r="C13" i="8"/>
  <c r="C55" i="8"/>
  <c r="C52" i="8"/>
  <c r="E52" i="8"/>
  <c r="B20" i="8"/>
  <c r="L7" i="3"/>
  <c r="M7" i="3" s="1"/>
  <c r="C7" i="8"/>
  <c r="N7" i="3"/>
  <c r="I7" i="8"/>
  <c r="O16" i="3"/>
  <c r="Q16" i="3" s="1"/>
  <c r="S16" i="3" s="1"/>
  <c r="C16" i="8"/>
  <c r="AD19" i="17"/>
  <c r="AC19" i="17"/>
  <c r="F19" i="17"/>
  <c r="AA19" i="17"/>
  <c r="AB19" i="17"/>
  <c r="C110" i="13"/>
  <c r="Q36" i="17"/>
  <c r="X38" i="17"/>
  <c r="J30" i="17"/>
  <c r="Q30" i="17"/>
  <c r="J38" i="17"/>
  <c r="J37" i="17"/>
  <c r="Q40" i="17"/>
  <c r="X35" i="17"/>
  <c r="X39" i="17"/>
  <c r="Q32" i="17"/>
  <c r="J34" i="17"/>
  <c r="X34" i="17"/>
  <c r="X36" i="17"/>
  <c r="Q38" i="17"/>
  <c r="Q31" i="17"/>
  <c r="X31" i="17"/>
  <c r="J33" i="17"/>
  <c r="X33" i="17"/>
  <c r="Q35" i="17"/>
  <c r="Q39" i="17"/>
  <c r="J41" i="17"/>
  <c r="X32" i="17"/>
  <c r="Q34" i="17"/>
  <c r="J40" i="17"/>
  <c r="J35" i="17"/>
  <c r="Q37" i="17"/>
  <c r="T19" i="17"/>
  <c r="O19" i="17"/>
  <c r="U19" i="17"/>
  <c r="V19" i="17"/>
  <c r="N19" i="17"/>
  <c r="W19" i="17"/>
  <c r="M19" i="17"/>
  <c r="P19" i="17"/>
  <c r="G19" i="17"/>
  <c r="I19" i="17"/>
  <c r="H19" i="17"/>
  <c r="X30" i="17"/>
  <c r="J32" i="17"/>
  <c r="J36" i="17"/>
  <c r="X40" i="17"/>
  <c r="J31" i="17"/>
  <c r="Q33" i="17"/>
  <c r="X37" i="17"/>
  <c r="J39" i="17"/>
  <c r="Q41" i="17"/>
  <c r="X41" i="17"/>
  <c r="E19" i="17"/>
  <c r="X109" i="11"/>
  <c r="X110" i="11"/>
  <c r="L12" i="3"/>
  <c r="M12" i="3" s="1"/>
  <c r="C48" i="8"/>
  <c r="C39" i="8"/>
  <c r="C70" i="8"/>
  <c r="E70" i="8" s="1"/>
  <c r="C38" i="8"/>
  <c r="P7" i="3"/>
  <c r="R7" i="3" s="1"/>
  <c r="T7" i="3" s="1"/>
  <c r="I16" i="3"/>
  <c r="L21" i="3"/>
  <c r="M21" i="3" s="1"/>
  <c r="I11" i="8"/>
  <c r="C74" i="8" s="1"/>
  <c r="E74" i="8" s="1"/>
  <c r="N12" i="3"/>
  <c r="H16" i="3"/>
  <c r="P12" i="3"/>
  <c r="R12" i="3" s="1"/>
  <c r="T12" i="3" s="1"/>
  <c r="L18" i="3"/>
  <c r="M18" i="3" s="1"/>
  <c r="C17" i="8"/>
  <c r="P11" i="3"/>
  <c r="R11" i="3" s="1"/>
  <c r="T11" i="3" s="1"/>
  <c r="N14" i="3"/>
  <c r="O18" i="3"/>
  <c r="Q18" i="3" s="1"/>
  <c r="S18" i="3" s="1"/>
  <c r="P16" i="3"/>
  <c r="R16" i="3" s="1"/>
  <c r="T16" i="3" s="1"/>
  <c r="N15" i="3"/>
  <c r="P14" i="3"/>
  <c r="R14" i="3" s="1"/>
  <c r="T14" i="3" s="1"/>
  <c r="I20" i="3"/>
  <c r="P20" i="3"/>
  <c r="R20" i="3" s="1"/>
  <c r="T20" i="3" s="1"/>
  <c r="I13" i="8"/>
  <c r="C76" i="8" s="1"/>
  <c r="E76" i="8" s="1"/>
  <c r="H7" i="3"/>
  <c r="L20" i="3"/>
  <c r="M20" i="3" s="1"/>
  <c r="N24" i="3"/>
  <c r="P21" i="3"/>
  <c r="R21" i="3" s="1"/>
  <c r="T21" i="3" s="1"/>
  <c r="F26" i="3"/>
  <c r="N26" i="3" s="1"/>
  <c r="P7" i="14"/>
  <c r="I15" i="8"/>
  <c r="C78" i="8" s="1"/>
  <c r="E78" i="8" s="1"/>
  <c r="L16" i="3"/>
  <c r="M16" i="3" s="1"/>
  <c r="H24" i="3"/>
  <c r="N21" i="3"/>
  <c r="F27" i="3"/>
  <c r="P27" i="3" s="1"/>
  <c r="R27" i="3" s="1"/>
  <c r="T27" i="3" s="1"/>
  <c r="N20" i="3"/>
  <c r="O20" i="3"/>
  <c r="Q20" i="3" s="1"/>
  <c r="S20" i="3" s="1"/>
  <c r="P8" i="3"/>
  <c r="R8" i="3" s="1"/>
  <c r="T8" i="3" s="1"/>
  <c r="H20" i="3"/>
  <c r="N8" i="3"/>
  <c r="O17" i="3"/>
  <c r="Q17" i="3" s="1"/>
  <c r="S17" i="3" s="1"/>
  <c r="I20" i="8"/>
  <c r="C83" i="8" s="1"/>
  <c r="E83" i="8" s="1"/>
  <c r="P24" i="3"/>
  <c r="R24" i="3" s="1"/>
  <c r="T24" i="3" s="1"/>
  <c r="C21" i="8"/>
  <c r="H21" i="3"/>
  <c r="O7" i="3"/>
  <c r="Q7" i="3" s="1"/>
  <c r="S7" i="3" s="1"/>
  <c r="O22" i="3"/>
  <c r="Q22" i="3" s="1"/>
  <c r="S22" i="3" s="1"/>
  <c r="L8" i="3"/>
  <c r="M8" i="3" s="1"/>
  <c r="L6" i="3"/>
  <c r="M6" i="3" s="1"/>
  <c r="I24" i="3"/>
  <c r="I18" i="3"/>
  <c r="E27" i="3"/>
  <c r="IB108" i="1"/>
  <c r="I7" i="3"/>
  <c r="L9" i="3"/>
  <c r="M9" i="3" s="1"/>
  <c r="L24" i="3"/>
  <c r="M24" i="3" s="1"/>
  <c r="I11" i="3"/>
  <c r="P17" i="3"/>
  <c r="R17" i="3" s="1"/>
  <c r="T17" i="3" s="1"/>
  <c r="I17" i="3"/>
  <c r="H10" i="3"/>
  <c r="E26" i="3"/>
  <c r="O26" i="3" s="1"/>
  <c r="Q26" i="3" s="1"/>
  <c r="S26" i="3" s="1"/>
  <c r="F28" i="3"/>
  <c r="P28" i="3" s="1"/>
  <c r="R28" i="3" s="1"/>
  <c r="T28" i="3" s="1"/>
  <c r="P25" i="3"/>
  <c r="R25" i="3" s="1"/>
  <c r="T25" i="3" s="1"/>
  <c r="N25" i="3"/>
  <c r="L28" i="3"/>
  <c r="M28" i="3" s="1"/>
  <c r="E25" i="3"/>
  <c r="O28" i="3"/>
  <c r="Q28" i="3" s="1"/>
  <c r="S28" i="3" s="1"/>
  <c r="O24" i="3"/>
  <c r="Q24" i="3" s="1"/>
  <c r="S24" i="3" s="1"/>
  <c r="N23" i="3"/>
  <c r="I23" i="8"/>
  <c r="C86" i="8" s="1"/>
  <c r="E86" i="8" s="1"/>
  <c r="L23" i="3"/>
  <c r="M23" i="3" s="1"/>
  <c r="H23" i="3"/>
  <c r="O23" i="3"/>
  <c r="Q23" i="3" s="1"/>
  <c r="S23" i="3" s="1"/>
  <c r="I23" i="3"/>
  <c r="I22" i="8"/>
  <c r="C85" i="8" s="1"/>
  <c r="E85" i="8" s="1"/>
  <c r="P22" i="3"/>
  <c r="R22" i="3" s="1"/>
  <c r="T22" i="3" s="1"/>
  <c r="L22" i="3"/>
  <c r="M22" i="3" s="1"/>
  <c r="I22" i="3"/>
  <c r="H22" i="3"/>
  <c r="I21" i="3"/>
  <c r="H19" i="3"/>
  <c r="I19" i="8"/>
  <c r="C82" i="8" s="1"/>
  <c r="E82" i="8" s="1"/>
  <c r="I19" i="3"/>
  <c r="N19" i="3"/>
  <c r="O19" i="3"/>
  <c r="Q19" i="3" s="1"/>
  <c r="S19" i="3" s="1"/>
  <c r="L19" i="3"/>
  <c r="M19" i="3" s="1"/>
  <c r="H18" i="3"/>
  <c r="N18" i="3"/>
  <c r="P18" i="3"/>
  <c r="R18" i="3" s="1"/>
  <c r="T18" i="3" s="1"/>
  <c r="N17" i="3"/>
  <c r="H17" i="3"/>
  <c r="N16" i="3"/>
  <c r="H15" i="3"/>
  <c r="L15" i="3"/>
  <c r="M15" i="3" s="1"/>
  <c r="I15" i="3"/>
  <c r="O15" i="3"/>
  <c r="Q15" i="3" s="1"/>
  <c r="S15" i="3" s="1"/>
  <c r="L14" i="3"/>
  <c r="M14" i="3" s="1"/>
  <c r="O14" i="3"/>
  <c r="Q14" i="3" s="1"/>
  <c r="S14" i="3" s="1"/>
  <c r="H14" i="3"/>
  <c r="N13" i="3"/>
  <c r="I13" i="3"/>
  <c r="L13" i="3"/>
  <c r="M13" i="3" s="1"/>
  <c r="H13" i="3"/>
  <c r="C45" i="8"/>
  <c r="H12" i="3"/>
  <c r="O12" i="3"/>
  <c r="Q12" i="3" s="1"/>
  <c r="S12" i="3" s="1"/>
  <c r="I12" i="3"/>
  <c r="L11" i="3"/>
  <c r="M11" i="3" s="1"/>
  <c r="H11" i="3"/>
  <c r="O11" i="3"/>
  <c r="Q11" i="3" s="1"/>
  <c r="S11" i="3" s="1"/>
  <c r="I10" i="8"/>
  <c r="C73" i="8" s="1"/>
  <c r="N10" i="3"/>
  <c r="P10" i="3"/>
  <c r="R10" i="3" s="1"/>
  <c r="T10" i="3" s="1"/>
  <c r="I10" i="3"/>
  <c r="L10" i="3"/>
  <c r="M10" i="3" s="1"/>
  <c r="O10" i="3"/>
  <c r="Q10" i="3" s="1"/>
  <c r="S10" i="3" s="1"/>
  <c r="HW114" i="1"/>
  <c r="HW116" i="1" s="1"/>
  <c r="HW112" i="1"/>
  <c r="N9" i="3"/>
  <c r="I9" i="8"/>
  <c r="C72" i="8" s="1"/>
  <c r="I9" i="3"/>
  <c r="C41" i="8"/>
  <c r="H9" i="3"/>
  <c r="IB111" i="1"/>
  <c r="IB121" i="1" s="1"/>
  <c r="H8" i="3"/>
  <c r="IB114" i="1"/>
  <c r="IB116" i="1" s="1"/>
  <c r="I8" i="3"/>
  <c r="O8" i="3"/>
  <c r="Q8" i="3" s="1"/>
  <c r="S8" i="3" s="1"/>
  <c r="H6" i="3"/>
  <c r="I6" i="3"/>
  <c r="N6" i="3"/>
  <c r="V109" i="11"/>
  <c r="V110" i="11"/>
  <c r="U108" i="11"/>
  <c r="Y108" i="11" s="1"/>
  <c r="X108" i="11"/>
  <c r="U110" i="11"/>
  <c r="Y8" i="11"/>
  <c r="U111" i="11"/>
  <c r="U112" i="11" s="1"/>
  <c r="U113" i="11" s="1"/>
  <c r="U109" i="11"/>
  <c r="HZ114" i="1"/>
  <c r="HZ116" i="1" s="1"/>
  <c r="IB109" i="1"/>
  <c r="HZ111" i="1"/>
  <c r="HZ121" i="1" s="1"/>
  <c r="IB112" i="1"/>
  <c r="IB107" i="1"/>
  <c r="HX114" i="1"/>
  <c r="HX116" i="1" s="1"/>
  <c r="HY112" i="1"/>
  <c r="HY114" i="1"/>
  <c r="HY116" i="1" s="1"/>
  <c r="R5" i="3"/>
  <c r="T5" i="3" s="1"/>
  <c r="HX111" i="1"/>
  <c r="HX121" i="1" s="1"/>
  <c r="HX112" i="1"/>
  <c r="IA114" i="1"/>
  <c r="IA116" i="1" s="1"/>
  <c r="IA111" i="1"/>
  <c r="IA121" i="1" s="1"/>
  <c r="IA108" i="1"/>
  <c r="IA107" i="1"/>
  <c r="IA109" i="1"/>
  <c r="IA112" i="1"/>
  <c r="H5" i="3"/>
  <c r="O5" i="3"/>
  <c r="Q5" i="3" s="1"/>
  <c r="S5" i="3" s="1"/>
  <c r="C37" i="8"/>
  <c r="I5" i="3"/>
  <c r="L5" i="3"/>
  <c r="M5" i="3" s="1"/>
  <c r="IC111" i="1" l="1"/>
  <c r="C1" i="8"/>
  <c r="J16" i="14"/>
  <c r="AK27" i="17"/>
  <c r="A15" i="1"/>
  <c r="L1" i="8"/>
  <c r="I1" i="8"/>
  <c r="C53" i="8"/>
  <c r="B21" i="8"/>
  <c r="E53" i="8"/>
  <c r="E48" i="8"/>
  <c r="B16" i="8"/>
  <c r="B13" i="8"/>
  <c r="E45" i="8"/>
  <c r="E40" i="8"/>
  <c r="B8" i="8"/>
  <c r="E44" i="8"/>
  <c r="B12" i="8"/>
  <c r="C49" i="8"/>
  <c r="B6" i="8"/>
  <c r="E38" i="8"/>
  <c r="B11" i="8"/>
  <c r="E43" i="8"/>
  <c r="C40" i="8"/>
  <c r="C57" i="8" s="1"/>
  <c r="K49" i="8" s="1"/>
  <c r="E55" i="17"/>
  <c r="E56" i="17"/>
  <c r="Y37" i="17"/>
  <c r="Z37" i="17"/>
  <c r="L36" i="17"/>
  <c r="K36" i="17"/>
  <c r="M55" i="17"/>
  <c r="M56" i="17"/>
  <c r="F56" i="17"/>
  <c r="F55" i="17"/>
  <c r="W55" i="17"/>
  <c r="W56" i="17"/>
  <c r="O55" i="17"/>
  <c r="O56" i="17"/>
  <c r="K40" i="17"/>
  <c r="L40" i="17"/>
  <c r="R39" i="17"/>
  <c r="S39" i="17"/>
  <c r="Y31" i="17"/>
  <c r="Z31" i="17"/>
  <c r="Y34" i="17"/>
  <c r="Z34" i="17"/>
  <c r="Y35" i="17"/>
  <c r="Z35" i="17"/>
  <c r="R30" i="17"/>
  <c r="S30" i="17"/>
  <c r="I55" i="17"/>
  <c r="I56" i="17"/>
  <c r="U55" i="17"/>
  <c r="U56" i="17"/>
  <c r="K35" i="17"/>
  <c r="L35" i="17"/>
  <c r="K41" i="17"/>
  <c r="L41" i="17"/>
  <c r="K33" i="17"/>
  <c r="L33" i="17"/>
  <c r="Y36" i="17"/>
  <c r="Z36" i="17"/>
  <c r="Y39" i="17"/>
  <c r="Z39" i="17"/>
  <c r="L38" i="17"/>
  <c r="K38" i="17"/>
  <c r="S36" i="17"/>
  <c r="R36" i="17"/>
  <c r="Y41" i="17"/>
  <c r="Z41" i="17"/>
  <c r="R33" i="17"/>
  <c r="S33" i="17"/>
  <c r="K32" i="17"/>
  <c r="L32" i="17"/>
  <c r="R41" i="17"/>
  <c r="S41" i="17"/>
  <c r="K31" i="17"/>
  <c r="L31" i="17"/>
  <c r="Y30" i="17"/>
  <c r="Z30" i="17"/>
  <c r="G55" i="17"/>
  <c r="G56" i="17"/>
  <c r="N56" i="17"/>
  <c r="N55" i="17"/>
  <c r="T56" i="17"/>
  <c r="T55" i="17"/>
  <c r="S34" i="17"/>
  <c r="R34" i="17"/>
  <c r="R35" i="17"/>
  <c r="S35" i="17"/>
  <c r="R31" i="17"/>
  <c r="S31" i="17"/>
  <c r="L34" i="17"/>
  <c r="K34" i="17"/>
  <c r="S40" i="17"/>
  <c r="R40" i="17"/>
  <c r="L30" i="17"/>
  <c r="K30" i="17"/>
  <c r="K39" i="17"/>
  <c r="L39" i="17"/>
  <c r="Y40" i="17"/>
  <c r="Z40" i="17"/>
  <c r="H56" i="17"/>
  <c r="H55" i="17"/>
  <c r="P56" i="17"/>
  <c r="P55" i="17"/>
  <c r="V56" i="17"/>
  <c r="V55" i="17"/>
  <c r="R37" i="17"/>
  <c r="S37" i="17"/>
  <c r="Y32" i="17"/>
  <c r="Z32" i="17"/>
  <c r="Y33" i="17"/>
  <c r="Z33" i="17"/>
  <c r="S38" i="17"/>
  <c r="R38" i="17"/>
  <c r="S32" i="17"/>
  <c r="R32" i="17"/>
  <c r="L37" i="17"/>
  <c r="K37" i="17"/>
  <c r="Y38" i="17"/>
  <c r="Z38" i="17"/>
  <c r="Q19" i="17"/>
  <c r="J19" i="17"/>
  <c r="X19" i="17"/>
  <c r="H27" i="3"/>
  <c r="L26" i="3"/>
  <c r="M26" i="3" s="1"/>
  <c r="H26" i="3"/>
  <c r="P26" i="3"/>
  <c r="R26" i="3" s="1"/>
  <c r="T26" i="3" s="1"/>
  <c r="T29" i="3" s="1"/>
  <c r="I26" i="3"/>
  <c r="N27" i="3"/>
  <c r="O27" i="3"/>
  <c r="Q27" i="3" s="1"/>
  <c r="S27" i="3" s="1"/>
  <c r="L27" i="3"/>
  <c r="M27" i="3" s="1"/>
  <c r="E29" i="3"/>
  <c r="J15" i="3" s="1"/>
  <c r="I27" i="3"/>
  <c r="H28" i="3"/>
  <c r="F29" i="3"/>
  <c r="K5" i="3" s="1"/>
  <c r="I28" i="3"/>
  <c r="N28" i="3"/>
  <c r="O25" i="3"/>
  <c r="Q25" i="3" s="1"/>
  <c r="S25" i="3" s="1"/>
  <c r="S29" i="3" s="1"/>
  <c r="I25" i="3"/>
  <c r="H25" i="3"/>
  <c r="L25" i="3"/>
  <c r="M25" i="3" s="1"/>
  <c r="P29" i="3"/>
  <c r="R29" i="3" s="1"/>
  <c r="C88" i="8"/>
  <c r="I26" i="8"/>
  <c r="F14" i="8" s="1"/>
  <c r="U14" i="8" s="1"/>
  <c r="Y110" i="11"/>
  <c r="Y109" i="11"/>
  <c r="IC107" i="1"/>
  <c r="IC112" i="1"/>
  <c r="IC109" i="1"/>
  <c r="IC121" i="1"/>
  <c r="C26" i="8"/>
  <c r="B23" i="8" s="1"/>
  <c r="B9" i="8" l="1"/>
  <c r="B17" i="8"/>
  <c r="B18" i="8"/>
  <c r="B7" i="8"/>
  <c r="B39" i="8" s="1"/>
  <c r="E39" i="8" s="1"/>
  <c r="AK28" i="17"/>
  <c r="A16" i="1"/>
  <c r="B5" i="8"/>
  <c r="B14" i="8"/>
  <c r="B10" i="8"/>
  <c r="B42" i="8" s="1"/>
  <c r="G57" i="8"/>
  <c r="G88" i="8"/>
  <c r="K70" i="8"/>
  <c r="M70" i="8" s="1"/>
  <c r="O70" i="8" s="1"/>
  <c r="M49" i="8"/>
  <c r="N49" i="8" s="1"/>
  <c r="J56" i="17"/>
  <c r="K19" i="17"/>
  <c r="J55" i="17"/>
  <c r="L19" i="17"/>
  <c r="Q55" i="17"/>
  <c r="Q56" i="17"/>
  <c r="S19" i="17"/>
  <c r="R19" i="17"/>
  <c r="X56" i="17"/>
  <c r="X55" i="17"/>
  <c r="Z19" i="17"/>
  <c r="Y19" i="17"/>
  <c r="J7" i="3"/>
  <c r="J18" i="3"/>
  <c r="J9" i="3"/>
  <c r="J19" i="3"/>
  <c r="J13" i="3"/>
  <c r="K22" i="3"/>
  <c r="K17" i="3"/>
  <c r="K27" i="3"/>
  <c r="L29" i="3"/>
  <c r="M29" i="3" s="1"/>
  <c r="J23" i="3"/>
  <c r="J11" i="3"/>
  <c r="J25" i="3"/>
  <c r="J5" i="3"/>
  <c r="J20" i="3"/>
  <c r="J8" i="3"/>
  <c r="J27" i="3"/>
  <c r="J14" i="3"/>
  <c r="J16" i="3"/>
  <c r="K7" i="3"/>
  <c r="K20" i="3"/>
  <c r="J26" i="3"/>
  <c r="J17" i="3"/>
  <c r="J24" i="3"/>
  <c r="J12" i="3"/>
  <c r="J22" i="3"/>
  <c r="J21" i="3"/>
  <c r="J28" i="3"/>
  <c r="K11" i="3"/>
  <c r="K8" i="3"/>
  <c r="K26" i="3"/>
  <c r="K10" i="3"/>
  <c r="K19" i="3"/>
  <c r="K13" i="3"/>
  <c r="H29" i="3"/>
  <c r="K12" i="3"/>
  <c r="O29" i="3"/>
  <c r="Q29" i="3" s="1"/>
  <c r="K6" i="3"/>
  <c r="K24" i="3"/>
  <c r="K18" i="3"/>
  <c r="K14" i="3"/>
  <c r="N29" i="3"/>
  <c r="K23" i="3"/>
  <c r="K16" i="3"/>
  <c r="J10" i="3"/>
  <c r="J6" i="3"/>
  <c r="K28" i="3"/>
  <c r="K15" i="3"/>
  <c r="I29" i="3"/>
  <c r="K25" i="3"/>
  <c r="K9" i="3"/>
  <c r="K21" i="3"/>
  <c r="K68" i="8"/>
  <c r="K81" i="8"/>
  <c r="K85" i="8"/>
  <c r="K69" i="8"/>
  <c r="K76" i="8"/>
  <c r="K73" i="8"/>
  <c r="K79" i="8"/>
  <c r="K74" i="8"/>
  <c r="K75" i="8"/>
  <c r="K87" i="8"/>
  <c r="K71" i="8"/>
  <c r="K44" i="8"/>
  <c r="K47" i="8"/>
  <c r="K48" i="8"/>
  <c r="K56" i="8"/>
  <c r="K46" i="8"/>
  <c r="K42" i="8"/>
  <c r="K50" i="8"/>
  <c r="K39" i="8"/>
  <c r="K78" i="8"/>
  <c r="K82" i="8"/>
  <c r="K86" i="8"/>
  <c r="K77" i="8"/>
  <c r="K80" i="8"/>
  <c r="K72" i="8"/>
  <c r="K83" i="8"/>
  <c r="K84" i="8"/>
  <c r="K52" i="8"/>
  <c r="K37" i="8"/>
  <c r="K40" i="8"/>
  <c r="K45" i="8"/>
  <c r="K38" i="8"/>
  <c r="K55" i="8"/>
  <c r="K43" i="8"/>
  <c r="K41" i="8"/>
  <c r="K54" i="8"/>
  <c r="K51" i="8"/>
  <c r="K53" i="8"/>
  <c r="F12" i="8"/>
  <c r="U12" i="8" s="1"/>
  <c r="F13" i="8"/>
  <c r="U13" i="8" s="1"/>
  <c r="F23" i="8"/>
  <c r="U23" i="8" s="1"/>
  <c r="F10" i="8"/>
  <c r="U10" i="8" s="1"/>
  <c r="F8" i="8"/>
  <c r="U8" i="8" s="1"/>
  <c r="F17" i="8"/>
  <c r="U17" i="8" s="1"/>
  <c r="F6" i="8"/>
  <c r="U6" i="8" s="1"/>
  <c r="F19" i="8"/>
  <c r="U19" i="8" s="1"/>
  <c r="F16" i="8"/>
  <c r="U16" i="8" s="1"/>
  <c r="F15" i="8"/>
  <c r="U15" i="8" s="1"/>
  <c r="F11" i="8"/>
  <c r="U11" i="8" s="1"/>
  <c r="F9" i="8"/>
  <c r="U9" i="8" s="1"/>
  <c r="F22" i="8"/>
  <c r="U22" i="8" s="1"/>
  <c r="H21" i="8"/>
  <c r="B84" i="8" s="1"/>
  <c r="D84" i="8" s="1"/>
  <c r="F20" i="8"/>
  <c r="U20" i="8" s="1"/>
  <c r="F24" i="8"/>
  <c r="U24" i="8" s="1"/>
  <c r="F21" i="8"/>
  <c r="U21" i="8" s="1"/>
  <c r="F7" i="8"/>
  <c r="U7" i="8" s="1"/>
  <c r="F5" i="8"/>
  <c r="U5" i="8" s="1"/>
  <c r="F18" i="8"/>
  <c r="U18" i="8" s="1"/>
  <c r="B48" i="8"/>
  <c r="B51" i="8"/>
  <c r="B43" i="8"/>
  <c r="D6" i="8"/>
  <c r="S6" i="8" s="1"/>
  <c r="H22" i="8"/>
  <c r="B85" i="8" s="1"/>
  <c r="D85" i="8" s="1"/>
  <c r="H10" i="8"/>
  <c r="B73" i="8" s="1"/>
  <c r="D21" i="8"/>
  <c r="S21" i="8" s="1"/>
  <c r="H13" i="8"/>
  <c r="B76" i="8" s="1"/>
  <c r="D76" i="8" s="1"/>
  <c r="H15" i="8"/>
  <c r="B78" i="8" s="1"/>
  <c r="B56" i="8"/>
  <c r="D56" i="8" s="1"/>
  <c r="H8" i="8"/>
  <c r="B71" i="8" s="1"/>
  <c r="D71" i="8" s="1"/>
  <c r="B50" i="8"/>
  <c r="D9" i="8"/>
  <c r="S9" i="8" s="1"/>
  <c r="D24" i="8"/>
  <c r="S24" i="8" s="1"/>
  <c r="H6" i="8"/>
  <c r="B69" i="8" s="1"/>
  <c r="D10" i="8"/>
  <c r="S10" i="8" s="1"/>
  <c r="H24" i="8"/>
  <c r="B87" i="8" s="1"/>
  <c r="D87" i="8" s="1"/>
  <c r="D11" i="8"/>
  <c r="S11" i="8" s="1"/>
  <c r="H7" i="8"/>
  <c r="B70" i="8" s="1"/>
  <c r="B54" i="8"/>
  <c r="D54" i="8" s="1"/>
  <c r="D17" i="8"/>
  <c r="S17" i="8" s="1"/>
  <c r="B45" i="8"/>
  <c r="D18" i="8"/>
  <c r="S18" i="8" s="1"/>
  <c r="D23" i="8"/>
  <c r="S23" i="8" s="1"/>
  <c r="B41" i="8"/>
  <c r="D22" i="8"/>
  <c r="S22" i="8" s="1"/>
  <c r="H14" i="8"/>
  <c r="B77" i="8" s="1"/>
  <c r="D19" i="8"/>
  <c r="S19" i="8" s="1"/>
  <c r="H12" i="8"/>
  <c r="B75" i="8" s="1"/>
  <c r="D16" i="8"/>
  <c r="S16" i="8" s="1"/>
  <c r="B53" i="8"/>
  <c r="H5" i="8"/>
  <c r="B68" i="8" s="1"/>
  <c r="E68" i="8" s="1"/>
  <c r="D13" i="8"/>
  <c r="S13" i="8" s="1"/>
  <c r="B49" i="8"/>
  <c r="B40" i="8"/>
  <c r="D40" i="8" s="1"/>
  <c r="H18" i="8"/>
  <c r="B81" i="8" s="1"/>
  <c r="E81" i="8" s="1"/>
  <c r="D8" i="8"/>
  <c r="S8" i="8" s="1"/>
  <c r="B44" i="8"/>
  <c r="D44" i="8" s="1"/>
  <c r="B55" i="8"/>
  <c r="E55" i="8" s="1"/>
  <c r="H23" i="8"/>
  <c r="B86" i="8" s="1"/>
  <c r="D86" i="8" s="1"/>
  <c r="B38" i="8"/>
  <c r="B47" i="8"/>
  <c r="D47" i="8" s="1"/>
  <c r="H16" i="8"/>
  <c r="B79" i="8" s="1"/>
  <c r="D79" i="8" s="1"/>
  <c r="D15" i="8"/>
  <c r="S15" i="8" s="1"/>
  <c r="D7" i="8"/>
  <c r="S7" i="8" s="1"/>
  <c r="B37" i="8"/>
  <c r="E37" i="8" s="1"/>
  <c r="H19" i="8"/>
  <c r="B82" i="8" s="1"/>
  <c r="D82" i="8" s="1"/>
  <c r="D12" i="8"/>
  <c r="S12" i="8" s="1"/>
  <c r="H17" i="8"/>
  <c r="B80" i="8" s="1"/>
  <c r="D80" i="8" s="1"/>
  <c r="D14" i="8"/>
  <c r="S14" i="8" s="1"/>
  <c r="T14" i="8" s="1"/>
  <c r="H20" i="8"/>
  <c r="B83" i="8" s="1"/>
  <c r="B46" i="8"/>
  <c r="E46" i="8" s="1"/>
  <c r="B52" i="8"/>
  <c r="H11" i="8"/>
  <c r="B74" i="8" s="1"/>
  <c r="H9" i="8"/>
  <c r="B72" i="8" s="1"/>
  <c r="E72" i="8" s="1"/>
  <c r="D5" i="8"/>
  <c r="D20" i="8"/>
  <c r="D41" i="8" l="1"/>
  <c r="E41" i="8"/>
  <c r="T15" i="8"/>
  <c r="D50" i="8"/>
  <c r="E50" i="8"/>
  <c r="AK29" i="17"/>
  <c r="A17" i="1"/>
  <c r="D49" i="8"/>
  <c r="E49" i="8"/>
  <c r="T24" i="8"/>
  <c r="O49" i="8"/>
  <c r="D73" i="8"/>
  <c r="E73" i="8"/>
  <c r="D42" i="8"/>
  <c r="E42" i="8"/>
  <c r="L86" i="8"/>
  <c r="M86" i="8"/>
  <c r="O86" i="8" s="1"/>
  <c r="M73" i="8"/>
  <c r="O73" i="8" s="1"/>
  <c r="N70" i="8"/>
  <c r="L80" i="8"/>
  <c r="M80" i="8"/>
  <c r="N80" i="8" s="1"/>
  <c r="L78" i="8"/>
  <c r="M78" i="8"/>
  <c r="N78" i="8" s="1"/>
  <c r="L74" i="8"/>
  <c r="M74" i="8"/>
  <c r="O74" i="8" s="1"/>
  <c r="M69" i="8"/>
  <c r="N69" i="8" s="1"/>
  <c r="L69" i="8"/>
  <c r="L84" i="8"/>
  <c r="M84" i="8"/>
  <c r="O84" i="8" s="1"/>
  <c r="L77" i="8"/>
  <c r="M77" i="8"/>
  <c r="O77" i="8" s="1"/>
  <c r="L71" i="8"/>
  <c r="M71" i="8"/>
  <c r="N71" i="8" s="1"/>
  <c r="L79" i="8"/>
  <c r="M79" i="8"/>
  <c r="O79" i="8" s="1"/>
  <c r="L85" i="8"/>
  <c r="M85" i="8"/>
  <c r="N85" i="8" s="1"/>
  <c r="L83" i="8"/>
  <c r="M83" i="8"/>
  <c r="O83" i="8" s="1"/>
  <c r="L87" i="8"/>
  <c r="M87" i="8"/>
  <c r="N87" i="8" s="1"/>
  <c r="M81" i="8"/>
  <c r="O81" i="8" s="1"/>
  <c r="M72" i="8"/>
  <c r="O72" i="8" s="1"/>
  <c r="L82" i="8"/>
  <c r="M82" i="8"/>
  <c r="N82" i="8" s="1"/>
  <c r="L75" i="8"/>
  <c r="M75" i="8"/>
  <c r="O75" i="8" s="1"/>
  <c r="L76" i="8"/>
  <c r="M76" i="8"/>
  <c r="O76" i="8" s="1"/>
  <c r="M53" i="8"/>
  <c r="N53" i="8" s="1"/>
  <c r="L53" i="8"/>
  <c r="M43" i="8"/>
  <c r="N43" i="8" s="1"/>
  <c r="L43" i="8"/>
  <c r="M50" i="8"/>
  <c r="N50" i="8" s="1"/>
  <c r="L48" i="8"/>
  <c r="M48" i="8"/>
  <c r="O48" i="8" s="1"/>
  <c r="M51" i="8"/>
  <c r="O51" i="8" s="1"/>
  <c r="L51" i="8"/>
  <c r="M55" i="8"/>
  <c r="N55" i="8" s="1"/>
  <c r="M42" i="8"/>
  <c r="N42" i="8" s="1"/>
  <c r="M47" i="8"/>
  <c r="O47" i="8" s="1"/>
  <c r="L47" i="8"/>
  <c r="L54" i="8"/>
  <c r="M54" i="8"/>
  <c r="N54" i="8" s="1"/>
  <c r="L38" i="8"/>
  <c r="M38" i="8"/>
  <c r="N38" i="8" s="1"/>
  <c r="L52" i="8"/>
  <c r="M52" i="8"/>
  <c r="N52" i="8" s="1"/>
  <c r="M46" i="8"/>
  <c r="N46" i="8" s="1"/>
  <c r="L44" i="8"/>
  <c r="M44" i="8"/>
  <c r="N44" i="8" s="1"/>
  <c r="L40" i="8"/>
  <c r="M40" i="8"/>
  <c r="O40" i="8" s="1"/>
  <c r="D70" i="8"/>
  <c r="M41" i="8"/>
  <c r="N41" i="8" s="1"/>
  <c r="M45" i="8"/>
  <c r="N45" i="8" s="1"/>
  <c r="L45" i="8"/>
  <c r="M39" i="8"/>
  <c r="N39" i="8" s="1"/>
  <c r="L56" i="8"/>
  <c r="M56" i="8"/>
  <c r="N56" i="8" s="1"/>
  <c r="M68" i="8"/>
  <c r="N68" i="8" s="1"/>
  <c r="U26" i="8"/>
  <c r="W14" i="8" s="1"/>
  <c r="M37" i="8"/>
  <c r="O37" i="8" s="1"/>
  <c r="D38" i="8"/>
  <c r="B57" i="8"/>
  <c r="L42" i="8" s="1"/>
  <c r="T19" i="8"/>
  <c r="T23" i="8"/>
  <c r="T10" i="8"/>
  <c r="T6" i="8"/>
  <c r="T18" i="8"/>
  <c r="Y26" i="8"/>
  <c r="T21" i="8"/>
  <c r="T9" i="8"/>
  <c r="T11" i="8"/>
  <c r="T12" i="8"/>
  <c r="T8" i="8"/>
  <c r="T7" i="8"/>
  <c r="T13" i="8"/>
  <c r="T17" i="8"/>
  <c r="T16" i="8"/>
  <c r="T22" i="8"/>
  <c r="D48" i="8"/>
  <c r="W7" i="8"/>
  <c r="D39" i="8"/>
  <c r="D43" i="8"/>
  <c r="E21" i="8"/>
  <c r="E6" i="8"/>
  <c r="N86" i="8"/>
  <c r="N74" i="8"/>
  <c r="D68" i="8"/>
  <c r="E22" i="8"/>
  <c r="D51" i="8"/>
  <c r="D45" i="8"/>
  <c r="E17" i="8"/>
  <c r="E9" i="8"/>
  <c r="D75" i="8"/>
  <c r="D69" i="8"/>
  <c r="E11" i="8"/>
  <c r="E24" i="8"/>
  <c r="D78" i="8"/>
  <c r="D81" i="8"/>
  <c r="E15" i="8"/>
  <c r="E23" i="8"/>
  <c r="E19" i="8"/>
  <c r="E16" i="8"/>
  <c r="E10" i="8"/>
  <c r="D53" i="8"/>
  <c r="E18" i="8"/>
  <c r="D77" i="8"/>
  <c r="D55" i="8"/>
  <c r="E13" i="8"/>
  <c r="E7" i="8"/>
  <c r="E8" i="8"/>
  <c r="D37" i="8"/>
  <c r="E14" i="8"/>
  <c r="B88" i="8"/>
  <c r="L73" i="8" s="1"/>
  <c r="H26" i="8"/>
  <c r="D83" i="8"/>
  <c r="E12" i="8"/>
  <c r="S20" i="8"/>
  <c r="T20" i="8" s="1"/>
  <c r="E20" i="8"/>
  <c r="D52" i="8"/>
  <c r="S5" i="8"/>
  <c r="E5" i="8"/>
  <c r="D46" i="8"/>
  <c r="D72" i="8"/>
  <c r="D74" i="8"/>
  <c r="W17" i="8"/>
  <c r="O53" i="8"/>
  <c r="O82" i="8"/>
  <c r="O50" i="8"/>
  <c r="O46" i="8"/>
  <c r="W11" i="8"/>
  <c r="O78" i="8" l="1"/>
  <c r="N84" i="8"/>
  <c r="O69" i="8"/>
  <c r="P69" i="8" s="1"/>
  <c r="N77" i="8"/>
  <c r="O54" i="8"/>
  <c r="N79" i="8"/>
  <c r="L41" i="8"/>
  <c r="L55" i="8"/>
  <c r="L72" i="8"/>
  <c r="N81" i="8"/>
  <c r="N83" i="8"/>
  <c r="N75" i="8"/>
  <c r="L81" i="8"/>
  <c r="L50" i="8"/>
  <c r="O55" i="8"/>
  <c r="N51" i="8"/>
  <c r="L39" i="8"/>
  <c r="A18" i="1"/>
  <c r="AK30" i="17"/>
  <c r="L49" i="8"/>
  <c r="P49" i="8" s="1"/>
  <c r="L46" i="8"/>
  <c r="O56" i="8"/>
  <c r="P56" i="8" s="1"/>
  <c r="O42" i="8"/>
  <c r="P42" i="8" s="1"/>
  <c r="N40" i="8"/>
  <c r="O71" i="8"/>
  <c r="L70" i="8"/>
  <c r="E88" i="8"/>
  <c r="F87" i="8" s="1"/>
  <c r="O41" i="8"/>
  <c r="P41" i="8" s="1"/>
  <c r="N48" i="8"/>
  <c r="W13" i="8"/>
  <c r="W5" i="8"/>
  <c r="O44" i="8"/>
  <c r="P44" i="8" s="1"/>
  <c r="O80" i="8"/>
  <c r="W19" i="8"/>
  <c r="O43" i="8"/>
  <c r="P43" i="8" s="1"/>
  <c r="W22" i="8"/>
  <c r="W24" i="8"/>
  <c r="W18" i="8"/>
  <c r="W20" i="8"/>
  <c r="W15" i="8"/>
  <c r="O87" i="8"/>
  <c r="P87" i="8" s="1"/>
  <c r="W6" i="8"/>
  <c r="N72" i="8"/>
  <c r="P72" i="8" s="1"/>
  <c r="N76" i="8"/>
  <c r="O85" i="8"/>
  <c r="N73" i="8"/>
  <c r="P73" i="8" s="1"/>
  <c r="O52" i="8"/>
  <c r="P52" i="8" s="1"/>
  <c r="O45" i="8"/>
  <c r="P45" i="8" s="1"/>
  <c r="N47" i="8"/>
  <c r="P74" i="8"/>
  <c r="W8" i="8"/>
  <c r="W21" i="8"/>
  <c r="W10" i="8"/>
  <c r="O68" i="8"/>
  <c r="L68" i="8"/>
  <c r="W23" i="8"/>
  <c r="W9" i="8"/>
  <c r="W12" i="8"/>
  <c r="W16" i="8"/>
  <c r="O38" i="8"/>
  <c r="P38" i="8" s="1"/>
  <c r="L37" i="8"/>
  <c r="O39" i="8"/>
  <c r="P39" i="8" s="1"/>
  <c r="N37" i="8"/>
  <c r="P46" i="8"/>
  <c r="P51" i="8"/>
  <c r="P40" i="8"/>
  <c r="P53" i="8"/>
  <c r="P50" i="8"/>
  <c r="P47" i="8"/>
  <c r="P54" i="8"/>
  <c r="D57" i="8"/>
  <c r="F56" i="8"/>
  <c r="P48" i="8"/>
  <c r="P86" i="8"/>
  <c r="P79" i="8"/>
  <c r="P78" i="8"/>
  <c r="P82" i="8"/>
  <c r="P80" i="8"/>
  <c r="P71" i="8"/>
  <c r="P75" i="8"/>
  <c r="P83" i="8"/>
  <c r="P81" i="8"/>
  <c r="P84" i="8"/>
  <c r="P77" i="8"/>
  <c r="P76" i="8"/>
  <c r="P70" i="8"/>
  <c r="P85" i="8"/>
  <c r="D88" i="8"/>
  <c r="X26" i="8"/>
  <c r="T5" i="8"/>
  <c r="S26" i="8"/>
  <c r="P55" i="8" l="1"/>
  <c r="A19" i="1"/>
  <c r="AK31" i="17"/>
  <c r="W26" i="8"/>
  <c r="AA26" i="8" s="1"/>
  <c r="P68" i="8"/>
  <c r="P37" i="8"/>
  <c r="V14" i="8"/>
  <c r="V21" i="8"/>
  <c r="V20" i="8"/>
  <c r="V9" i="8"/>
  <c r="V11" i="8"/>
  <c r="V17" i="8"/>
  <c r="V10" i="8"/>
  <c r="V12" i="8"/>
  <c r="V18" i="8"/>
  <c r="V8" i="8"/>
  <c r="V7" i="8"/>
  <c r="V13" i="8"/>
  <c r="V24" i="8"/>
  <c r="V22" i="8"/>
  <c r="V5" i="8"/>
  <c r="V6" i="8"/>
  <c r="V19" i="8"/>
  <c r="V15" i="8"/>
  <c r="V23" i="8"/>
  <c r="V16" i="8"/>
  <c r="AK32" i="17" l="1"/>
  <c r="A20" i="1"/>
  <c r="V26" i="8"/>
  <c r="Z26" i="8" s="1"/>
  <c r="A21" i="1" l="1"/>
  <c r="AK33" i="17"/>
  <c r="A22" i="1" l="1"/>
  <c r="AK34" i="17"/>
  <c r="A23" i="1" l="1"/>
  <c r="AK35" i="17"/>
  <c r="AK36" i="17" l="1"/>
  <c r="A24" i="1"/>
  <c r="A25" i="1" l="1"/>
  <c r="AK37" i="17"/>
  <c r="AK38" i="17" l="1"/>
  <c r="A26" i="1"/>
  <c r="AK39" i="17" l="1"/>
  <c r="A27" i="1"/>
  <c r="AK40" i="17" l="1"/>
  <c r="A28" i="1"/>
  <c r="A29" i="1" l="1"/>
  <c r="AK41" i="17"/>
  <c r="A30" i="1" l="1"/>
  <c r="AK42" i="17"/>
  <c r="A31" i="1" l="1"/>
  <c r="AK43" i="17"/>
  <c r="A32" i="1" l="1"/>
  <c r="AK44" i="17"/>
  <c r="A33" i="1" l="1"/>
  <c r="AK45" i="17"/>
  <c r="A34" i="1" l="1"/>
  <c r="AK46" i="17"/>
  <c r="A35" i="1" l="1"/>
  <c r="AK47" i="17"/>
  <c r="A36" i="1" l="1"/>
  <c r="AK48" i="17"/>
  <c r="A37" i="1" l="1"/>
  <c r="AK49" i="17"/>
  <c r="A38" i="1" l="1"/>
  <c r="AK50" i="17"/>
  <c r="A39" i="1" l="1"/>
  <c r="AK51" i="17"/>
  <c r="A40" i="1" l="1"/>
  <c r="AK52" i="17"/>
  <c r="A41" i="1" l="1"/>
  <c r="AK53" i="17"/>
  <c r="A42" i="1" l="1"/>
  <c r="AK54" i="17"/>
  <c r="AK55" i="17" l="1"/>
  <c r="A43" i="1"/>
  <c r="A44" i="1" l="1"/>
  <c r="AK56" i="17"/>
  <c r="A45" i="1" l="1"/>
  <c r="AK57" i="17"/>
  <c r="A46" i="1" l="1"/>
  <c r="AK58" i="17"/>
  <c r="A47" i="1" l="1"/>
  <c r="AK59" i="17"/>
  <c r="A48" i="1" l="1"/>
  <c r="AK60" i="17"/>
  <c r="A49" i="1" l="1"/>
  <c r="AK61" i="17"/>
  <c r="A50" i="1" l="1"/>
  <c r="AK62" i="17"/>
  <c r="A51" i="1" l="1"/>
  <c r="AK63" i="17"/>
  <c r="A52" i="1" l="1"/>
  <c r="AK64" i="17"/>
  <c r="A53" i="1" l="1"/>
  <c r="AK65" i="17"/>
  <c r="A54" i="1" l="1"/>
  <c r="AK66" i="17"/>
  <c r="A55" i="1" l="1"/>
  <c r="AK67" i="17"/>
  <c r="A56" i="1" l="1"/>
  <c r="AK68" i="17"/>
  <c r="A57" i="1" l="1"/>
  <c r="AK69" i="17"/>
  <c r="A58" i="1" l="1"/>
  <c r="AK70" i="17"/>
  <c r="A59" i="1" l="1"/>
  <c r="AK71" i="17"/>
  <c r="A60" i="1" l="1"/>
  <c r="AK72" i="17"/>
  <c r="A61" i="1" l="1"/>
  <c r="AK73" i="17"/>
  <c r="A62" i="1" l="1"/>
  <c r="AK74" i="17"/>
  <c r="A63" i="1" l="1"/>
  <c r="AK75" i="17"/>
  <c r="A64" i="1" l="1"/>
  <c r="AK76" i="17"/>
  <c r="A65" i="1" l="1"/>
  <c r="AK77" i="17"/>
  <c r="A66" i="1" l="1"/>
  <c r="AK78" i="17"/>
  <c r="A67" i="1" l="1"/>
  <c r="AK79" i="17"/>
  <c r="A68" i="1" l="1"/>
  <c r="AK80" i="17"/>
  <c r="A69" i="1" l="1"/>
  <c r="AK81" i="17"/>
  <c r="A70" i="1" l="1"/>
  <c r="AK82" i="17"/>
  <c r="A71" i="1" l="1"/>
  <c r="AK83" i="17"/>
  <c r="A72" i="1" l="1"/>
  <c r="AK84" i="17"/>
  <c r="A73" i="1" l="1"/>
  <c r="AK85" i="17"/>
  <c r="A74" i="1" l="1"/>
  <c r="AK86" i="17"/>
  <c r="A75" i="1" l="1"/>
  <c r="AK87" i="17"/>
  <c r="A76" i="1" l="1"/>
  <c r="AK88" i="17"/>
  <c r="A77" i="1" l="1"/>
  <c r="AK89" i="17"/>
  <c r="A78" i="1" l="1"/>
  <c r="AK90" i="17"/>
  <c r="A79" i="1" l="1"/>
  <c r="AK91" i="17"/>
  <c r="A80" i="1" l="1"/>
  <c r="AK92" i="17"/>
  <c r="A81" i="1" l="1"/>
  <c r="AK93" i="17"/>
  <c r="A82" i="1" l="1"/>
  <c r="AK94" i="17"/>
  <c r="A83" i="1" l="1"/>
  <c r="AK95" i="17"/>
  <c r="A84" i="1" l="1"/>
  <c r="AK96" i="17"/>
  <c r="A85" i="1" l="1"/>
  <c r="AK97" i="17"/>
  <c r="A86" i="1" l="1"/>
  <c r="AK98" i="17"/>
  <c r="A87" i="1" l="1"/>
  <c r="AK99" i="17"/>
  <c r="A88" i="1" l="1"/>
  <c r="AK100" i="17"/>
  <c r="A89" i="1" l="1"/>
  <c r="AK101" i="17"/>
  <c r="A90" i="1" l="1"/>
  <c r="AK102" i="17"/>
  <c r="A91" i="1" l="1"/>
  <c r="AK103" i="17"/>
  <c r="A92" i="1" l="1"/>
  <c r="AK104" i="17"/>
  <c r="A93" i="1" l="1"/>
  <c r="AK105" i="17"/>
  <c r="A94" i="1" l="1"/>
  <c r="AK106" i="17"/>
  <c r="A95" i="1" l="1"/>
  <c r="AK107" i="17"/>
  <c r="A96" i="1" l="1"/>
  <c r="AK108" i="17"/>
  <c r="A97" i="1" l="1"/>
  <c r="AK109" i="17"/>
  <c r="A98" i="1" l="1"/>
  <c r="AK110" i="17"/>
  <c r="A99" i="1" l="1"/>
  <c r="AK111" i="17"/>
  <c r="A100" i="1" l="1"/>
  <c r="AK112" i="17"/>
  <c r="A101" i="1" l="1"/>
  <c r="AK113" i="17"/>
  <c r="A102" i="1" l="1"/>
  <c r="AK114" i="17"/>
  <c r="A103" i="1" l="1"/>
  <c r="AK115" i="17"/>
  <c r="A104" i="1" l="1"/>
  <c r="AK116" i="17"/>
  <c r="A105" i="1" l="1"/>
  <c r="AK117" i="17"/>
  <c r="A106" i="1" l="1"/>
  <c r="AK119" i="17" s="1"/>
  <c r="E5" i="17" s="1"/>
  <c r="AK118" i="17"/>
  <c r="H5" i="17" s="1"/>
</calcChain>
</file>

<file path=xl/comments1.xml><?xml version="1.0" encoding="utf-8"?>
<comments xmlns="http://schemas.openxmlformats.org/spreadsheetml/2006/main">
  <authors>
    <author>Tibus</author>
  </authors>
  <commentList>
    <comment ref="GN8" authorId="0">
      <text>
        <r>
          <rPr>
            <b/>
            <sz val="9"/>
            <color indexed="81"/>
            <rFont val="Tahoma"/>
            <family val="2"/>
            <charset val="238"/>
          </rPr>
          <t>Tatárjuhar</t>
        </r>
      </text>
    </comment>
    <comment ref="N9" authorId="0">
      <text>
        <r>
          <rPr>
            <b/>
            <sz val="9"/>
            <color indexed="81"/>
            <rFont val="Tahoma"/>
            <family val="2"/>
            <charset val="238"/>
          </rPr>
          <t>A 3-4 mintavételi pont közötti szakaszon.</t>
        </r>
      </text>
    </comment>
    <comment ref="N30" authorId="0">
      <text>
        <r>
          <rPr>
            <b/>
            <sz val="9"/>
            <color indexed="81"/>
            <rFont val="Tahoma"/>
            <family val="2"/>
            <charset val="238"/>
          </rPr>
          <t>A 24-25. mintavéli pont közötti szakaszon.</t>
        </r>
      </text>
    </comment>
    <comment ref="GN69" authorId="0">
      <text>
        <r>
          <rPr>
            <b/>
            <sz val="9"/>
            <color indexed="81"/>
            <rFont val="Tahoma"/>
            <family val="2"/>
            <charset val="238"/>
          </rPr>
          <t>Tatár juhar</t>
        </r>
      </text>
    </comment>
    <comment ref="H85" authorId="0">
      <text>
        <r>
          <rPr>
            <b/>
            <sz val="9"/>
            <color indexed="81"/>
            <rFont val="Tahoma"/>
            <family val="2"/>
            <charset val="238"/>
          </rPr>
          <t>A 79-80. mintavételi pont közötti szakaszon. (29-30) 
Ványi-Konyha</t>
        </r>
      </text>
    </comment>
  </commentList>
</comments>
</file>

<file path=xl/comments2.xml><?xml version="1.0" encoding="utf-8"?>
<comments xmlns="http://schemas.openxmlformats.org/spreadsheetml/2006/main">
  <authors>
    <author>Tibus</author>
    <author>Feher Adam</author>
  </authors>
  <commentList>
    <comment ref="B20" authorId="0">
      <text>
        <r>
          <rPr>
            <b/>
            <sz val="9"/>
            <color indexed="81"/>
            <rFont val="Tahoma"/>
            <family val="2"/>
            <charset val="238"/>
          </rPr>
          <t>4 Gy/1 KTT</t>
        </r>
      </text>
    </comment>
    <comment ref="B23" authorId="0">
      <text>
        <r>
          <rPr>
            <b/>
            <sz val="9"/>
            <color indexed="81"/>
            <rFont val="Tahoma"/>
            <family val="2"/>
            <charset val="238"/>
          </rPr>
          <t>9 Gy/2 KTT</t>
        </r>
      </text>
    </comment>
    <comment ref="B25" authorId="0">
      <text>
        <r>
          <rPr>
            <b/>
            <sz val="9"/>
            <color indexed="81"/>
            <rFont val="Tahoma"/>
            <family val="2"/>
            <charset val="238"/>
          </rPr>
          <t>3 KTT/1Gy</t>
        </r>
      </text>
    </comment>
    <comment ref="B31" authorId="1">
      <text>
        <r>
          <rPr>
            <b/>
            <sz val="9"/>
            <color indexed="81"/>
            <rFont val="Tahoma"/>
            <family val="2"/>
            <charset val="238"/>
          </rPr>
          <t>Feher Adam:</t>
        </r>
        <r>
          <rPr>
            <sz val="9"/>
            <color indexed="81"/>
            <rFont val="Tahoma"/>
            <family val="2"/>
            <charset val="238"/>
          </rPr>
          <t xml:space="preserve">
16 KTT, 1Gy</t>
        </r>
      </text>
    </comment>
    <comment ref="B40" authorId="0">
      <text>
        <r>
          <rPr>
            <b/>
            <sz val="9"/>
            <color indexed="81"/>
            <rFont val="Tahoma"/>
            <family val="2"/>
            <charset val="238"/>
          </rPr>
          <t>Nincs leírva a fafaj</t>
        </r>
      </text>
    </comment>
  </commentList>
</comments>
</file>

<file path=xl/comments3.xml><?xml version="1.0" encoding="utf-8"?>
<comments xmlns="http://schemas.openxmlformats.org/spreadsheetml/2006/main">
  <authors>
    <author>Tibus</author>
    <author>Feher Adam</author>
  </authors>
  <commentList>
    <comment ref="E21" authorId="0">
      <text>
        <r>
          <rPr>
            <b/>
            <sz val="9"/>
            <color indexed="81"/>
            <rFont val="Tahoma"/>
            <family val="2"/>
            <charset val="238"/>
          </rPr>
          <t>Száradt</t>
        </r>
      </text>
    </comment>
    <comment ref="E30" authorId="0">
      <text>
        <r>
          <rPr>
            <b/>
            <sz val="9"/>
            <color indexed="81"/>
            <rFont val="Tahoma"/>
            <family val="2"/>
            <charset val="238"/>
          </rPr>
          <t>Oldala meg van rágva 170 cm-ig</t>
        </r>
      </text>
    </comment>
    <comment ref="E37" authorId="0">
      <text>
        <r>
          <rPr>
            <b/>
            <sz val="9"/>
            <color indexed="81"/>
            <rFont val="Tahoma"/>
            <family val="2"/>
            <charset val="238"/>
          </rPr>
          <t>Száraz</t>
        </r>
      </text>
    </comment>
    <comment ref="E73" authorId="0">
      <text>
        <r>
          <rPr>
            <b/>
            <sz val="9"/>
            <color indexed="81"/>
            <rFont val="Tahoma"/>
            <family val="2"/>
            <charset val="238"/>
          </rPr>
          <t>5 oldalhajtás rágott</t>
        </r>
      </text>
    </comment>
    <comment ref="E91" authorId="0">
      <text>
        <r>
          <rPr>
            <b/>
            <sz val="9"/>
            <color indexed="81"/>
            <rFont val="Tahoma"/>
            <family val="2"/>
            <charset val="238"/>
          </rPr>
          <t>kicsit meg van rágva az oldala</t>
        </r>
      </text>
    </comment>
    <comment ref="E95" authorId="0">
      <text>
        <r>
          <rPr>
            <b/>
            <sz val="9"/>
            <color indexed="81"/>
            <rFont val="Tahoma"/>
            <family val="2"/>
            <charset val="238"/>
          </rPr>
          <t>Száraz</t>
        </r>
      </text>
    </comment>
    <comment ref="E149" authorId="0">
      <text>
        <r>
          <rPr>
            <b/>
            <sz val="9"/>
            <color indexed="81"/>
            <rFont val="Tahoma"/>
            <family val="2"/>
            <charset val="238"/>
          </rPr>
          <t>Száraz</t>
        </r>
      </text>
    </comment>
    <comment ref="E153" authorId="0">
      <text>
        <r>
          <rPr>
            <b/>
            <sz val="9"/>
            <color indexed="81"/>
            <rFont val="Tahoma"/>
            <family val="2"/>
            <charset val="238"/>
          </rPr>
          <t>Száraz</t>
        </r>
      </text>
    </comment>
    <comment ref="E172" authorId="0">
      <text>
        <r>
          <rPr>
            <b/>
            <sz val="9"/>
            <color indexed="81"/>
            <rFont val="Tahoma"/>
            <family val="2"/>
            <charset val="238"/>
          </rPr>
          <t>Árok</t>
        </r>
      </text>
    </comment>
    <comment ref="E173" authorId="0">
      <text>
        <r>
          <rPr>
            <b/>
            <sz val="9"/>
            <color indexed="81"/>
            <rFont val="Tahoma"/>
            <family val="2"/>
            <charset val="238"/>
          </rPr>
          <t>Áok</t>
        </r>
      </text>
    </comment>
    <comment ref="B195" authorId="1">
      <text>
        <r>
          <rPr>
            <b/>
            <sz val="10"/>
            <color indexed="81"/>
            <rFont val="Tahoma"/>
            <family val="2"/>
            <charset val="238"/>
          </rPr>
          <t>VMI:</t>
        </r>
        <r>
          <rPr>
            <sz val="10"/>
            <color indexed="81"/>
            <rFont val="Tahoma"/>
            <family val="2"/>
            <charset val="238"/>
          </rPr>
          <t xml:space="preserve">
Ha nem nulla, akkor azt a számot mutatja, hogy mennyi egyednél volt hiányos a kitöltés (hiányoznak az 1-esek az F-R cellák valamelyikéből)!</t>
        </r>
      </text>
    </comment>
  </commentList>
</comments>
</file>

<file path=xl/comments4.xml><?xml version="1.0" encoding="utf-8"?>
<comments xmlns="http://schemas.openxmlformats.org/spreadsheetml/2006/main">
  <authors>
    <author>Tibus</author>
  </authors>
  <commentList>
    <comment ref="D11" authorId="0">
      <text>
        <r>
          <rPr>
            <b/>
            <sz val="9"/>
            <color indexed="81"/>
            <rFont val="Tahoma"/>
            <family val="2"/>
            <charset val="238"/>
          </rPr>
          <t>A 4-5 mintavételi pont közötti szakaszon.</t>
        </r>
      </text>
    </comment>
    <comment ref="D14" authorId="0">
      <text>
        <r>
          <rPr>
            <b/>
            <sz val="9"/>
            <color indexed="81"/>
            <rFont val="Tahoma"/>
            <family val="2"/>
            <charset val="238"/>
          </rPr>
          <t>A 7-8 mintavételi pont közötti szakaszon.</t>
        </r>
      </text>
    </comment>
  </commentList>
</comments>
</file>

<file path=xl/comments5.xml><?xml version="1.0" encoding="utf-8"?>
<comments xmlns="http://schemas.openxmlformats.org/spreadsheetml/2006/main">
  <authors>
    <author>Feher Adam</author>
    <author>VMI</author>
  </authors>
  <commentList>
    <comment ref="B4" authorId="0">
      <text>
        <r>
          <rPr>
            <b/>
            <sz val="9"/>
            <color indexed="81"/>
            <rFont val="Tahoma"/>
            <family val="2"/>
            <charset val="238"/>
          </rPr>
          <t>VMI:</t>
        </r>
        <r>
          <rPr>
            <sz val="9"/>
            <color indexed="81"/>
            <rFont val="Tahoma"/>
            <family val="2"/>
            <charset val="238"/>
          </rPr>
          <t xml:space="preserve">
Adott faj átlagos hajtásszáma az összes mintapont vonatkozásában.</t>
        </r>
      </text>
    </comment>
    <comment ref="C4" authorId="0">
      <text>
        <r>
          <rPr>
            <b/>
            <sz val="9"/>
            <color indexed="81"/>
            <rFont val="Tahoma"/>
            <family val="2"/>
            <charset val="238"/>
          </rPr>
          <t>VMI:</t>
        </r>
        <r>
          <rPr>
            <sz val="9"/>
            <color indexed="81"/>
            <rFont val="Tahoma"/>
            <family val="2"/>
            <charset val="238"/>
          </rPr>
          <t xml:space="preserve">
A hajtásszám átlagok szórása.</t>
        </r>
      </text>
    </comment>
    <comment ref="D4" authorId="0">
      <text>
        <r>
          <rPr>
            <b/>
            <sz val="9"/>
            <color indexed="81"/>
            <rFont val="Tahoma"/>
            <family val="2"/>
            <charset val="238"/>
          </rPr>
          <t>VMI:</t>
        </r>
        <r>
          <rPr>
            <sz val="9"/>
            <color indexed="81"/>
            <rFont val="Tahoma"/>
            <family val="2"/>
            <charset val="238"/>
          </rPr>
          <t xml:space="preserve">
Megmutatja, hogy a mintapontok hány százalékán volt elérhető az adott faj.</t>
        </r>
      </text>
    </comment>
    <comment ref="E4" authorId="1">
      <text>
        <r>
          <rPr>
            <b/>
            <sz val="8"/>
            <color indexed="81"/>
            <rFont val="Tahoma"/>
            <family val="2"/>
            <charset val="238"/>
          </rPr>
          <t>VMI:</t>
        </r>
        <r>
          <rPr>
            <sz val="8"/>
            <color indexed="81"/>
            <rFont val="Tahoma"/>
            <family val="2"/>
            <charset val="238"/>
          </rPr>
          <t xml:space="preserve">
Az összes vizsgálati ponton talált összes (rágott és nem rágott egyaránt) hajtás darabszáma</t>
        </r>
      </text>
    </comment>
    <comment ref="F4" authorId="1">
      <text>
        <r>
          <rPr>
            <b/>
            <sz val="8"/>
            <color indexed="81"/>
            <rFont val="Tahoma"/>
            <family val="2"/>
            <charset val="238"/>
          </rPr>
          <t>VMI:</t>
        </r>
        <r>
          <rPr>
            <sz val="8"/>
            <color indexed="81"/>
            <rFont val="Tahoma"/>
            <family val="2"/>
            <charset val="238"/>
          </rPr>
          <t xml:space="preserve">
Az összes vizsgálati ponton talált frissen rágott hajtás darabszáma</t>
        </r>
      </text>
    </comment>
    <comment ref="G4" authorId="1">
      <text>
        <r>
          <rPr>
            <b/>
            <sz val="8"/>
            <color indexed="81"/>
            <rFont val="Tahoma"/>
            <family val="2"/>
            <charset val="238"/>
          </rPr>
          <t>VMI:</t>
        </r>
        <r>
          <rPr>
            <sz val="8"/>
            <color indexed="81"/>
            <rFont val="Tahoma"/>
            <family val="2"/>
            <charset val="238"/>
          </rPr>
          <t xml:space="preserve">
Az összes vizsgálati ponton talált régebben rágott hajtás darabszáma</t>
        </r>
      </text>
    </comment>
    <comment ref="H4" authorId="1">
      <text>
        <r>
          <rPr>
            <b/>
            <sz val="8"/>
            <color indexed="81"/>
            <rFont val="Tahoma"/>
            <family val="2"/>
            <charset val="238"/>
          </rPr>
          <t>VMI:</t>
        </r>
        <r>
          <rPr>
            <sz val="8"/>
            <color indexed="81"/>
            <rFont val="Tahoma"/>
            <family val="2"/>
            <charset val="238"/>
          </rPr>
          <t xml:space="preserve">
adott faj összes frissen rágott hajtásainak darabszáma/adott faj összes hajtásainak darabszáma</t>
        </r>
      </text>
    </comment>
    <comment ref="I4" authorId="1">
      <text>
        <r>
          <rPr>
            <b/>
            <sz val="8"/>
            <color indexed="81"/>
            <rFont val="Tahoma"/>
            <family val="2"/>
            <charset val="238"/>
          </rPr>
          <t>VMI:</t>
        </r>
        <r>
          <rPr>
            <sz val="8"/>
            <color indexed="81"/>
            <rFont val="Tahoma"/>
            <family val="2"/>
            <charset val="238"/>
          </rPr>
          <t xml:space="preserve">
adott faj összes rágott (friss és régi együtt) hajtásainak darabszáma/adott faj összes hajtásainak darabszáma</t>
        </r>
      </text>
    </comment>
    <comment ref="J4" authorId="1">
      <text>
        <r>
          <rPr>
            <b/>
            <sz val="8"/>
            <color indexed="81"/>
            <rFont val="Tahoma"/>
            <family val="2"/>
            <charset val="238"/>
          </rPr>
          <t>VMI:</t>
        </r>
        <r>
          <rPr>
            <sz val="8"/>
            <color indexed="81"/>
            <rFont val="Tahoma"/>
            <family val="2"/>
            <charset val="238"/>
          </rPr>
          <t xml:space="preserve">
Adott faj összes hajtásának darabszáma/összes faj összes hajtásának darabszáma</t>
        </r>
      </text>
    </comment>
    <comment ref="K4" authorId="1">
      <text>
        <r>
          <rPr>
            <b/>
            <sz val="8"/>
            <color indexed="81"/>
            <rFont val="Tahoma"/>
            <family val="2"/>
            <charset val="238"/>
          </rPr>
          <t>VMI:</t>
        </r>
        <r>
          <rPr>
            <sz val="8"/>
            <color indexed="81"/>
            <rFont val="Tahoma"/>
            <family val="2"/>
            <charset val="238"/>
          </rPr>
          <t xml:space="preserve">
Adott faj összes frissen rágott hajtásának darabszáma/összes faj összes frissen rágott hajtásának darabszáma</t>
        </r>
      </text>
    </comment>
    <comment ref="L4" authorId="1">
      <text>
        <r>
          <rPr>
            <b/>
            <sz val="8"/>
            <color indexed="81"/>
            <rFont val="Tahoma"/>
            <family val="2"/>
            <charset val="238"/>
          </rPr>
          <t>VMI:</t>
        </r>
        <r>
          <rPr>
            <sz val="8"/>
            <color indexed="81"/>
            <rFont val="Tahoma"/>
            <family val="2"/>
            <charset val="238"/>
          </rPr>
          <t xml:space="preserve">
Adott faj összes hajtásainak darabszáma 100 mintavételi pontra vonatkoztatva</t>
        </r>
      </text>
    </comment>
    <comment ref="M4" authorId="1">
      <text>
        <r>
          <rPr>
            <b/>
            <sz val="8"/>
            <color indexed="81"/>
            <rFont val="Tahoma"/>
            <family val="2"/>
            <charset val="238"/>
          </rPr>
          <t>VMI:</t>
        </r>
        <r>
          <rPr>
            <sz val="8"/>
            <color indexed="81"/>
            <rFont val="Tahoma"/>
            <family val="2"/>
            <charset val="238"/>
          </rPr>
          <t xml:space="preserve">
Adott faj összes hajtásainak darabszáma (1000 db-ra) egy hektárra vonatkoztatva</t>
        </r>
      </text>
    </comment>
    <comment ref="N4" authorId="1">
      <text>
        <r>
          <rPr>
            <b/>
            <sz val="8"/>
            <color indexed="81"/>
            <rFont val="Tahoma"/>
            <family val="2"/>
            <charset val="238"/>
          </rPr>
          <t>VMI:</t>
        </r>
        <r>
          <rPr>
            <sz val="8"/>
            <color indexed="81"/>
            <rFont val="Tahoma"/>
            <family val="2"/>
            <charset val="238"/>
          </rPr>
          <t xml:space="preserve">
Adott faj összes  frissen rágott hajtásainak darabszáma 100 mintavételi pontra vonatkoztatva</t>
        </r>
      </text>
    </comment>
    <comment ref="O4" authorId="1">
      <text>
        <r>
          <rPr>
            <b/>
            <sz val="8"/>
            <color indexed="81"/>
            <rFont val="Tahoma"/>
            <family val="2"/>
            <charset val="238"/>
          </rPr>
          <t>VMI:</t>
        </r>
        <r>
          <rPr>
            <sz val="8"/>
            <color indexed="81"/>
            <rFont val="Tahoma"/>
            <family val="2"/>
            <charset val="238"/>
          </rPr>
          <t xml:space="preserve">
Adott faj összes hajtásának tömege gr-ban kifejezve az összes pontra</t>
        </r>
      </text>
    </comment>
    <comment ref="P4" authorId="1">
      <text>
        <r>
          <rPr>
            <b/>
            <sz val="8"/>
            <color indexed="81"/>
            <rFont val="Tahoma"/>
            <family val="2"/>
            <charset val="238"/>
          </rPr>
          <t>VMI:</t>
        </r>
        <r>
          <rPr>
            <sz val="8"/>
            <color indexed="81"/>
            <rFont val="Tahoma"/>
            <family val="2"/>
            <charset val="238"/>
          </rPr>
          <t xml:space="preserve">
Adott faj összes frissen rágott hajtásának tömege gr-ban kifejezve az összes pontra</t>
        </r>
      </text>
    </comment>
    <comment ref="Q4" authorId="1">
      <text>
        <r>
          <rPr>
            <b/>
            <sz val="8"/>
            <color indexed="81"/>
            <rFont val="Tahoma"/>
            <family val="2"/>
            <charset val="238"/>
          </rPr>
          <t>VMI:</t>
        </r>
        <r>
          <rPr>
            <sz val="8"/>
            <color indexed="81"/>
            <rFont val="Tahoma"/>
            <family val="2"/>
            <charset val="238"/>
          </rPr>
          <t xml:space="preserve">
Adott faj összes hajtásának tömege gr-ban kifejezve 100 pontra</t>
        </r>
      </text>
    </comment>
    <comment ref="R4" authorId="1">
      <text>
        <r>
          <rPr>
            <b/>
            <sz val="8"/>
            <color indexed="81"/>
            <rFont val="Tahoma"/>
            <family val="2"/>
            <charset val="238"/>
          </rPr>
          <t>VMI:</t>
        </r>
        <r>
          <rPr>
            <sz val="8"/>
            <color indexed="81"/>
            <rFont val="Tahoma"/>
            <family val="2"/>
            <charset val="238"/>
          </rPr>
          <t xml:space="preserve">
Adott faj összes frissen rágott hajtásának tömege gr-ban kifejezve 100 pontra</t>
        </r>
      </text>
    </comment>
    <comment ref="S4" authorId="1">
      <text>
        <r>
          <rPr>
            <b/>
            <sz val="8"/>
            <color indexed="81"/>
            <rFont val="Tahoma"/>
            <family val="2"/>
            <charset val="238"/>
          </rPr>
          <t>VMI:</t>
        </r>
        <r>
          <rPr>
            <sz val="8"/>
            <color indexed="81"/>
            <rFont val="Tahoma"/>
            <family val="2"/>
            <charset val="238"/>
          </rPr>
          <t xml:space="preserve">
Adott faj összes hajtásának tömege kg/hektárban kifejezve</t>
        </r>
      </text>
    </comment>
    <comment ref="T4" authorId="1">
      <text>
        <r>
          <rPr>
            <b/>
            <sz val="8"/>
            <color indexed="81"/>
            <rFont val="Tahoma"/>
            <family val="2"/>
            <charset val="238"/>
          </rPr>
          <t>VMI:</t>
        </r>
        <r>
          <rPr>
            <sz val="8"/>
            <color indexed="81"/>
            <rFont val="Tahoma"/>
            <family val="2"/>
            <charset val="238"/>
          </rPr>
          <t xml:space="preserve">
Adott faj összes frissen rágott hajtásának tömege kg/hektárban kifejezve</t>
        </r>
      </text>
    </comment>
    <comment ref="U4" authorId="1">
      <text>
        <r>
          <rPr>
            <b/>
            <sz val="8"/>
            <color indexed="81"/>
            <rFont val="Tahoma"/>
            <family val="2"/>
            <charset val="238"/>
          </rPr>
          <t>VMI:</t>
        </r>
        <r>
          <rPr>
            <sz val="8"/>
            <color indexed="81"/>
            <rFont val="Tahoma"/>
            <family val="2"/>
            <charset val="238"/>
          </rPr>
          <t xml:space="preserve">
Csemeték sűrűsége db/hektárban kifejezve</t>
        </r>
      </text>
    </comment>
    <comment ref="V4" authorId="1">
      <text>
        <r>
          <rPr>
            <b/>
            <sz val="8"/>
            <color indexed="81"/>
            <rFont val="Tahoma"/>
            <family val="2"/>
            <charset val="238"/>
          </rPr>
          <t>VMI:</t>
        </r>
        <r>
          <rPr>
            <sz val="8"/>
            <color indexed="81"/>
            <rFont val="Tahoma"/>
            <family val="2"/>
            <charset val="238"/>
          </rPr>
          <t xml:space="preserve">
Adott faj egyetlen hajtásának tömege grammban kifejezve</t>
        </r>
      </text>
    </comment>
  </commentList>
</comments>
</file>

<file path=xl/comments6.xml><?xml version="1.0" encoding="utf-8"?>
<comments xmlns="http://schemas.openxmlformats.org/spreadsheetml/2006/main">
  <authors>
    <author>VMI</author>
    <author>Feher Adam</author>
  </authors>
  <commentList>
    <comment ref="F1" authorId="0">
      <text>
        <r>
          <rPr>
            <b/>
            <sz val="8"/>
            <color indexed="81"/>
            <rFont val="Tahoma"/>
            <family val="2"/>
            <charset val="238"/>
          </rPr>
          <t>VMI:</t>
        </r>
        <r>
          <rPr>
            <sz val="8"/>
            <color indexed="81"/>
            <rFont val="Tahoma"/>
            <family val="2"/>
            <charset val="238"/>
          </rPr>
          <t xml:space="preserve">
 szignifikanciaszint
</t>
        </r>
      </text>
    </comment>
    <comment ref="I1" authorId="0">
      <text>
        <r>
          <rPr>
            <b/>
            <sz val="8"/>
            <color indexed="81"/>
            <rFont val="Tahoma"/>
            <family val="2"/>
            <charset val="238"/>
          </rPr>
          <t>VMI:</t>
        </r>
        <r>
          <rPr>
            <sz val="8"/>
            <color indexed="81"/>
            <rFont val="Tahoma"/>
            <family val="2"/>
            <charset val="238"/>
          </rPr>
          <t xml:space="preserve">
szignifikanciaszint osztva a  kategóriák (itt a fajok) számának kétszeresével</t>
        </r>
      </text>
    </comment>
    <comment ref="O1" authorId="0">
      <text>
        <r>
          <rPr>
            <b/>
            <sz val="8"/>
            <color indexed="81"/>
            <rFont val="Tahoma"/>
            <family val="2"/>
            <charset val="238"/>
          </rPr>
          <t>VMI:</t>
        </r>
        <r>
          <rPr>
            <sz val="8"/>
            <color indexed="81"/>
            <rFont val="Tahoma"/>
            <family val="2"/>
            <charset val="238"/>
          </rPr>
          <t xml:space="preserve">
táblázatból kikeresni az I1 cellánál kapott értékkel a p oszlopban, majd leolvasni a mellette levő z oszlop értéket</t>
        </r>
      </text>
    </comment>
    <comment ref="B4" authorId="1">
      <text>
        <r>
          <rPr>
            <b/>
            <sz val="9"/>
            <color indexed="81"/>
            <rFont val="Tahoma"/>
            <family val="2"/>
            <charset val="238"/>
          </rPr>
          <t>VMI:</t>
        </r>
        <r>
          <rPr>
            <sz val="9"/>
            <color indexed="81"/>
            <rFont val="Tahoma"/>
            <family val="2"/>
            <charset val="238"/>
          </rPr>
          <t xml:space="preserve">
elméleti eloszlás a fajszám és az összes kínált hajtás arányában</t>
        </r>
      </text>
    </comment>
    <comment ref="C4" authorId="1">
      <text>
        <r>
          <rPr>
            <b/>
            <sz val="9"/>
            <color indexed="81"/>
            <rFont val="Tahoma"/>
            <family val="2"/>
            <charset val="238"/>
          </rPr>
          <t>VMI:</t>
        </r>
        <r>
          <rPr>
            <sz val="9"/>
            <color indexed="81"/>
            <rFont val="Tahoma"/>
            <family val="2"/>
            <charset val="238"/>
          </rPr>
          <t xml:space="preserve">
Tényleges hajtásszámok.</t>
        </r>
      </text>
    </comment>
    <comment ref="H4" authorId="1">
      <text>
        <r>
          <rPr>
            <b/>
            <sz val="9"/>
            <color indexed="81"/>
            <rFont val="Tahoma"/>
            <family val="2"/>
            <charset val="238"/>
          </rPr>
          <t>VMI:</t>
        </r>
        <r>
          <rPr>
            <sz val="9"/>
            <color indexed="81"/>
            <rFont val="Tahoma"/>
            <family val="2"/>
            <charset val="238"/>
          </rPr>
          <t xml:space="preserve">
rágott hajtások elméleti eloszlása az összes kínált, az összes rágott, és az adott faj kínált hajtásszámai alapján</t>
        </r>
      </text>
    </comment>
    <comment ref="I4" authorId="1">
      <text>
        <r>
          <rPr>
            <b/>
            <sz val="9"/>
            <color indexed="81"/>
            <rFont val="Tahoma"/>
            <family val="2"/>
            <charset val="238"/>
          </rPr>
          <t>VMI:</t>
        </r>
        <r>
          <rPr>
            <sz val="9"/>
            <color indexed="81"/>
            <rFont val="Tahoma"/>
            <family val="2"/>
            <charset val="238"/>
          </rPr>
          <t xml:space="preserve">
Ténylegesen rágott hajtásszámok.</t>
        </r>
      </text>
    </comment>
  </commentList>
</comments>
</file>

<file path=xl/sharedStrings.xml><?xml version="1.0" encoding="utf-8"?>
<sst xmlns="http://schemas.openxmlformats.org/spreadsheetml/2006/main" count="1724" uniqueCount="451">
  <si>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</si>
  <si>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</si>
  <si>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</si>
  <si>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</si>
  <si>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</si>
  <si>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</si>
  <si>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</si>
  <si>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</si>
  <si>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</si>
  <si>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</si>
  <si>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</si>
  <si>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</si>
  <si>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</si>
  <si>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</si>
  <si>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</si>
  <si>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</si>
  <si>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</si>
  <si>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</si>
  <si>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</si>
  <si>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</si>
  <si>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</si>
  <si>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</si>
  <si>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</si>
  <si>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</si>
  <si>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</si>
  <si>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</si>
  <si>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</si>
  <si>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</si>
  <si>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</si>
  <si>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</si>
  <si>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Minta</t>
  </si>
  <si>
    <t>Erdõállomány jellemzõi</t>
  </si>
  <si>
    <t>Összes</t>
  </si>
  <si>
    <t>Bükk</t>
  </si>
  <si>
    <t>Összes hajtásvég (db)</t>
  </si>
  <si>
    <t>hely</t>
  </si>
  <si>
    <t>0-50</t>
  </si>
  <si>
    <t>50-100</t>
  </si>
  <si>
    <t>100-150</t>
  </si>
  <si>
    <t>150-200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</si>
  <si>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</si>
  <si>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</si>
  <si>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</si>
  <si>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</si>
  <si>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</si>
  <si>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</si>
  <si>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</si>
  <si>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</si>
  <si>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</si>
  <si>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</si>
  <si>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</si>
  <si>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</si>
  <si>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</si>
  <si>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</si>
  <si>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</si>
  <si>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</si>
  <si>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</si>
  <si>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</si>
  <si>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</si>
  <si>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</si>
  <si>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</si>
  <si>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</si>
  <si>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</si>
  <si>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</si>
  <si>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</si>
  <si>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</si>
  <si>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</si>
  <si>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</si>
  <si>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</si>
  <si>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</si>
  <si>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</si>
  <si>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</si>
  <si>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</si>
  <si>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</si>
  <si>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</si>
  <si>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</si>
  <si>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</si>
  <si>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</si>
  <si>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</si>
  <si>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</si>
  <si>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</si>
  <si>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</si>
  <si>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</si>
  <si>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</si>
  <si>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</si>
  <si>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</si>
  <si>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</si>
  <si>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</si>
  <si>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</si>
  <si>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</si>
  <si>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</si>
  <si>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</si>
  <si>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</si>
  <si>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</si>
  <si>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</si>
  <si>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</si>
  <si>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</si>
  <si>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</si>
  <si>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</si>
  <si>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</si>
  <si>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</si>
  <si>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</si>
  <si>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</si>
  <si>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</si>
  <si>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</si>
  <si>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</si>
  <si>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</si>
  <si>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</si>
  <si>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</si>
  <si>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</si>
  <si>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Össz. Szintenként</t>
  </si>
  <si>
    <t>Átlag</t>
  </si>
  <si>
    <t>Össz. Kínálat</t>
  </si>
  <si>
    <t>Szórás</t>
  </si>
  <si>
    <t>Friss rágott hajtásvég (db)</t>
  </si>
  <si>
    <t>0-200</t>
  </si>
  <si>
    <t>Össz. Régi rágott</t>
  </si>
  <si>
    <t>Magas kőris</t>
  </si>
  <si>
    <t>Szeder</t>
  </si>
  <si>
    <t>Hegyi juhar</t>
  </si>
  <si>
    <t>Kínált hajtások száma az egyes pontokban</t>
  </si>
  <si>
    <t>Rágott hajtások száma az egyes pontokban</t>
  </si>
  <si>
    <t>Rágási arányok</t>
  </si>
  <si>
    <t>Összesen az egyes pontokban</t>
  </si>
  <si>
    <t>Kínált hajtás</t>
  </si>
  <si>
    <t>Rágott hajtás</t>
  </si>
  <si>
    <t>Rágási arány</t>
  </si>
  <si>
    <t>Össz. Jel</t>
  </si>
  <si>
    <t>Szumma</t>
  </si>
  <si>
    <t>Nullák száma</t>
  </si>
  <si>
    <t>Kínálattal rendelkezett</t>
  </si>
  <si>
    <t>Rágással érintett</t>
  </si>
  <si>
    <t>Össz. kínálattal rendelkezett mintapont</t>
  </si>
  <si>
    <t>Össz. Rágással érintett mintapont</t>
  </si>
  <si>
    <t>A területen átlagosan a kínálatban</t>
  </si>
  <si>
    <t>A területen átlagosan a rágott hajtások száma</t>
  </si>
  <si>
    <t>A területen átlagosan a rágási arányok</t>
  </si>
  <si>
    <t>Gyertyán</t>
  </si>
  <si>
    <t>Korai juhar</t>
  </si>
  <si>
    <t>Fajok</t>
  </si>
  <si>
    <t>Arány a kínálatból</t>
  </si>
  <si>
    <t>Összesen</t>
  </si>
  <si>
    <t>Helyszín:</t>
  </si>
  <si>
    <t>Időpont:</t>
  </si>
  <si>
    <t>N=</t>
  </si>
  <si>
    <t>Össz. Friss rágott</t>
  </si>
  <si>
    <t>összes</t>
  </si>
  <si>
    <t>rágott</t>
  </si>
  <si>
    <t>várt</t>
  </si>
  <si>
    <t>tapasztalt</t>
  </si>
  <si>
    <t>Bonferroni</t>
  </si>
  <si>
    <t>Kínálat - hajtás</t>
  </si>
  <si>
    <t>kínálat</t>
  </si>
  <si>
    <t>Kategóriák</t>
  </si>
  <si>
    <t>Várt(E)</t>
  </si>
  <si>
    <t>megfigyelt(O)</t>
  </si>
  <si>
    <t>megf (Pi)</t>
  </si>
  <si>
    <t>várt (Pio)</t>
  </si>
  <si>
    <t>z*√Pi*(1-Pi)/n</t>
  </si>
  <si>
    <t>Pi-z*√Pi*(1-Pi)/n</t>
  </si>
  <si>
    <t>Pi+z*√Pi*(1-Pi)/n</t>
  </si>
  <si>
    <t>szign.elt (pref-elkerülés vagy ns.)</t>
  </si>
  <si>
    <t>chi2 érték</t>
  </si>
  <si>
    <t>p&lt;0,005</t>
  </si>
  <si>
    <t>Rágottság - hajtás</t>
  </si>
  <si>
    <t>HAJTÁS</t>
  </si>
  <si>
    <t>BIOM.</t>
  </si>
  <si>
    <t>CSEMETE</t>
  </si>
  <si>
    <t>kínált hajtásszám</t>
  </si>
  <si>
    <t>egyenletesen kínált hajtásszám</t>
  </si>
  <si>
    <t>mindent a kínálata mértékében rágjanak</t>
  </si>
  <si>
    <t>SZUM</t>
  </si>
  <si>
    <t xml:space="preserve">Régi rágott rágott hajtásvég (db) </t>
  </si>
  <si>
    <t>Kék cellákba kell beírni az aktuális adatokat.</t>
  </si>
  <si>
    <t>Sárga cellákat automatikusan számolja, oda nem szabad írni, mivel itt függvények vannak!</t>
  </si>
  <si>
    <t>Figyelmeztető megjegyzések, magyarázatok</t>
  </si>
  <si>
    <t>Területátlag</t>
  </si>
  <si>
    <t>Összes hajtás (db)</t>
  </si>
  <si>
    <t>Rágási arány fajon belül</t>
  </si>
  <si>
    <t>Arány a rágásból</t>
  </si>
  <si>
    <t>Kínálat (db/100 pont)</t>
  </si>
  <si>
    <t>Kínálat (1000 db/ha)</t>
  </si>
  <si>
    <t>Rágottság/ 100 pont</t>
  </si>
  <si>
    <t>Kínálat biomassza (gr)</t>
  </si>
  <si>
    <t>Rágott biomassza (gr)</t>
  </si>
  <si>
    <t xml:space="preserve">Kínált biomassza (gr/100 pont) </t>
  </si>
  <si>
    <t>Rágott biomassza (gr/100 pont)</t>
  </si>
  <si>
    <t xml:space="preserve">Kínált biomassza (kg/ha) </t>
  </si>
  <si>
    <t xml:space="preserve">Rágott biomassza (kg/ha) </t>
  </si>
  <si>
    <t>Összes frissen rágott hajtás (db)</t>
  </si>
  <si>
    <t>Csemetesűrűség (db/ha)</t>
  </si>
  <si>
    <t>hajtástömeg (gr/db)</t>
  </si>
  <si>
    <t>Összes régi rágott hajtás (db)</t>
  </si>
  <si>
    <t>Rágási arány fajon belül (összes)</t>
  </si>
  <si>
    <t>z=</t>
  </si>
  <si>
    <t>összes (n)</t>
  </si>
  <si>
    <t>fajok száma (k)</t>
  </si>
  <si>
    <t>alfa=</t>
  </si>
  <si>
    <t>alfa/2k</t>
  </si>
  <si>
    <t>szign.elt (gyakori-ritka vagy ns.)</t>
  </si>
  <si>
    <t>KINÁLATARÁNY</t>
  </si>
  <si>
    <t>JACOB'S INDEX</t>
  </si>
  <si>
    <t>RÁGÁSARÁNY</t>
  </si>
  <si>
    <t>kínálati arány</t>
  </si>
  <si>
    <t>fogyasztási arány</t>
  </si>
  <si>
    <t>ha nincs érték, akkor ki kell törölni a cellaértéket</t>
  </si>
  <si>
    <t>Shannon diverzitás kínálatra</t>
  </si>
  <si>
    <t>Shannon diverzitás fogyasztásra</t>
  </si>
  <si>
    <t>Fajszám kínálatra</t>
  </si>
  <si>
    <t>Fajszám fogyasztásra</t>
  </si>
  <si>
    <t>Egyenletesség kínálatra</t>
  </si>
  <si>
    <t>Egyenletesség fogyasztásra</t>
  </si>
  <si>
    <t>Bodza</t>
  </si>
  <si>
    <t>Általános ellenőrzés a végén:</t>
  </si>
  <si>
    <t>Felvételezők:</t>
  </si>
  <si>
    <t>Kocsánytalan tölgy</t>
  </si>
  <si>
    <t>Csertölgy</t>
  </si>
  <si>
    <t>Virágos kőris</t>
  </si>
  <si>
    <t>Mezei juhar</t>
  </si>
  <si>
    <t>Erdei fenyő</t>
  </si>
  <si>
    <t>szórás</t>
  </si>
  <si>
    <t>átlag</t>
  </si>
  <si>
    <t>összesen</t>
  </si>
  <si>
    <t>nincs</t>
  </si>
  <si>
    <t>Vadnak tulajdonítható törzssérülés ténye és súlyossága a fásszárúak egyedein</t>
  </si>
  <si>
    <t>Fásszárúak törzskínálata és szelektív használata</t>
  </si>
  <si>
    <t>200 cm felett</t>
  </si>
  <si>
    <t>51-200 cm</t>
  </si>
  <si>
    <t xml:space="preserve">0-50 cm </t>
  </si>
  <si>
    <t>Mintapont sorszáma</t>
  </si>
  <si>
    <t xml:space="preserve">A főfafaj érintetlen és rágott egyedszáma az újulati- és cserjeszintben (db) </t>
  </si>
  <si>
    <t>Akác</t>
  </si>
  <si>
    <t>faj3 +</t>
  </si>
  <si>
    <t>faj2 +</t>
  </si>
  <si>
    <r>
      <t xml:space="preserve"> </t>
    </r>
    <r>
      <rPr>
        <b/>
        <sz val="12"/>
        <rFont val="Arial"/>
        <family val="2"/>
      </rPr>
      <t xml:space="preserve">Régi rágott rágott hajtásvég (db) </t>
    </r>
  </si>
  <si>
    <t>nem rágott (NR)</t>
  </si>
  <si>
    <t>csak a csúcshajtás rágott ( C )</t>
  </si>
  <si>
    <t>csúcs- és oldalhajtások egyaránt rágottak (CO)</t>
  </si>
  <si>
    <t>torz (T)</t>
  </si>
  <si>
    <r>
      <t>összesen (</t>
    </r>
    <r>
      <rPr>
        <b/>
        <sz val="12"/>
        <color indexed="8"/>
        <rFont val="Calibri"/>
        <family val="2"/>
        <charset val="238"/>
      </rPr>
      <t>∑)</t>
    </r>
  </si>
  <si>
    <t>Kék cellákba kell beírni az aktuális adatokat. (Csak számok!)</t>
  </si>
  <si>
    <t>kínált &amp; rágott hajtásvégek magassági megoszlása fajonkénti bontásban</t>
  </si>
  <si>
    <t>Kocsányos tölgy</t>
  </si>
  <si>
    <t>Fagyal</t>
  </si>
  <si>
    <t>Galagonya</t>
  </si>
  <si>
    <t>Húsos som</t>
  </si>
  <si>
    <t>Veresgyűrűs som</t>
  </si>
  <si>
    <t>Kökény</t>
  </si>
  <si>
    <t>Vadrózsa</t>
  </si>
  <si>
    <t>Egy ponton</t>
  </si>
  <si>
    <t>Károsított arány 0-50 cm</t>
  </si>
  <si>
    <t>Károsított arány 51-200 cm</t>
  </si>
  <si>
    <t>Károsított arány 200 cm felett</t>
  </si>
  <si>
    <t>Károsítás arány teljes</t>
  </si>
  <si>
    <t>minimum (cm)</t>
  </si>
  <si>
    <t>maximum (cm)</t>
  </si>
  <si>
    <t>A törzssérülés magassági kiterjedése a növényegyeden</t>
  </si>
  <si>
    <t>x</t>
  </si>
  <si>
    <t>1-25%</t>
  </si>
  <si>
    <t>26-50%</t>
  </si>
  <si>
    <t>51-75%</t>
  </si>
  <si>
    <t>76-100%</t>
  </si>
  <si>
    <t>Talaj felső rétege</t>
  </si>
  <si>
    <t>Bolygatottság</t>
  </si>
  <si>
    <t>Talaj mélyebb rétegei</t>
  </si>
  <si>
    <t xml:space="preserve">Csak avarszint </t>
  </si>
  <si>
    <t>nullás pont</t>
  </si>
  <si>
    <t>nem nullás pont</t>
  </si>
  <si>
    <t>nem nullás pontok aránya</t>
  </si>
  <si>
    <t>Disznótúrás</t>
  </si>
  <si>
    <t>Mintapont</t>
  </si>
  <si>
    <t>A disznótúrás és a bolygatottság jelenlétét '1' számmal jelöljük a megfelelő kategóriában, míg hiányát '0'-val!</t>
  </si>
  <si>
    <r>
      <t>(E-O)</t>
    </r>
    <r>
      <rPr>
        <b/>
        <vertAlign val="superscript"/>
        <sz val="12"/>
        <rFont val="Arial"/>
        <family val="2"/>
        <charset val="238"/>
      </rPr>
      <t>2</t>
    </r>
    <r>
      <rPr>
        <b/>
        <sz val="12"/>
        <rFont val="Arial"/>
        <family val="2"/>
        <charset val="238"/>
      </rPr>
      <t>/E</t>
    </r>
  </si>
  <si>
    <t>Hántás tapasztalható</t>
  </si>
  <si>
    <t>Agancsverés tapasztalható</t>
  </si>
  <si>
    <t>Dörzsölés tapasztalható</t>
  </si>
  <si>
    <t xml:space="preserve">nincs </t>
  </si>
  <si>
    <t>A</t>
  </si>
  <si>
    <t>TF</t>
  </si>
  <si>
    <t>TM</t>
  </si>
  <si>
    <t xml:space="preserve">regisztrált túrások száma mélység és kiterjedés szerint </t>
  </si>
  <si>
    <t>ellenőrző szám</t>
  </si>
  <si>
    <t>(100-nak kell lennie)</t>
  </si>
  <si>
    <t>db/100 pont</t>
  </si>
  <si>
    <t>területi arány</t>
  </si>
  <si>
    <t>1-25% túrással érintett</t>
  </si>
  <si>
    <t>26-50% túrással érintett</t>
  </si>
  <si>
    <t>51-75% túrással érintett</t>
  </si>
  <si>
    <t>76-100% túrással érintett</t>
  </si>
  <si>
    <t>%</t>
  </si>
  <si>
    <t>a feltúrt terület a vizsgált területnek összesen</t>
  </si>
  <si>
    <t>%-a</t>
  </si>
  <si>
    <t>sekély túrás</t>
  </si>
  <si>
    <t>talajfelszín bolygatás</t>
  </si>
  <si>
    <t>mély túrás</t>
  </si>
  <si>
    <t>csak az oldalhajtások rágottak (O)</t>
  </si>
  <si>
    <t>Fekhely (db)</t>
  </si>
  <si>
    <t>Őz</t>
  </si>
  <si>
    <t>Muflon</t>
  </si>
  <si>
    <t>Vaddisznó</t>
  </si>
  <si>
    <t>ismeretlen</t>
  </si>
  <si>
    <t>Gím</t>
  </si>
  <si>
    <t>Dám</t>
  </si>
  <si>
    <t>Hullaték (db)</t>
  </si>
  <si>
    <t>(kor,fafajok,borítás)</t>
  </si>
  <si>
    <t>Mintavonal hossza =</t>
  </si>
  <si>
    <t>Felvételezők neve:</t>
  </si>
  <si>
    <t>Adatfeltöltést végezte:</t>
  </si>
  <si>
    <t xml:space="preserve"> </t>
  </si>
  <si>
    <t>dátum:</t>
  </si>
  <si>
    <r>
      <rPr>
        <i/>
        <sz val="10"/>
        <rFont val="Arial"/>
        <family val="2"/>
        <charset val="238"/>
      </rPr>
      <t>Terepi-hajtásszám&amp;hullaték'</t>
    </r>
    <r>
      <rPr>
        <sz val="10"/>
        <rFont val="Arial"/>
        <family val="2"/>
        <charset val="238"/>
      </rPr>
      <t xml:space="preserve"> lapon A2 cellában a mintapontok száma aktualizálva legyen</t>
    </r>
  </si>
  <si>
    <t>df=</t>
  </si>
  <si>
    <t>df=N-2, tehát=</t>
  </si>
  <si>
    <t xml:space="preserve">a z-értéket a kapott szabadságfok (df) alapján (L1 cella) keressük ki! </t>
  </si>
  <si>
    <t>az arányadatoknak 0-1 között kell lenniük</t>
  </si>
  <si>
    <t>gím</t>
  </si>
  <si>
    <t xml:space="preserve">dám </t>
  </si>
  <si>
    <t xml:space="preserve">őz </t>
  </si>
  <si>
    <t>muflon</t>
  </si>
  <si>
    <t>vaddisznó</t>
  </si>
  <si>
    <t>db/km</t>
  </si>
  <si>
    <t>db/m</t>
  </si>
  <si>
    <t>méter</t>
  </si>
  <si>
    <t>fekhelysűrűség-adatok:</t>
  </si>
  <si>
    <t>hullatéksűrűség-adatok:</t>
  </si>
  <si>
    <t>=</t>
  </si>
  <si>
    <t>NINCS</t>
  </si>
  <si>
    <t>VAN</t>
  </si>
  <si>
    <t>nem 0-s arány</t>
  </si>
  <si>
    <t>Sárga munkalapokat és cellákat automatikusan számolja, oda nem szabad írni, mivel itt függvények vannak!</t>
  </si>
  <si>
    <t>Valamennyi mintaponthoz kell adatot beírni! (0 vagy 1)</t>
  </si>
  <si>
    <t>4. A hántás, agancsverés, dörzsölés jelenlétét jelöljük '1' számmal a megfelelő kategóriában, míg hiányát '0'-val !</t>
  </si>
  <si>
    <t>5. Ha 100-nál több egyed van, akkor a 99. egyed után (111. sorban a bal oldali 111-es számra jobbal kattintva a beszúrás paranccsal) kell újabb sorokat beszúrni, hogy az összegzés alatta ne csússzon el!</t>
  </si>
  <si>
    <t>sérülés hossza</t>
  </si>
  <si>
    <t xml:space="preserve">átlagos hajtásszám </t>
  </si>
  <si>
    <t>Túrás területi és mélységi kiterjedésének összekötéséhez számolás alább (NE NYÚLJ HOZZÁ!)</t>
  </si>
  <si>
    <r>
      <rPr>
        <i/>
        <sz val="10"/>
        <rFont val="Arial"/>
        <family val="2"/>
        <charset val="238"/>
      </rPr>
      <t>Terepi-hajtásszám&amp;hullaték'</t>
    </r>
    <r>
      <rPr>
        <sz val="10"/>
        <rFont val="Arial"/>
        <family val="2"/>
        <charset val="238"/>
      </rPr>
      <t xml:space="preserve"> lapon F1 cellában a bejárt útvonal hossza méter pontossággal legyen feltüntetve!</t>
    </r>
  </si>
  <si>
    <t>MAGYARÁZAT</t>
  </si>
  <si>
    <t>ALAPADATOK</t>
  </si>
  <si>
    <t>Terület megnevezése (helyszín és vonal száma):</t>
  </si>
  <si>
    <t>Adatfelvétel időpontja (év.hó.nap.):</t>
  </si>
  <si>
    <t>Adatbevitelt végezte (név):</t>
  </si>
  <si>
    <t>Adatbevitel dátuma:</t>
  </si>
  <si>
    <t>Felvételezők neve (teljes vezetéknév + keresztnév kezdőbetűje):</t>
  </si>
  <si>
    <t>Az alapadatok ezen az oldalon legyenek szabályosan feltüntetve a zöld cellákban!</t>
  </si>
  <si>
    <t>Zöld szín jelzi azokat a munkalapokat és cellákat, ahová a szöveges információt kell beírni (helyszín, időpont, felvételezők neve stb.), vagy a törzskínálatnál a listából választani.</t>
  </si>
  <si>
    <r>
      <rPr>
        <i/>
        <sz val="10"/>
        <rFont val="Arial"/>
        <family val="2"/>
        <charset val="238"/>
      </rPr>
      <t>Terepi-főfafaj'</t>
    </r>
    <r>
      <rPr>
        <sz val="10"/>
        <rFont val="Arial"/>
        <family val="2"/>
        <charset val="238"/>
      </rPr>
      <t xml:space="preserve"> lapon a csemetés oszlopokban (B-R kékkel jelölt oszlopok) az üres cellák 0-kkal fel legyenek töltve.</t>
    </r>
  </si>
  <si>
    <t>Törzskerület egyedenként (cm)</t>
  </si>
  <si>
    <t>Az üres cellákba a 0-k be legyenek írva!!!</t>
  </si>
  <si>
    <r>
      <t>Ha 100-nál kevesebb mintapont található egy teljes vonalon, akkor a nullákat a '</t>
    </r>
    <r>
      <rPr>
        <i/>
        <sz val="10"/>
        <rFont val="Arial"/>
        <family val="2"/>
        <charset val="238"/>
      </rPr>
      <t>Terepi-hajtásszám&amp;hullaték</t>
    </r>
    <r>
      <rPr>
        <sz val="10"/>
        <rFont val="Arial"/>
        <family val="2"/>
        <charset val="238"/>
      </rPr>
      <t>' és a '</t>
    </r>
    <r>
      <rPr>
        <i/>
        <sz val="10"/>
        <rFont val="Arial"/>
        <family val="2"/>
        <charset val="238"/>
      </rPr>
      <t>Terepi-főfafaj</t>
    </r>
    <r>
      <rPr>
        <sz val="10"/>
        <rFont val="Arial"/>
        <family val="2"/>
        <charset val="238"/>
      </rPr>
      <t xml:space="preserve">' adatlapokon csak azokon a pontokon hagyjuk meg, amit ténylegesen felvettünk! </t>
    </r>
  </si>
  <si>
    <t>1. A zöld cellákra (B és C oszlop) kattintva kell a mintapontok sorszámát és a fásszárú fajok nevét a legördülő listából kiválasztani!  (bal oldali fajlista alapján)</t>
  </si>
  <si>
    <t>szórás - hajtásszám</t>
  </si>
  <si>
    <t>átlag - hajtásszám</t>
  </si>
  <si>
    <t>jelenlét %</t>
  </si>
  <si>
    <t>Ide kerülnek a felvételezők által a jegyzőkönyvek 'Megjegyzés' rovatában rögzített szöveges információk mintapontok szerint. (vadváltó, dög, egyéb jelek észlelése, illetve egyéb felvételezéssel kapcsolatos megjegyzés)</t>
  </si>
  <si>
    <t>Megjegyzés szövege</t>
  </si>
  <si>
    <r>
      <t xml:space="preserve">A jegyzőkönyvek szöveges megjegyzéseit a </t>
    </r>
    <r>
      <rPr>
        <i/>
        <sz val="10"/>
        <rFont val="Arial"/>
        <family val="2"/>
        <charset val="238"/>
      </rPr>
      <t xml:space="preserve">'Megjegyzések' </t>
    </r>
    <r>
      <rPr>
        <sz val="10"/>
        <rFont val="Arial"/>
        <family val="2"/>
        <charset val="238"/>
      </rPr>
      <t>lapon kell rögzíteni.</t>
    </r>
  </si>
  <si>
    <t>©</t>
  </si>
  <si>
    <t>Készítették:</t>
  </si>
  <si>
    <t>Katona Krisztián és Fehér Ádám</t>
  </si>
  <si>
    <r>
      <t xml:space="preserve">Copyright </t>
    </r>
    <r>
      <rPr>
        <b/>
        <sz val="14"/>
        <rFont val="Calibri"/>
        <family val="2"/>
        <charset val="238"/>
      </rPr>
      <t>©</t>
    </r>
    <r>
      <rPr>
        <b/>
        <sz val="12"/>
        <rFont val="Arial"/>
        <family val="2"/>
        <charset val="238"/>
      </rPr>
      <t xml:space="preserve"> 2014 Katona Krisztián, Fehér Ádám. </t>
    </r>
  </si>
  <si>
    <t>Minden jog fenntartva.</t>
  </si>
  <si>
    <t>Ezt a táblázatot és az abban rögzített adatokat a készítők beleegyezése nélkül tilos bármilyen módon, részben vagy egészben terjeszteni, átalakítani. A papír alapú jegyzőkönyvekben foglalt adatokat és jelen táblázat tartalmát bizalmasan kell kezelni, harmadik fél számára csak az adatok tulajdonosának beleegyezésével szabad átadni.                Az adatok illetéktelen felhasználása büntetőjogi felelősséget von maga után!</t>
  </si>
  <si>
    <t>Főfafaj betűkódja</t>
  </si>
  <si>
    <t>ellenőrző szám (0-nak kell lennie)</t>
  </si>
  <si>
    <t>Vizsgált törzsek száma:</t>
  </si>
  <si>
    <t>törzsek száma</t>
  </si>
  <si>
    <t>elérhető törzzsel rendelkezett:</t>
  </si>
  <si>
    <t>pont</t>
  </si>
  <si>
    <t xml:space="preserve">hántás </t>
  </si>
  <si>
    <t>agancsverés</t>
  </si>
  <si>
    <t>dörzsölés</t>
  </si>
  <si>
    <t>vadhatás a vizsgált törzseken (%):</t>
  </si>
  <si>
    <t>fajok</t>
  </si>
  <si>
    <t>faj4 +</t>
  </si>
  <si>
    <t>faj5 +</t>
  </si>
  <si>
    <t>faj6 +</t>
  </si>
  <si>
    <t>faj7 +</t>
  </si>
  <si>
    <t>faj8 +</t>
  </si>
  <si>
    <t>faj9 +</t>
  </si>
  <si>
    <t>faj10 +</t>
  </si>
  <si>
    <t>3. Egy sorba csak egy faj egyetlen példánya kerülhet!</t>
  </si>
  <si>
    <t>2. A listában nem szereplő új faj esetén az A35 és A 46 cellamezőben kell az új faj nevét felvenni, majd a C oszlopban a listából kiválasztani!</t>
  </si>
  <si>
    <t>faj11 +</t>
  </si>
  <si>
    <t>faj12 +</t>
  </si>
  <si>
    <t>faj13 +</t>
  </si>
  <si>
    <t>faj14 +</t>
  </si>
  <si>
    <t>faj15 +</t>
  </si>
  <si>
    <t>részesedés a kínált törzsek közül (%)</t>
  </si>
  <si>
    <t>mintapont sorszáma</t>
  </si>
  <si>
    <t>törzsszám a mintaponton</t>
  </si>
  <si>
    <t>törzs nélküli pontok száma:</t>
  </si>
  <si>
    <t>törzses arány (%):</t>
  </si>
  <si>
    <t>mintapontonkénti átlagos törzsszám:</t>
  </si>
  <si>
    <t>db</t>
  </si>
  <si>
    <t>szórás:</t>
  </si>
  <si>
    <t>fásszárú faj</t>
  </si>
  <si>
    <t>érintetlen törzsek száma</t>
  </si>
  <si>
    <t>MUNKATÁBLA! - Ne nyúlj hozzá!                                                                                                                                                                     MUNKATÁBLA! - Ne nyúlj hozzá!</t>
  </si>
  <si>
    <t>hántás 25%</t>
  </si>
  <si>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</si>
  <si>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</si>
  <si>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</si>
  <si>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100%</t>
    </r>
    <r>
      <rPr>
        <b/>
        <sz val="12"/>
        <color theme="0"/>
        <rFont val="Arial"/>
        <family val="2"/>
        <charset val="238"/>
      </rPr>
      <t xml:space="preserve"> .</t>
    </r>
  </si>
  <si>
    <t>hántás 50%</t>
  </si>
  <si>
    <t>hántás 75%</t>
  </si>
  <si>
    <t>hántás 100%</t>
  </si>
  <si>
    <r>
      <t xml:space="preserve">25% </t>
    </r>
    <r>
      <rPr>
        <b/>
        <sz val="12"/>
        <color theme="0"/>
        <rFont val="Arial"/>
        <family val="2"/>
        <charset val="238"/>
      </rPr>
      <t>..</t>
    </r>
  </si>
  <si>
    <r>
      <t>50%</t>
    </r>
    <r>
      <rPr>
        <b/>
        <sz val="12"/>
        <color theme="0"/>
        <rFont val="Arial"/>
        <family val="2"/>
        <charset val="238"/>
      </rPr>
      <t xml:space="preserve"> ..</t>
    </r>
  </si>
  <si>
    <r>
      <t xml:space="preserve">75% </t>
    </r>
    <r>
      <rPr>
        <b/>
        <sz val="12"/>
        <color theme="0"/>
        <rFont val="Arial"/>
        <family val="2"/>
        <charset val="238"/>
      </rPr>
      <t>..</t>
    </r>
  </si>
  <si>
    <r>
      <t xml:space="preserve">100% </t>
    </r>
    <r>
      <rPr>
        <b/>
        <sz val="12"/>
        <color theme="0"/>
        <rFont val="Arial"/>
        <family val="2"/>
        <charset val="238"/>
      </rPr>
      <t>..</t>
    </r>
  </si>
  <si>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</si>
  <si>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</si>
  <si>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</si>
  <si>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 xml:space="preserve">100% </t>
    </r>
    <r>
      <rPr>
        <b/>
        <sz val="12"/>
        <color theme="0"/>
        <rFont val="Arial"/>
        <family val="2"/>
        <charset val="238"/>
      </rPr>
      <t>…</t>
    </r>
  </si>
  <si>
    <t>agancsverés 25%</t>
  </si>
  <si>
    <t>agancsverés 50%</t>
  </si>
  <si>
    <t>agancsverés 75%</t>
  </si>
  <si>
    <t>agancsverés 100%</t>
  </si>
  <si>
    <t>dörzsölés 25%</t>
  </si>
  <si>
    <t>dörzsölés 50%</t>
  </si>
  <si>
    <t>dörzsölés 75%</t>
  </si>
  <si>
    <t>dörzsölés 100%</t>
  </si>
  <si>
    <t>hántás fajonként összesen</t>
  </si>
  <si>
    <t>agancsverés fajonként összesen</t>
  </si>
  <si>
    <t>dörzsölés fajonként összesen</t>
  </si>
  <si>
    <t>arány fajon belül (%)</t>
  </si>
  <si>
    <t>arány összes törzshöz képest (%)</t>
  </si>
  <si>
    <t>MUNKATÁBLA!</t>
  </si>
  <si>
    <t>.</t>
  </si>
  <si>
    <t>6. A 11. sorban lévő kifejezéseket TILOS átírni, vagy módosítani!</t>
  </si>
  <si>
    <t>sérülések átlagos hossza (cm)</t>
  </si>
  <si>
    <t>átlagos törzsátmérő (cm)</t>
  </si>
  <si>
    <t>Gyöngyöstarján 2.vonal</t>
  </si>
  <si>
    <t>Hepp K. Brevák E. Ványi P. Konyha G.</t>
  </si>
  <si>
    <t>Hoffer K.</t>
  </si>
  <si>
    <t>Kislevelű hárs</t>
  </si>
  <si>
    <t>Közönséges mogyoró</t>
  </si>
  <si>
    <t>KTT</t>
  </si>
  <si>
    <t>Gy</t>
  </si>
  <si>
    <t>KTT,Gy</t>
  </si>
  <si>
    <t>Gy,KTT</t>
  </si>
  <si>
    <t>GY</t>
  </si>
  <si>
    <t>?</t>
  </si>
  <si>
    <t>Fekete fenyő</t>
  </si>
  <si>
    <t>Friss malac tetem.</t>
  </si>
  <si>
    <t>Vadcsapás 70 71. mintavételi pont közötti szakaszon. (20-21) Ványi-Konyha</t>
  </si>
  <si>
    <t>Vadcsapás66-67. mintavételi pont közötti szakaszon. (16-17) Ványi-Konyha</t>
  </si>
  <si>
    <t>KTT-CS</t>
  </si>
  <si>
    <t>GY-KTT</t>
  </si>
  <si>
    <t>Tatárjuhar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</si>
</sst>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4" x14ac:knownFonts="1">
    <font>
      <sz val="10"/>
      <name val="Arial"/>
      <charset val="238"/>
    </font>
    <font>
      <sz val="10"/>
      <name val="Arial"/>
      <family val="2"/>
      <charset val="238"/>
    </font>
    <font>
      <sz val="10"/>
      <name val="Arial CE"/>
      <charset val="238"/>
    </font>
    <font>
      <b/>
      <sz val="10"/>
      <name val="Arial"/>
      <family val="2"/>
      <charset val="238"/>
    </font>
    <font>
      <b/>
      <sz val="10"/>
      <color indexed="17"/>
      <name val="Arial"/>
      <family val="2"/>
      <charset val="238"/>
    </font>
    <font>
      <b/>
      <sz val="10"/>
      <color indexed="10"/>
      <name val="Arial"/>
      <family val="2"/>
      <charset val="238"/>
    </font>
    <font>
      <sz val="8"/>
      <name val="Arial"/>
      <family val="2"/>
      <charset val="238"/>
    </font>
    <font>
      <b/>
      <sz val="10"/>
      <name val="Arial CE"/>
      <charset val="238"/>
    </font>
    <font>
      <sz val="10"/>
      <name val="Arial"/>
      <family val="2"/>
    </font>
    <font>
      <b/>
      <sz val="10"/>
      <color indexed="12"/>
      <name val="Arial"/>
      <family val="2"/>
      <charset val="238"/>
    </font>
    <font>
      <sz val="10"/>
      <name val="Arial"/>
      <family val="2"/>
      <charset val="238"/>
    </font>
    <font>
      <sz val="8"/>
      <color indexed="81"/>
      <name val="Tahoma"/>
      <family val="2"/>
      <charset val="238"/>
    </font>
    <font>
      <b/>
      <sz val="8"/>
      <color indexed="81"/>
      <name val="Tahoma"/>
      <family val="2"/>
      <charset val="238"/>
    </font>
    <font>
      <b/>
      <sz val="12"/>
      <name val="Times New Roman CE"/>
      <charset val="238"/>
    </font>
    <font>
      <b/>
      <sz val="12"/>
      <name val="Times New Roman"/>
      <family val="1"/>
      <charset val="238"/>
    </font>
    <font>
      <b/>
      <sz val="12"/>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8"/>
      <color indexed="62"/>
      <name val="Cambria"/>
      <family val="2"/>
      <charset val="238"/>
    </font>
    <font>
      <b/>
      <sz val="15"/>
      <color indexed="62"/>
      <name val="Calibri"/>
      <family val="2"/>
      <charset val="238"/>
    </font>
    <font>
      <b/>
      <sz val="13"/>
      <color indexed="62"/>
      <name val="Calibri"/>
      <family val="2"/>
      <charset val="238"/>
    </font>
    <font>
      <b/>
      <sz val="11"/>
      <color indexed="62"/>
      <name val="Calibri"/>
      <family val="2"/>
      <charset val="238"/>
    </font>
    <font>
      <b/>
      <sz val="11"/>
      <color indexed="9"/>
      <name val="Calibri"/>
      <family val="2"/>
      <charset val="238"/>
    </font>
    <font>
      <sz val="12"/>
      <name val="Arial CE"/>
      <charset val="238"/>
    </font>
    <font>
      <sz val="11"/>
      <color indexed="10"/>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1"/>
      <color indexed="19"/>
      <name val="Calibri"/>
      <family val="2"/>
      <charset val="238"/>
    </font>
    <font>
      <b/>
      <sz val="11"/>
      <color indexed="10"/>
      <name val="Calibri"/>
      <family val="2"/>
      <charset val="238"/>
    </font>
    <font>
      <b/>
      <sz val="11"/>
      <name val="Arial"/>
      <family val="2"/>
      <charset val="238"/>
    </font>
    <font>
      <sz val="11"/>
      <name val="Arial"/>
      <family val="2"/>
      <charset val="238"/>
    </font>
    <font>
      <sz val="11"/>
      <name val="Arial CE"/>
      <charset val="238"/>
    </font>
    <font>
      <b/>
      <sz val="11"/>
      <color indexed="10"/>
      <name val="Arial"/>
      <family val="2"/>
    </font>
    <font>
      <b/>
      <sz val="11"/>
      <color indexed="17"/>
      <name val="Arial"/>
      <family val="2"/>
      <charset val="238"/>
    </font>
    <font>
      <sz val="11"/>
      <color indexed="10"/>
      <name val="Arial"/>
      <family val="2"/>
      <charset val="238"/>
    </font>
    <font>
      <sz val="11"/>
      <color indexed="12"/>
      <name val="Arial"/>
      <family val="2"/>
      <charset val="238"/>
    </font>
    <font>
      <sz val="11"/>
      <color indexed="17"/>
      <name val="Arial"/>
      <family val="2"/>
      <charset val="238"/>
    </font>
    <font>
      <b/>
      <sz val="11"/>
      <name val="Arial CE"/>
      <charset val="238"/>
    </font>
    <font>
      <b/>
      <sz val="12"/>
      <name val="Arial"/>
      <family val="2"/>
    </font>
    <font>
      <sz val="12"/>
      <name val="Arial"/>
      <family val="2"/>
    </font>
    <font>
      <b/>
      <sz val="12"/>
      <color indexed="10"/>
      <name val="Arial"/>
      <family val="2"/>
    </font>
    <font>
      <b/>
      <sz val="12"/>
      <color indexed="17"/>
      <name val="Arial"/>
      <family val="2"/>
    </font>
    <font>
      <b/>
      <sz val="12"/>
      <name val="Arial"/>
      <family val="2"/>
      <charset val="238"/>
    </font>
    <font>
      <sz val="12"/>
      <name val="Arial"/>
      <family val="2"/>
      <charset val="238"/>
    </font>
    <font>
      <sz val="12"/>
      <color indexed="10"/>
      <name val="Arial"/>
      <family val="2"/>
      <charset val="238"/>
    </font>
    <font>
      <sz val="12"/>
      <color indexed="12"/>
      <name val="Arial"/>
      <family val="2"/>
      <charset val="238"/>
    </font>
    <font>
      <sz val="12"/>
      <color indexed="18"/>
      <name val="Arial"/>
      <family val="2"/>
      <charset val="238"/>
    </font>
    <font>
      <b/>
      <sz val="12"/>
      <color indexed="10"/>
      <name val="Arial"/>
      <family val="2"/>
      <charset val="238"/>
    </font>
    <font>
      <b/>
      <sz val="12"/>
      <color indexed="12"/>
      <name val="Arial"/>
      <family val="2"/>
      <charset val="238"/>
    </font>
    <font>
      <b/>
      <sz val="12"/>
      <color indexed="8"/>
      <name val="Calibri"/>
      <family val="2"/>
      <charset val="238"/>
    </font>
    <font>
      <b/>
      <sz val="14"/>
      <name val="Arial"/>
      <family val="2"/>
      <charset val="238"/>
    </font>
    <font>
      <sz val="14"/>
      <name val="Arial"/>
      <family val="2"/>
      <charset val="238"/>
    </font>
    <font>
      <b/>
      <sz val="12"/>
      <color indexed="18"/>
      <name val="Arial"/>
      <family val="2"/>
    </font>
    <font>
      <b/>
      <vertAlign val="superscript"/>
      <sz val="12"/>
      <name val="Arial"/>
      <family val="2"/>
      <charset val="238"/>
    </font>
    <font>
      <b/>
      <sz val="12"/>
      <color indexed="8"/>
      <name val="Arial CE"/>
      <charset val="238"/>
    </font>
    <font>
      <b/>
      <sz val="12"/>
      <name val="Times New Roman CE"/>
      <family val="1"/>
      <charset val="238"/>
    </font>
    <font>
      <b/>
      <sz val="14"/>
      <name val="Arial"/>
      <family val="2"/>
    </font>
    <font>
      <sz val="14"/>
      <name val="Arial"/>
      <family val="2"/>
    </font>
    <font>
      <i/>
      <sz val="10"/>
      <name val="Arial"/>
      <family val="2"/>
      <charset val="238"/>
    </font>
    <font>
      <b/>
      <sz val="11"/>
      <color theme="1"/>
      <name val="Arial"/>
      <family val="2"/>
      <charset val="238"/>
    </font>
    <font>
      <sz val="11"/>
      <color theme="1"/>
      <name val="Arial"/>
      <family val="2"/>
      <charset val="238"/>
    </font>
    <font>
      <b/>
      <sz val="12"/>
      <color theme="1"/>
      <name val="Arial"/>
      <family val="2"/>
      <charset val="238"/>
    </font>
    <font>
      <b/>
      <i/>
      <sz val="12"/>
      <color theme="1"/>
      <name val="Arial"/>
      <family val="2"/>
      <charset val="238"/>
    </font>
    <font>
      <sz val="12"/>
      <color theme="4"/>
      <name val="Arial"/>
      <family val="2"/>
      <charset val="238"/>
    </font>
    <font>
      <sz val="12"/>
      <color rgb="FFFF0000"/>
      <name val="Arial"/>
      <family val="2"/>
      <charset val="238"/>
    </font>
    <font>
      <sz val="12"/>
      <color theme="3"/>
      <name val="Arial"/>
      <family val="2"/>
      <charset val="238"/>
    </font>
    <font>
      <b/>
      <sz val="11"/>
      <color rgb="FFFF0000"/>
      <name val="Arial"/>
      <family val="2"/>
      <charset val="238"/>
    </font>
    <font>
      <sz val="11"/>
      <color rgb="FFFF0000"/>
      <name val="Arial CE"/>
      <charset val="238"/>
    </font>
    <font>
      <sz val="11"/>
      <color theme="6" tint="-0.249977111117893"/>
      <name val="Arial CE"/>
      <charset val="238"/>
    </font>
    <font>
      <b/>
      <sz val="11"/>
      <color rgb="FFFF0000"/>
      <name val="Arial"/>
      <family val="2"/>
    </font>
    <font>
      <b/>
      <sz val="11"/>
      <color rgb="FFC00000"/>
      <name val="Arial CE"/>
      <charset val="238"/>
    </font>
    <font>
      <b/>
      <sz val="10"/>
      <color theme="1"/>
      <name val="Arial"/>
      <family val="2"/>
      <charset val="238"/>
    </font>
    <font>
      <b/>
      <sz val="12"/>
      <color theme="1"/>
      <name val="Calibri"/>
      <family val="2"/>
      <charset val="238"/>
      <scheme val="minor"/>
    </font>
    <font>
      <b/>
      <sz val="14"/>
      <color theme="1"/>
      <name val="Arial"/>
      <family val="2"/>
      <charset val="238"/>
    </font>
    <font>
      <b/>
      <i/>
      <sz val="11"/>
      <name val="Arial"/>
      <family val="2"/>
      <charset val="238"/>
    </font>
    <font>
      <i/>
      <sz val="11"/>
      <name val="Arial"/>
      <family val="2"/>
      <charset val="238"/>
    </font>
    <font>
      <sz val="10"/>
      <name val="Calibri"/>
      <family val="2"/>
      <charset val="238"/>
    </font>
    <font>
      <sz val="138"/>
      <name val="Arial"/>
      <family val="2"/>
      <charset val="238"/>
    </font>
    <font>
      <b/>
      <sz val="22"/>
      <name val="Calibri"/>
      <family val="2"/>
      <charset val="238"/>
    </font>
    <font>
      <b/>
      <sz val="22"/>
      <name val="Arial"/>
      <family val="2"/>
      <charset val="238"/>
    </font>
    <font>
      <b/>
      <sz val="18"/>
      <name val="Arial"/>
      <family val="2"/>
      <charset val="238"/>
    </font>
    <font>
      <b/>
      <sz val="14"/>
      <name val="Calibri"/>
      <family val="2"/>
      <charset val="238"/>
    </font>
    <font>
      <b/>
      <sz val="14"/>
      <name val="Arial CE"/>
      <charset val="238"/>
    </font>
    <font>
      <sz val="9"/>
      <color indexed="81"/>
      <name val="Tahoma"/>
      <family val="2"/>
      <charset val="238"/>
    </font>
    <font>
      <b/>
      <sz val="9"/>
      <color indexed="81"/>
      <name val="Tahoma"/>
      <family val="2"/>
      <charset val="238"/>
    </font>
    <font>
      <b/>
      <sz val="10"/>
      <color indexed="81"/>
      <name val="Tahoma"/>
      <family val="2"/>
      <charset val="238"/>
    </font>
    <font>
      <sz val="10"/>
      <color indexed="81"/>
      <name val="Tahoma"/>
      <family val="2"/>
      <charset val="238"/>
    </font>
    <font>
      <b/>
      <sz val="12"/>
      <color theme="0"/>
      <name val="Arial"/>
      <family val="2"/>
      <charset val="238"/>
    </font>
    <font>
      <sz val="10"/>
      <color theme="0"/>
      <name val="Arial"/>
      <family val="2"/>
      <charset val="238"/>
    </font>
    <font>
      <b/>
      <i/>
      <sz val="12"/>
      <name val="Arial"/>
      <family val="2"/>
      <charset val="238"/>
    </font>
  </fonts>
  <fills count="28">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5"/>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9"/>
      </patternFill>
    </fill>
    <fill>
      <patternFill patternType="solid">
        <fgColor indexed="46"/>
      </patternFill>
    </fill>
    <fill>
      <patternFill patternType="solid">
        <fgColor indexed="13"/>
        <bgColor indexed="64"/>
      </patternFill>
    </fill>
    <fill>
      <patternFill patternType="solid">
        <fgColor indexed="43"/>
        <bgColor indexed="64"/>
      </patternFill>
    </fill>
    <fill>
      <patternFill patternType="solid">
        <fgColor indexed="8"/>
        <bgColor indexed="64"/>
      </patternFill>
    </fill>
    <fill>
      <patternFill patternType="solid">
        <fgColor rgb="FFFFFF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bgColor indexed="64"/>
      </patternFill>
    </fill>
    <fill>
      <patternFill patternType="solid">
        <fgColor rgb="FF00B050"/>
        <bgColor indexed="64"/>
      </patternFill>
    </fill>
    <fill>
      <patternFill patternType="solid">
        <fgColor theme="8"/>
        <bgColor indexed="64"/>
      </patternFill>
    </fill>
    <fill>
      <patternFill patternType="solid">
        <fgColor theme="3" tint="0.59999389629810485"/>
        <bgColor indexed="64"/>
      </patternFill>
    </fill>
  </fills>
  <borders count="94">
    <border>
      <left/>
      <right/>
      <top/>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double">
        <color indexed="64"/>
      </left>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top/>
      <bottom/>
      <diagonal/>
    </border>
    <border>
      <left style="thick">
        <color indexed="64"/>
      </left>
      <right/>
      <top/>
      <bottom/>
      <diagonal/>
    </border>
    <border>
      <left style="thin">
        <color indexed="64"/>
      </left>
      <right style="thick">
        <color indexed="64"/>
      </right>
      <top/>
      <bottom/>
      <diagonal/>
    </border>
    <border>
      <left/>
      <right style="thick">
        <color indexed="64"/>
      </right>
      <top/>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n">
        <color indexed="64"/>
      </top>
      <bottom style="double">
        <color indexed="64"/>
      </bottom>
      <diagonal/>
    </border>
    <border>
      <left style="thin">
        <color indexed="64"/>
      </left>
      <right/>
      <top style="thin">
        <color indexed="64"/>
      </top>
      <bottom style="double">
        <color indexed="64"/>
      </bottom>
      <diagonal/>
    </border>
    <border>
      <left/>
      <right/>
      <top style="double">
        <color indexed="64"/>
      </top>
      <bottom/>
      <diagonal/>
    </border>
    <border>
      <left style="double">
        <color indexed="64"/>
      </left>
      <right style="double">
        <color indexed="64"/>
      </right>
      <top/>
      <bottom/>
      <diagonal/>
    </border>
    <border>
      <left style="thin">
        <color indexed="64"/>
      </left>
      <right style="thin">
        <color indexed="64"/>
      </right>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medium">
        <color indexed="64"/>
      </left>
      <right/>
      <top/>
      <bottom/>
      <diagonal/>
    </border>
    <border diagonalDown="1">
      <left style="medium">
        <color indexed="64"/>
      </left>
      <right/>
      <top/>
      <bottom/>
      <diagonal style="thin">
        <color indexed="64"/>
      </diagonal>
    </border>
    <border diagonalDown="1">
      <left/>
      <right style="medium">
        <color indexed="64"/>
      </right>
      <top/>
      <bottom/>
      <diagonal style="thin">
        <color indexed="64"/>
      </diagonal>
    </border>
    <border diagonalDown="1">
      <left style="thin">
        <color indexed="64"/>
      </left>
      <right/>
      <top/>
      <bottom/>
      <diagonal style="thin">
        <color indexed="64"/>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right style="double">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double">
        <color indexed="64"/>
      </right>
      <top/>
      <bottom/>
      <diagonal/>
    </border>
    <border>
      <left style="thin">
        <color indexed="64"/>
      </left>
      <right style="thick">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auto="1"/>
      </top>
      <bottom/>
      <diagonal/>
    </border>
    <border>
      <left/>
      <right style="thin">
        <color indexed="64"/>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style="thick">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auto="1"/>
      </right>
      <top/>
      <bottom style="thin">
        <color indexed="64"/>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diagonal/>
    </border>
    <border>
      <left/>
      <right style="mediumDashed">
        <color auto="1"/>
      </right>
      <top/>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right style="double">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43">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6" fillId="6" borderId="0" applyNumberFormat="0" applyBorder="0" applyAlignment="0" applyProtection="0"/>
    <xf numFmtId="0" fontId="16" fillId="3"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7" fillId="6"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6" borderId="0" applyNumberFormat="0" applyBorder="0" applyAlignment="0" applyProtection="0"/>
    <xf numFmtId="0" fontId="17" fillId="3" borderId="0" applyNumberFormat="0" applyBorder="0" applyAlignment="0" applyProtection="0"/>
    <xf numFmtId="0" fontId="18" fillId="7" borderId="1" applyNumberFormat="0" applyAlignment="0" applyProtection="0"/>
    <xf numFmtId="0" fontId="19" fillId="0" borderId="0" applyNumberFormat="0" applyFill="0" applyBorder="0" applyAlignment="0" applyProtection="0"/>
    <xf numFmtId="0" fontId="20" fillId="0" borderId="2"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0" applyNumberFormat="0" applyFill="0" applyBorder="0" applyAlignment="0" applyProtection="0"/>
    <xf numFmtId="0" fontId="23" fillId="11" borderId="5" applyNumberFormat="0" applyAlignment="0" applyProtection="0"/>
    <xf numFmtId="0" fontId="25" fillId="0" borderId="0" applyNumberFormat="0" applyFill="0" applyBorder="0" applyAlignment="0" applyProtection="0"/>
    <xf numFmtId="0" fontId="25" fillId="0" borderId="6" applyNumberFormat="0" applyFill="0" applyAlignment="0" applyProtection="0"/>
    <xf numFmtId="0" fontId="24" fillId="4" borderId="7" applyNumberFormat="0" applyFont="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26" fillId="6" borderId="0" applyNumberFormat="0" applyBorder="0" applyAlignment="0" applyProtection="0"/>
    <xf numFmtId="0" fontId="27" fillId="16" borderId="8" applyNumberFormat="0" applyAlignment="0" applyProtection="0"/>
    <xf numFmtId="0" fontId="28" fillId="0" borderId="0" applyNumberFormat="0" applyFill="0" applyBorder="0" applyAlignment="0" applyProtection="0"/>
    <xf numFmtId="0" fontId="2" fillId="0" borderId="0"/>
    <xf numFmtId="0" fontId="29" fillId="0" borderId="9" applyNumberFormat="0" applyFill="0" applyAlignment="0" applyProtection="0"/>
    <xf numFmtId="0" fontId="30" fillId="17" borderId="0" applyNumberFormat="0" applyBorder="0" applyAlignment="0" applyProtection="0"/>
    <xf numFmtId="0" fontId="31" fillId="7" borderId="0" applyNumberFormat="0" applyBorder="0" applyAlignment="0" applyProtection="0"/>
    <xf numFmtId="0" fontId="32" fillId="16" borderId="1" applyNumberFormat="0" applyAlignment="0" applyProtection="0"/>
  </cellStyleXfs>
  <cellXfs count="578">
    <xf numFmtId="0" fontId="0" fillId="0" borderId="0" xfId="0"/>
    <xf numFmtId="0" fontId="0" fillId="0" borderId="0" xfId="0" applyFill="1" applyBorder="1"/>
    <xf numFmtId="0" fontId="0" fillId="0" borderId="10" xfId="0" applyBorder="1"/>
    <xf numFmtId="0" fontId="0" fillId="0" borderId="0" xfId="0" applyBorder="1"/>
    <xf numFmtId="0" fontId="0" fillId="0" borderId="11" xfId="0" applyBorder="1" applyAlignment="1"/>
    <xf numFmtId="0" fontId="0" fillId="0" borderId="10" xfId="0" applyFill="1" applyBorder="1" applyAlignment="1">
      <alignment horizontal="left"/>
    </xf>
    <xf numFmtId="0" fontId="0" fillId="0" borderId="12" xfId="0" applyBorder="1"/>
    <xf numFmtId="0" fontId="0" fillId="0" borderId="0" xfId="0" applyBorder="1" applyAlignment="1"/>
    <xf numFmtId="2" fontId="0" fillId="0" borderId="0" xfId="0" applyNumberFormat="1"/>
    <xf numFmtId="0" fontId="0" fillId="18" borderId="13" xfId="0" applyFill="1" applyBorder="1"/>
    <xf numFmtId="0" fontId="4" fillId="18" borderId="14" xfId="0" applyFont="1" applyFill="1" applyBorder="1"/>
    <xf numFmtId="0" fontId="0" fillId="18" borderId="15" xfId="0" applyFill="1" applyBorder="1" applyAlignment="1"/>
    <xf numFmtId="0" fontId="0" fillId="18" borderId="15" xfId="0" applyFill="1" applyBorder="1"/>
    <xf numFmtId="0" fontId="5" fillId="18" borderId="15" xfId="0" applyFont="1" applyFill="1" applyBorder="1"/>
    <xf numFmtId="0" fontId="9" fillId="18" borderId="15" xfId="0" applyFont="1" applyFill="1" applyBorder="1"/>
    <xf numFmtId="0" fontId="3" fillId="0" borderId="0" xfId="0" applyFont="1"/>
    <xf numFmtId="0" fontId="8" fillId="19" borderId="13" xfId="0" applyFont="1" applyFill="1" applyBorder="1"/>
    <xf numFmtId="0" fontId="0" fillId="19" borderId="0" xfId="0" applyFill="1"/>
    <xf numFmtId="0" fontId="0" fillId="19" borderId="0" xfId="0" applyFill="1" applyBorder="1"/>
    <xf numFmtId="0" fontId="0" fillId="0" borderId="0" xfId="0" applyFill="1" applyBorder="1" applyAlignment="1">
      <alignment horizontal="left"/>
    </xf>
    <xf numFmtId="0" fontId="0" fillId="18" borderId="0" xfId="0" applyFill="1"/>
    <xf numFmtId="2" fontId="0" fillId="0" borderId="0" xfId="0" applyNumberFormat="1" applyFill="1" applyBorder="1" applyAlignment="1"/>
    <xf numFmtId="2" fontId="0" fillId="0" borderId="0" xfId="0" applyNumberFormat="1" applyFill="1" applyBorder="1"/>
    <xf numFmtId="1" fontId="0" fillId="0" borderId="0" xfId="0" applyNumberFormat="1" applyFill="1" applyBorder="1"/>
    <xf numFmtId="0" fontId="0" fillId="0" borderId="0" xfId="0" applyAlignment="1">
      <alignment horizontal="center"/>
    </xf>
    <xf numFmtId="0" fontId="0" fillId="0" borderId="0" xfId="0" applyFill="1"/>
    <xf numFmtId="0" fontId="0" fillId="0" borderId="15" xfId="0" applyFill="1" applyBorder="1"/>
    <xf numFmtId="0" fontId="0" fillId="19" borderId="0" xfId="0" applyFill="1" applyBorder="1" applyAlignment="1"/>
    <xf numFmtId="0" fontId="3" fillId="18" borderId="11" xfId="0" applyFont="1" applyFill="1" applyBorder="1" applyAlignment="1"/>
    <xf numFmtId="0" fontId="1" fillId="0" borderId="15" xfId="0" applyFont="1" applyFill="1" applyBorder="1" applyAlignment="1">
      <alignment horizontal="left"/>
    </xf>
    <xf numFmtId="2" fontId="0" fillId="0" borderId="16" xfId="0" applyNumberFormat="1" applyFill="1" applyBorder="1" applyAlignment="1"/>
    <xf numFmtId="0" fontId="0" fillId="0" borderId="16" xfId="0" applyFill="1" applyBorder="1"/>
    <xf numFmtId="0" fontId="0" fillId="0" borderId="17" xfId="0" applyBorder="1"/>
    <xf numFmtId="0" fontId="0" fillId="0" borderId="18" xfId="0" applyBorder="1"/>
    <xf numFmtId="2" fontId="0" fillId="0" borderId="19" xfId="0" applyNumberFormat="1" applyFill="1" applyBorder="1" applyAlignment="1"/>
    <xf numFmtId="0" fontId="0" fillId="0" borderId="19" xfId="0" applyFill="1" applyBorder="1"/>
    <xf numFmtId="0" fontId="0" fillId="0" borderId="20" xfId="0" applyBorder="1"/>
    <xf numFmtId="0" fontId="15" fillId="18" borderId="0" xfId="0" applyFont="1" applyFill="1"/>
    <xf numFmtId="0" fontId="13" fillId="0" borderId="21" xfId="0" applyFont="1" applyBorder="1" applyAlignment="1"/>
    <xf numFmtId="0" fontId="13" fillId="0" borderId="22" xfId="0" applyFont="1" applyBorder="1" applyAlignment="1"/>
    <xf numFmtId="164" fontId="13" fillId="18" borderId="0" xfId="0" applyNumberFormat="1" applyFont="1" applyFill="1"/>
    <xf numFmtId="0" fontId="14" fillId="19" borderId="23" xfId="0" applyFont="1" applyFill="1" applyBorder="1"/>
    <xf numFmtId="0" fontId="63" fillId="0" borderId="0" xfId="0" applyFont="1" applyBorder="1" applyAlignment="1">
      <alignment horizontal="left" vertical="center"/>
    </xf>
    <xf numFmtId="0" fontId="64" fillId="21" borderId="0" xfId="0" applyFont="1" applyFill="1" applyBorder="1" applyAlignment="1">
      <alignment horizontal="center" vertical="center"/>
    </xf>
    <xf numFmtId="0" fontId="65" fillId="0" borderId="0" xfId="0" applyFont="1" applyBorder="1" applyAlignment="1">
      <alignment horizontal="center"/>
    </xf>
    <xf numFmtId="0" fontId="65" fillId="0" borderId="0" xfId="0" applyFont="1" applyBorder="1" applyAlignment="1">
      <alignment horizontal="center" vertical="center"/>
    </xf>
    <xf numFmtId="0" fontId="65" fillId="0" borderId="0" xfId="0" applyFont="1" applyBorder="1" applyAlignment="1">
      <alignment horizontal="center" vertical="center" wrapText="1"/>
    </xf>
    <xf numFmtId="0" fontId="65" fillId="0" borderId="12" xfId="0" applyFont="1" applyBorder="1" applyAlignment="1">
      <alignment horizontal="center" vertical="center"/>
    </xf>
    <xf numFmtId="0" fontId="64" fillId="22" borderId="0" xfId="0" applyFont="1" applyFill="1" applyBorder="1" applyAlignment="1">
      <alignment horizontal="center" vertical="center"/>
    </xf>
    <xf numFmtId="0" fontId="33" fillId="0" borderId="0" xfId="0" applyFont="1"/>
    <xf numFmtId="0" fontId="34" fillId="0" borderId="0" xfId="0" applyFont="1"/>
    <xf numFmtId="0" fontId="35" fillId="0" borderId="24" xfId="38" applyFont="1" applyBorder="1"/>
    <xf numFmtId="0" fontId="35" fillId="0" borderId="14" xfId="38" applyFont="1" applyBorder="1"/>
    <xf numFmtId="0" fontId="35" fillId="20" borderId="25" xfId="38" applyFont="1" applyFill="1" applyBorder="1"/>
    <xf numFmtId="0" fontId="35" fillId="0" borderId="26" xfId="38" applyFont="1" applyBorder="1"/>
    <xf numFmtId="0" fontId="36" fillId="0" borderId="13" xfId="38" applyFont="1" applyBorder="1" applyAlignment="1">
      <alignment horizontal="center"/>
    </xf>
    <xf numFmtId="0" fontId="35" fillId="0" borderId="13" xfId="38" applyFont="1" applyBorder="1"/>
    <xf numFmtId="0" fontId="37" fillId="0" borderId="13" xfId="38" applyFont="1" applyBorder="1" applyAlignment="1">
      <alignment horizontal="center"/>
    </xf>
    <xf numFmtId="0" fontId="37" fillId="0" borderId="27" xfId="38" applyFont="1" applyBorder="1" applyAlignment="1">
      <alignment horizontal="center"/>
    </xf>
    <xf numFmtId="0" fontId="36" fillId="0" borderId="26" xfId="38" applyFont="1" applyBorder="1" applyAlignment="1">
      <alignment horizontal="center"/>
    </xf>
    <xf numFmtId="0" fontId="34" fillId="0" borderId="13" xfId="0" applyFont="1" applyBorder="1"/>
    <xf numFmtId="0" fontId="34" fillId="0" borderId="26" xfId="0" applyFont="1" applyBorder="1"/>
    <xf numFmtId="0" fontId="35" fillId="0" borderId="28" xfId="38" applyFont="1" applyBorder="1"/>
    <xf numFmtId="0" fontId="35" fillId="20" borderId="13" xfId="38" applyFont="1" applyFill="1" applyBorder="1"/>
    <xf numFmtId="0" fontId="35" fillId="22" borderId="23" xfId="38" applyFont="1" applyFill="1" applyBorder="1"/>
    <xf numFmtId="0" fontId="35" fillId="22" borderId="11" xfId="38" applyFont="1" applyFill="1" applyBorder="1"/>
    <xf numFmtId="0" fontId="35" fillId="0" borderId="12" xfId="38" applyFont="1" applyBorder="1"/>
    <xf numFmtId="0" fontId="35" fillId="20" borderId="0" xfId="38" applyFont="1" applyFill="1" applyBorder="1"/>
    <xf numFmtId="0" fontId="35" fillId="0" borderId="0" xfId="38" applyFont="1" applyBorder="1"/>
    <xf numFmtId="0" fontId="35" fillId="0" borderId="0" xfId="38" applyFont="1" applyFill="1" applyBorder="1"/>
    <xf numFmtId="0" fontId="35" fillId="0" borderId="0" xfId="38" applyFont="1"/>
    <xf numFmtId="0" fontId="40" fillId="0" borderId="0" xfId="38" applyFont="1" applyFill="1" applyBorder="1"/>
    <xf numFmtId="0" fontId="35" fillId="0" borderId="15" xfId="38" applyFont="1" applyBorder="1"/>
    <xf numFmtId="0" fontId="35" fillId="0" borderId="27" xfId="38" applyFont="1" applyBorder="1"/>
    <xf numFmtId="0" fontId="33" fillId="0" borderId="14" xfId="38" applyFont="1" applyBorder="1"/>
    <xf numFmtId="0" fontId="41" fillId="0" borderId="0" xfId="38" applyFont="1" applyBorder="1"/>
    <xf numFmtId="0" fontId="41" fillId="0" borderId="0" xfId="38" applyFont="1"/>
    <xf numFmtId="49" fontId="42" fillId="0" borderId="12" xfId="38" applyNumberFormat="1" applyFont="1" applyBorder="1" applyAlignment="1">
      <alignment horizontal="center"/>
    </xf>
    <xf numFmtId="49" fontId="42" fillId="0" borderId="31" xfId="38" applyNumberFormat="1" applyFont="1" applyBorder="1" applyAlignment="1">
      <alignment horizontal="center"/>
    </xf>
    <xf numFmtId="0" fontId="42" fillId="0" borderId="28" xfId="38" applyFont="1" applyBorder="1" applyAlignment="1">
      <alignment horizontal="center"/>
    </xf>
    <xf numFmtId="0" fontId="42" fillId="0" borderId="32" xfId="38" applyFont="1" applyBorder="1" applyAlignment="1">
      <alignment horizontal="center"/>
    </xf>
    <xf numFmtId="0" fontId="42" fillId="0" borderId="12" xfId="38" applyFont="1" applyBorder="1" applyAlignment="1">
      <alignment horizontal="center"/>
    </xf>
    <xf numFmtId="0" fontId="42" fillId="20" borderId="33" xfId="38" applyFont="1" applyFill="1" applyBorder="1" applyAlignment="1">
      <alignment horizontal="center"/>
    </xf>
    <xf numFmtId="0" fontId="43" fillId="0" borderId="34" xfId="0" applyFont="1" applyBorder="1"/>
    <xf numFmtId="0" fontId="42" fillId="0" borderId="0" xfId="38" applyFont="1" applyBorder="1" applyAlignment="1">
      <alignment horizontal="left"/>
    </xf>
    <xf numFmtId="0" fontId="42" fillId="0" borderId="0" xfId="38" applyFont="1" applyBorder="1" applyAlignment="1">
      <alignment horizontal="center"/>
    </xf>
    <xf numFmtId="0" fontId="43" fillId="0" borderId="0" xfId="0" applyFont="1" applyBorder="1"/>
    <xf numFmtId="0" fontId="42" fillId="0" borderId="35" xfId="38" applyFont="1" applyBorder="1" applyAlignment="1">
      <alignment horizontal="center"/>
    </xf>
    <xf numFmtId="0" fontId="43" fillId="0" borderId="0" xfId="0" applyFont="1"/>
    <xf numFmtId="0" fontId="44" fillId="0" borderId="0" xfId="38" applyFont="1" applyBorder="1" applyAlignment="1">
      <alignment horizontal="center"/>
    </xf>
    <xf numFmtId="0" fontId="42" fillId="0" borderId="36" xfId="38" applyFont="1" applyBorder="1" applyAlignment="1">
      <alignment horizontal="center"/>
    </xf>
    <xf numFmtId="0" fontId="45" fillId="0" borderId="0" xfId="38" applyFont="1" applyBorder="1" applyAlignment="1">
      <alignment horizontal="center"/>
    </xf>
    <xf numFmtId="0" fontId="44" fillId="0" borderId="36" xfId="38" applyFont="1" applyBorder="1" applyAlignment="1">
      <alignment horizontal="center"/>
    </xf>
    <xf numFmtId="0" fontId="44" fillId="0" borderId="34" xfId="38" applyFont="1" applyBorder="1" applyAlignment="1">
      <alignment horizontal="center"/>
    </xf>
    <xf numFmtId="0" fontId="42" fillId="0" borderId="34" xfId="38" applyFont="1" applyBorder="1" applyAlignment="1">
      <alignment horizontal="center"/>
    </xf>
    <xf numFmtId="0" fontId="42" fillId="0" borderId="31" xfId="38" applyFont="1" applyBorder="1" applyAlignment="1">
      <alignment horizontal="center"/>
    </xf>
    <xf numFmtId="0" fontId="42" fillId="0" borderId="37" xfId="38" applyFont="1" applyBorder="1" applyAlignment="1">
      <alignment horizontal="center"/>
    </xf>
    <xf numFmtId="0" fontId="42" fillId="20" borderId="38" xfId="38" applyFont="1" applyFill="1" applyBorder="1" applyAlignment="1">
      <alignment horizontal="center"/>
    </xf>
    <xf numFmtId="0" fontId="42" fillId="0" borderId="39" xfId="38" applyFont="1" applyBorder="1" applyAlignment="1">
      <alignment horizontal="center"/>
    </xf>
    <xf numFmtId="0" fontId="42" fillId="0" borderId="40" xfId="38" applyFont="1" applyBorder="1" applyAlignment="1">
      <alignment horizontal="center"/>
    </xf>
    <xf numFmtId="0" fontId="42" fillId="0" borderId="41" xfId="38" applyFont="1" applyBorder="1" applyAlignment="1">
      <alignment horizontal="center"/>
    </xf>
    <xf numFmtId="0" fontId="42" fillId="0" borderId="42" xfId="38" applyFont="1" applyBorder="1" applyAlignment="1">
      <alignment horizontal="center"/>
    </xf>
    <xf numFmtId="0" fontId="42" fillId="0" borderId="43" xfId="38" applyFont="1" applyBorder="1" applyAlignment="1">
      <alignment horizontal="center" shrinkToFit="1"/>
    </xf>
    <xf numFmtId="0" fontId="42" fillId="0" borderId="42" xfId="38" applyFont="1" applyBorder="1" applyAlignment="1">
      <alignment horizontal="center" shrinkToFit="1"/>
    </xf>
    <xf numFmtId="0" fontId="42" fillId="0" borderId="44" xfId="38" applyFont="1" applyFill="1" applyBorder="1" applyAlignment="1">
      <alignment horizontal="center" shrinkToFit="1"/>
    </xf>
    <xf numFmtId="0" fontId="33" fillId="0" borderId="0" xfId="0" applyFont="1" applyFill="1"/>
    <xf numFmtId="0" fontId="34" fillId="0" borderId="0" xfId="0" applyFont="1" applyFill="1"/>
    <xf numFmtId="0" fontId="47" fillId="0" borderId="0" xfId="0" applyFont="1"/>
    <xf numFmtId="0" fontId="47" fillId="0" borderId="0" xfId="38" applyFont="1" applyFill="1" applyBorder="1"/>
    <xf numFmtId="0" fontId="47" fillId="18" borderId="0" xfId="38" applyFont="1" applyFill="1" applyBorder="1"/>
    <xf numFmtId="0" fontId="47" fillId="0" borderId="28" xfId="38" applyFont="1" applyBorder="1"/>
    <xf numFmtId="0" fontId="47" fillId="0" borderId="0" xfId="38" applyFont="1" applyBorder="1"/>
    <xf numFmtId="0" fontId="48" fillId="18" borderId="0" xfId="38" applyFont="1" applyFill="1" applyBorder="1"/>
    <xf numFmtId="0" fontId="47" fillId="0" borderId="12" xfId="38" applyFont="1" applyBorder="1"/>
    <xf numFmtId="0" fontId="49" fillId="18" borderId="12" xfId="38" applyFont="1" applyFill="1" applyBorder="1"/>
    <xf numFmtId="0" fontId="35" fillId="18" borderId="13" xfId="38" applyFont="1" applyFill="1" applyBorder="1" applyAlignment="1">
      <alignment horizontal="center" vertical="center"/>
    </xf>
    <xf numFmtId="0" fontId="35" fillId="18" borderId="26" xfId="38" applyFont="1" applyFill="1" applyBorder="1" applyAlignment="1">
      <alignment horizontal="center" vertical="center"/>
    </xf>
    <xf numFmtId="0" fontId="35" fillId="18" borderId="27" xfId="38" applyFont="1" applyFill="1" applyBorder="1" applyAlignment="1">
      <alignment horizontal="center" vertical="center"/>
    </xf>
    <xf numFmtId="0" fontId="34" fillId="18" borderId="26" xfId="0" applyFont="1" applyFill="1" applyBorder="1" applyAlignment="1">
      <alignment horizontal="center" vertical="center"/>
    </xf>
    <xf numFmtId="0" fontId="34" fillId="18" borderId="24" xfId="0" applyFont="1" applyFill="1" applyBorder="1" applyAlignment="1">
      <alignment horizontal="center" vertical="center"/>
    </xf>
    <xf numFmtId="0" fontId="34" fillId="18" borderId="45" xfId="0" applyFont="1" applyFill="1" applyBorder="1" applyAlignment="1">
      <alignment horizontal="center" vertical="center"/>
    </xf>
    <xf numFmtId="0" fontId="34" fillId="18" borderId="46" xfId="0" applyFont="1" applyFill="1" applyBorder="1" applyAlignment="1">
      <alignment horizontal="center" vertical="center"/>
    </xf>
    <xf numFmtId="0" fontId="47" fillId="0" borderId="0" xfId="38" applyFont="1" applyFill="1" applyBorder="1" applyAlignment="1">
      <alignment horizontal="center" vertical="center"/>
    </xf>
    <xf numFmtId="0" fontId="47" fillId="18" borderId="47" xfId="0" applyFont="1" applyFill="1" applyBorder="1" applyAlignment="1">
      <alignment horizontal="center" vertical="center"/>
    </xf>
    <xf numFmtId="0" fontId="47" fillId="0" borderId="47" xfId="0" applyFont="1" applyFill="1" applyBorder="1" applyAlignment="1">
      <alignment horizontal="center" vertical="center"/>
    </xf>
    <xf numFmtId="0" fontId="48" fillId="18" borderId="0" xfId="38" applyFont="1" applyFill="1" applyBorder="1" applyAlignment="1">
      <alignment horizontal="center" vertical="center"/>
    </xf>
    <xf numFmtId="0" fontId="49" fillId="0" borderId="0" xfId="38" applyFont="1" applyFill="1" applyBorder="1" applyAlignment="1">
      <alignment horizontal="center" vertical="center"/>
    </xf>
    <xf numFmtId="0" fontId="47" fillId="0" borderId="0" xfId="38" applyFont="1" applyAlignment="1">
      <alignment horizontal="center" vertical="center"/>
    </xf>
    <xf numFmtId="0" fontId="47" fillId="18" borderId="0" xfId="0" applyFont="1" applyFill="1" applyBorder="1" applyAlignment="1">
      <alignment horizontal="center" vertical="center"/>
    </xf>
    <xf numFmtId="0" fontId="47" fillId="0" borderId="0" xfId="0" applyFont="1" applyFill="1" applyBorder="1" applyAlignment="1">
      <alignment horizontal="center" vertical="center"/>
    </xf>
    <xf numFmtId="0" fontId="50" fillId="18" borderId="0" xfId="38" applyFont="1" applyFill="1" applyBorder="1" applyAlignment="1">
      <alignment horizontal="center" vertical="center"/>
    </xf>
    <xf numFmtId="0" fontId="47" fillId="18" borderId="42" xfId="0" applyFont="1" applyFill="1" applyBorder="1" applyAlignment="1">
      <alignment horizontal="center" vertical="center"/>
    </xf>
    <xf numFmtId="0" fontId="47" fillId="0" borderId="42" xfId="0" applyFont="1" applyBorder="1" applyAlignment="1">
      <alignment horizontal="center" vertical="center"/>
    </xf>
    <xf numFmtId="0" fontId="24" fillId="0" borderId="0" xfId="38" applyFont="1" applyBorder="1"/>
    <xf numFmtId="0" fontId="24" fillId="0" borderId="0" xfId="38" applyFont="1"/>
    <xf numFmtId="0" fontId="24" fillId="0" borderId="0" xfId="38" applyFont="1" applyBorder="1" applyAlignment="1">
      <alignment vertical="center" wrapText="1"/>
    </xf>
    <xf numFmtId="0" fontId="46" fillId="0" borderId="48" xfId="38" applyFont="1" applyFill="1" applyBorder="1"/>
    <xf numFmtId="0" fontId="51" fillId="0" borderId="48" xfId="38" applyFont="1" applyFill="1" applyBorder="1"/>
    <xf numFmtId="0" fontId="52" fillId="0" borderId="48" xfId="38" applyFont="1" applyFill="1" applyBorder="1"/>
    <xf numFmtId="0" fontId="15" fillId="0" borderId="48" xfId="38" applyFont="1" applyBorder="1"/>
    <xf numFmtId="0" fontId="0" fillId="24" borderId="0" xfId="0" applyFill="1"/>
    <xf numFmtId="0" fontId="65" fillId="0" borderId="34" xfId="0" applyFont="1" applyBorder="1" applyAlignment="1">
      <alignment horizontal="center" vertical="center" wrapText="1"/>
    </xf>
    <xf numFmtId="0" fontId="65" fillId="0" borderId="36" xfId="0" applyFont="1" applyBorder="1" applyAlignment="1">
      <alignment horizontal="center" vertical="center"/>
    </xf>
    <xf numFmtId="0" fontId="64" fillId="21" borderId="36" xfId="0" applyFont="1" applyFill="1" applyBorder="1" applyAlignment="1">
      <alignment horizontal="center" vertical="center"/>
    </xf>
    <xf numFmtId="0" fontId="64" fillId="21" borderId="34" xfId="0" applyFont="1" applyFill="1" applyBorder="1" applyAlignment="1">
      <alignment horizontal="center" vertical="center"/>
    </xf>
    <xf numFmtId="0" fontId="46" fillId="22" borderId="0" xfId="0" applyFont="1" applyFill="1"/>
    <xf numFmtId="0" fontId="54" fillId="0" borderId="0" xfId="0" applyFont="1"/>
    <xf numFmtId="0" fontId="55" fillId="0" borderId="0" xfId="0" applyFont="1"/>
    <xf numFmtId="0" fontId="54" fillId="0" borderId="0" xfId="0" applyFont="1" applyAlignment="1">
      <alignment horizontal="left"/>
    </xf>
    <xf numFmtId="0" fontId="65" fillId="22" borderId="0" xfId="0" applyFont="1" applyFill="1" applyBorder="1" applyAlignment="1">
      <alignment horizontal="center" vertical="center"/>
    </xf>
    <xf numFmtId="0" fontId="46" fillId="21" borderId="0" xfId="0" applyFont="1" applyFill="1"/>
    <xf numFmtId="0" fontId="65" fillId="22" borderId="49" xfId="0" applyFont="1" applyFill="1" applyBorder="1" applyAlignment="1">
      <alignment horizontal="center" vertical="center"/>
    </xf>
    <xf numFmtId="0" fontId="66" fillId="24" borderId="0" xfId="0" applyFont="1" applyFill="1"/>
    <xf numFmtId="0" fontId="3" fillId="24" borderId="0" xfId="0" applyFont="1" applyFill="1"/>
    <xf numFmtId="0" fontId="67" fillId="21" borderId="0" xfId="38" applyFont="1" applyFill="1" applyBorder="1"/>
    <xf numFmtId="0" fontId="68" fillId="21" borderId="0" xfId="38" applyFont="1" applyFill="1" applyBorder="1"/>
    <xf numFmtId="0" fontId="35" fillId="0" borderId="28" xfId="38" applyFont="1" applyFill="1" applyBorder="1"/>
    <xf numFmtId="0" fontId="34" fillId="0" borderId="12" xfId="0" applyFont="1" applyBorder="1"/>
    <xf numFmtId="0" fontId="69" fillId="21" borderId="12" xfId="38" applyFont="1" applyFill="1" applyBorder="1"/>
    <xf numFmtId="0" fontId="35" fillId="0" borderId="12" xfId="38" applyFont="1" applyFill="1" applyBorder="1"/>
    <xf numFmtId="0" fontId="35" fillId="18" borderId="28" xfId="38" applyFont="1" applyFill="1" applyBorder="1"/>
    <xf numFmtId="0" fontId="47" fillId="0" borderId="34" xfId="38" applyFont="1" applyFill="1" applyBorder="1" applyAlignment="1">
      <alignment horizontal="center" vertical="center"/>
    </xf>
    <xf numFmtId="0" fontId="47" fillId="0" borderId="36" xfId="38" applyFont="1" applyFill="1" applyBorder="1" applyAlignment="1">
      <alignment horizontal="center" vertical="center"/>
    </xf>
    <xf numFmtId="0" fontId="48" fillId="18" borderId="34" xfId="38" applyFont="1" applyFill="1" applyBorder="1" applyAlignment="1">
      <alignment horizontal="center" vertical="center"/>
    </xf>
    <xf numFmtId="0" fontId="48" fillId="18" borderId="36" xfId="38" applyFont="1" applyFill="1" applyBorder="1" applyAlignment="1">
      <alignment horizontal="center" vertical="center"/>
    </xf>
    <xf numFmtId="0" fontId="47" fillId="0" borderId="34" xfId="38" applyFont="1" applyBorder="1" applyAlignment="1">
      <alignment horizontal="center" vertical="center"/>
    </xf>
    <xf numFmtId="0" fontId="47" fillId="0" borderId="0" xfId="38" applyFont="1" applyBorder="1" applyAlignment="1">
      <alignment horizontal="center" vertical="center"/>
    </xf>
    <xf numFmtId="0" fontId="47" fillId="0" borderId="36" xfId="38" applyFont="1" applyBorder="1" applyAlignment="1">
      <alignment horizontal="center" vertical="center"/>
    </xf>
    <xf numFmtId="0" fontId="35" fillId="0" borderId="50" xfId="38" applyFont="1" applyBorder="1"/>
    <xf numFmtId="0" fontId="38" fillId="0" borderId="51" xfId="38" applyFont="1" applyBorder="1"/>
    <xf numFmtId="0" fontId="39" fillId="0" borderId="15" xfId="38" applyFont="1" applyBorder="1"/>
    <xf numFmtId="0" fontId="35" fillId="0" borderId="34" xfId="38" applyFont="1" applyBorder="1"/>
    <xf numFmtId="0" fontId="46" fillId="0" borderId="28" xfId="38" applyFont="1" applyBorder="1" applyAlignment="1">
      <alignment horizontal="center" vertical="center"/>
    </xf>
    <xf numFmtId="0" fontId="46" fillId="0" borderId="32" xfId="38" applyFont="1" applyBorder="1" applyAlignment="1">
      <alignment horizontal="center" vertical="center"/>
    </xf>
    <xf numFmtId="0" fontId="46" fillId="0" borderId="0" xfId="38" applyFont="1" applyAlignment="1">
      <alignment vertical="center" wrapText="1"/>
    </xf>
    <xf numFmtId="0" fontId="15" fillId="0" borderId="13" xfId="38" applyFont="1" applyBorder="1"/>
    <xf numFmtId="0" fontId="15" fillId="0" borderId="14" xfId="38" applyFont="1" applyBorder="1"/>
    <xf numFmtId="0" fontId="15" fillId="0" borderId="0" xfId="38" applyFont="1" applyBorder="1"/>
    <xf numFmtId="0" fontId="15" fillId="0" borderId="42" xfId="38" applyFont="1" applyBorder="1" applyAlignment="1">
      <alignment shrinkToFit="1"/>
    </xf>
    <xf numFmtId="0" fontId="15" fillId="0" borderId="23" xfId="38" applyFont="1" applyFill="1" applyBorder="1" applyAlignment="1">
      <alignment shrinkToFit="1"/>
    </xf>
    <xf numFmtId="0" fontId="47" fillId="18" borderId="23" xfId="0" applyFont="1" applyFill="1" applyBorder="1" applyAlignment="1">
      <alignment horizontal="center"/>
    </xf>
    <xf numFmtId="0" fontId="47" fillId="18" borderId="0" xfId="0" applyFont="1" applyFill="1" applyBorder="1" applyAlignment="1">
      <alignment horizontal="center"/>
    </xf>
    <xf numFmtId="0" fontId="15" fillId="0" borderId="31" xfId="38" applyFont="1" applyBorder="1" applyAlignment="1">
      <alignment horizontal="center" shrinkToFit="1"/>
    </xf>
    <xf numFmtId="0" fontId="47" fillId="0" borderId="34" xfId="38" applyFont="1" applyBorder="1"/>
    <xf numFmtId="0" fontId="47" fillId="0" borderId="35" xfId="38" applyFont="1" applyBorder="1"/>
    <xf numFmtId="0" fontId="35" fillId="18" borderId="35" xfId="38" applyFont="1" applyFill="1" applyBorder="1"/>
    <xf numFmtId="0" fontId="47" fillId="0" borderId="36" xfId="38" applyFont="1" applyBorder="1"/>
    <xf numFmtId="0" fontId="35" fillId="0" borderId="34" xfId="38" applyFont="1" applyFill="1" applyBorder="1"/>
    <xf numFmtId="0" fontId="35" fillId="18" borderId="36" xfId="38" applyFont="1" applyFill="1" applyBorder="1"/>
    <xf numFmtId="0" fontId="10" fillId="0" borderId="0" xfId="0" applyFont="1"/>
    <xf numFmtId="0" fontId="65" fillId="0" borderId="0" xfId="0" applyFont="1" applyFill="1" applyBorder="1" applyAlignment="1">
      <alignment horizontal="center" vertical="center" wrapText="1"/>
    </xf>
    <xf numFmtId="0" fontId="0" fillId="21" borderId="0" xfId="0" applyFill="1"/>
    <xf numFmtId="0" fontId="0" fillId="21" borderId="28" xfId="0" applyFill="1" applyBorder="1"/>
    <xf numFmtId="0" fontId="46" fillId="0" borderId="0" xfId="0" applyFont="1"/>
    <xf numFmtId="0" fontId="46" fillId="0" borderId="0" xfId="0" applyFont="1" applyAlignment="1">
      <alignment horizontal="right"/>
    </xf>
    <xf numFmtId="0" fontId="10" fillId="21" borderId="28" xfId="0" applyFont="1" applyFill="1" applyBorder="1" applyAlignment="1">
      <alignment horizontal="center" vertical="center"/>
    </xf>
    <xf numFmtId="0" fontId="64" fillId="21" borderId="28" xfId="0" applyFont="1" applyFill="1" applyBorder="1" applyAlignment="1">
      <alignment horizontal="center" vertical="center"/>
    </xf>
    <xf numFmtId="0" fontId="46" fillId="0" borderId="0" xfId="0" applyFont="1" applyAlignment="1">
      <alignment horizontal="left"/>
    </xf>
    <xf numFmtId="0" fontId="46" fillId="0" borderId="28" xfId="0" applyFont="1" applyBorder="1" applyAlignment="1">
      <alignment horizontal="center" vertical="center" wrapText="1"/>
    </xf>
    <xf numFmtId="0" fontId="46" fillId="0" borderId="49" xfId="0" applyFont="1" applyBorder="1" applyAlignment="1">
      <alignment horizontal="center" vertical="center" wrapText="1"/>
    </xf>
    <xf numFmtId="0" fontId="64" fillId="21" borderId="49" xfId="0" applyFont="1" applyFill="1" applyBorder="1" applyAlignment="1">
      <alignment horizontal="center" vertical="center"/>
    </xf>
    <xf numFmtId="0" fontId="0" fillId="21" borderId="49" xfId="0" applyFill="1" applyBorder="1"/>
    <xf numFmtId="0" fontId="64" fillId="21" borderId="13" xfId="0" applyFont="1" applyFill="1" applyBorder="1" applyAlignment="1">
      <alignment horizontal="center" vertical="center"/>
    </xf>
    <xf numFmtId="0" fontId="64" fillId="21" borderId="26" xfId="0" applyFont="1" applyFill="1" applyBorder="1" applyAlignment="1">
      <alignment horizontal="center" vertical="center"/>
    </xf>
    <xf numFmtId="0" fontId="64" fillId="21" borderId="27" xfId="0" applyFont="1" applyFill="1" applyBorder="1" applyAlignment="1">
      <alignment horizontal="center" vertical="center"/>
    </xf>
    <xf numFmtId="0" fontId="10" fillId="21" borderId="24" xfId="0" applyFont="1" applyFill="1" applyBorder="1" applyAlignment="1">
      <alignment horizontal="center" vertical="center"/>
    </xf>
    <xf numFmtId="0" fontId="0" fillId="21" borderId="24" xfId="0" applyFill="1" applyBorder="1"/>
    <xf numFmtId="0" fontId="0" fillId="21" borderId="52" xfId="0" applyFill="1" applyBorder="1"/>
    <xf numFmtId="0" fontId="46" fillId="0" borderId="49" xfId="0" applyFont="1" applyFill="1" applyBorder="1" applyAlignment="1">
      <alignment horizontal="center" vertical="center" wrapText="1"/>
    </xf>
    <xf numFmtId="0" fontId="46" fillId="0" borderId="53" xfId="0" applyFont="1" applyBorder="1" applyAlignment="1">
      <alignment horizontal="center" vertical="center"/>
    </xf>
    <xf numFmtId="0" fontId="10" fillId="0" borderId="0" xfId="0" applyFont="1" applyFill="1"/>
    <xf numFmtId="0" fontId="65" fillId="22" borderId="28" xfId="0" applyFont="1" applyFill="1" applyBorder="1" applyAlignment="1">
      <alignment horizontal="center" vertical="center"/>
    </xf>
    <xf numFmtId="0" fontId="47" fillId="22" borderId="28" xfId="0" applyFont="1" applyFill="1" applyBorder="1"/>
    <xf numFmtId="0" fontId="47" fillId="22" borderId="49" xfId="0" applyFont="1" applyFill="1" applyBorder="1"/>
    <xf numFmtId="0" fontId="3" fillId="0" borderId="0" xfId="0" applyFont="1" applyAlignment="1">
      <alignment horizontal="center"/>
    </xf>
    <xf numFmtId="0" fontId="3" fillId="0" borderId="54"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54" xfId="0" applyFont="1" applyBorder="1" applyAlignment="1">
      <alignment horizontal="center" vertical="center" wrapText="1"/>
    </xf>
    <xf numFmtId="0" fontId="3" fillId="0" borderId="18" xfId="0" applyFont="1" applyBorder="1" applyAlignment="1">
      <alignment horizontal="center" vertical="center" wrapText="1"/>
    </xf>
    <xf numFmtId="16" fontId="3" fillId="0" borderId="49" xfId="0" applyNumberFormat="1" applyFont="1" applyFill="1" applyBorder="1" applyAlignment="1">
      <alignment horizontal="center" vertical="center"/>
    </xf>
    <xf numFmtId="0" fontId="3" fillId="0" borderId="49" xfId="0" applyFont="1" applyFill="1" applyBorder="1" applyAlignment="1">
      <alignment horizontal="center" vertical="center"/>
    </xf>
    <xf numFmtId="0" fontId="3" fillId="0" borderId="49" xfId="0" applyFont="1" applyBorder="1" applyAlignment="1">
      <alignment horizontal="center" vertical="center" wrapText="1"/>
    </xf>
    <xf numFmtId="0" fontId="0" fillId="21" borderId="0" xfId="0" applyFill="1" applyAlignment="1">
      <alignment horizontal="center"/>
    </xf>
    <xf numFmtId="0" fontId="47" fillId="21" borderId="55" xfId="0" applyFont="1" applyFill="1" applyBorder="1" applyAlignment="1">
      <alignment horizontal="center"/>
    </xf>
    <xf numFmtId="0" fontId="47" fillId="21" borderId="56" xfId="0" applyFont="1" applyFill="1" applyBorder="1" applyAlignment="1">
      <alignment horizontal="center"/>
    </xf>
    <xf numFmtId="0" fontId="47" fillId="21" borderId="0" xfId="0" applyFont="1" applyFill="1" applyBorder="1" applyAlignment="1">
      <alignment horizontal="center"/>
    </xf>
    <xf numFmtId="0" fontId="47" fillId="21" borderId="18" xfId="0" applyFont="1" applyFill="1" applyBorder="1" applyAlignment="1">
      <alignment horizontal="center"/>
    </xf>
    <xf numFmtId="0" fontId="47" fillId="0" borderId="0" xfId="0" applyFont="1" applyFill="1" applyBorder="1" applyAlignment="1">
      <alignment horizontal="center"/>
    </xf>
    <xf numFmtId="0" fontId="10" fillId="0" borderId="0" xfId="0" applyFont="1" applyAlignment="1">
      <alignment horizontal="center"/>
    </xf>
    <xf numFmtId="0" fontId="46" fillId="0" borderId="17" xfId="0" applyFont="1" applyBorder="1" applyAlignment="1">
      <alignment horizontal="center" wrapText="1"/>
    </xf>
    <xf numFmtId="0" fontId="47" fillId="21" borderId="57" xfId="0" applyFont="1" applyFill="1" applyBorder="1" applyAlignment="1">
      <alignment horizontal="center"/>
    </xf>
    <xf numFmtId="0" fontId="10" fillId="21" borderId="0" xfId="0" applyFont="1" applyFill="1"/>
    <xf numFmtId="0" fontId="33" fillId="0" borderId="0" xfId="0" applyFont="1" applyAlignment="1">
      <alignment horizontal="right" vertical="center" wrapText="1"/>
    </xf>
    <xf numFmtId="0" fontId="33" fillId="0" borderId="0" xfId="0" applyFont="1" applyAlignment="1">
      <alignment horizontal="center" wrapText="1"/>
    </xf>
    <xf numFmtId="0" fontId="46" fillId="0" borderId="0" xfId="0" applyFont="1" applyAlignment="1">
      <alignment horizontal="center" vertical="center" wrapText="1"/>
    </xf>
    <xf numFmtId="0" fontId="10" fillId="24" borderId="0" xfId="0" applyFont="1" applyFill="1"/>
    <xf numFmtId="0" fontId="15" fillId="24" borderId="0" xfId="0" applyFont="1" applyFill="1"/>
    <xf numFmtId="0" fontId="46" fillId="0" borderId="0" xfId="0" applyFont="1" applyFill="1" applyBorder="1"/>
    <xf numFmtId="0" fontId="46" fillId="0" borderId="0" xfId="0" applyFont="1" applyFill="1"/>
    <xf numFmtId="0" fontId="46" fillId="22" borderId="58" xfId="0" applyFont="1" applyFill="1" applyBorder="1"/>
    <xf numFmtId="0" fontId="46" fillId="18" borderId="54" xfId="0" applyFont="1" applyFill="1" applyBorder="1"/>
    <xf numFmtId="0" fontId="46" fillId="24" borderId="59" xfId="0" applyFont="1" applyFill="1" applyBorder="1"/>
    <xf numFmtId="1" fontId="46" fillId="0" borderId="0" xfId="0" applyNumberFormat="1" applyFont="1" applyFill="1" applyBorder="1"/>
    <xf numFmtId="0" fontId="56" fillId="0" borderId="0" xfId="0" applyFont="1"/>
    <xf numFmtId="0" fontId="46" fillId="24" borderId="0" xfId="0" applyFont="1" applyFill="1"/>
    <xf numFmtId="0" fontId="46" fillId="0" borderId="0" xfId="0" applyFont="1" applyAlignment="1"/>
    <xf numFmtId="0" fontId="46" fillId="0" borderId="0" xfId="0" applyFont="1" applyAlignment="1">
      <alignment horizontal="center"/>
    </xf>
    <xf numFmtId="2" fontId="46" fillId="18" borderId="0" xfId="0" applyNumberFormat="1" applyFont="1" applyFill="1"/>
    <xf numFmtId="0" fontId="46" fillId="0" borderId="0" xfId="0" applyFont="1" applyBorder="1" applyAlignment="1"/>
    <xf numFmtId="0" fontId="46" fillId="18" borderId="0" xfId="0" applyFont="1" applyFill="1" applyAlignment="1"/>
    <xf numFmtId="0" fontId="46" fillId="24" borderId="0" xfId="0" applyFont="1" applyFill="1" applyBorder="1"/>
    <xf numFmtId="0" fontId="46" fillId="0" borderId="0" xfId="0" applyFont="1" applyAlignment="1">
      <alignment wrapText="1"/>
    </xf>
    <xf numFmtId="0" fontId="46" fillId="0" borderId="0" xfId="0" applyFont="1" applyFill="1" applyBorder="1" applyAlignment="1">
      <alignment horizontal="center"/>
    </xf>
    <xf numFmtId="0" fontId="46" fillId="19" borderId="0" xfId="0" applyFont="1" applyFill="1" applyBorder="1" applyAlignment="1">
      <alignment horizontal="center"/>
    </xf>
    <xf numFmtId="0" fontId="59" fillId="0" borderId="60" xfId="0" applyFont="1" applyBorder="1"/>
    <xf numFmtId="164" fontId="14" fillId="19" borderId="23" xfId="0" applyNumberFormat="1" applyFont="1" applyFill="1" applyBorder="1"/>
    <xf numFmtId="0" fontId="59" fillId="0" borderId="60" xfId="0" applyFont="1" applyBorder="1" applyAlignment="1">
      <alignment horizontal="left"/>
    </xf>
    <xf numFmtId="0" fontId="59" fillId="0" borderId="0" xfId="0" applyFont="1"/>
    <xf numFmtId="9" fontId="15" fillId="0" borderId="0" xfId="0" applyNumberFormat="1" applyFont="1"/>
    <xf numFmtId="0" fontId="46" fillId="0" borderId="61" xfId="0" applyFont="1" applyBorder="1" applyAlignment="1">
      <alignment horizontal="center" vertical="center"/>
    </xf>
    <xf numFmtId="0" fontId="46" fillId="18" borderId="0" xfId="0" applyFont="1" applyFill="1" applyBorder="1" applyAlignment="1">
      <alignment horizontal="center"/>
    </xf>
    <xf numFmtId="2" fontId="46" fillId="18" borderId="0" xfId="0" applyNumberFormat="1" applyFont="1" applyFill="1" applyBorder="1" applyAlignment="1">
      <alignment horizontal="center"/>
    </xf>
    <xf numFmtId="1" fontId="46" fillId="0" borderId="0" xfId="0" applyNumberFormat="1" applyFont="1" applyFill="1" applyBorder="1" applyAlignment="1">
      <alignment horizontal="center"/>
    </xf>
    <xf numFmtId="0" fontId="46" fillId="18" borderId="0" xfId="0" applyFont="1" applyFill="1" applyBorder="1" applyAlignment="1">
      <alignment horizontal="left"/>
    </xf>
    <xf numFmtId="2" fontId="46" fillId="18" borderId="0" xfId="0" applyNumberFormat="1" applyFont="1" applyFill="1" applyAlignment="1">
      <alignment horizontal="center"/>
    </xf>
    <xf numFmtId="0" fontId="46" fillId="18" borderId="0" xfId="0" applyFont="1" applyFill="1" applyAlignment="1">
      <alignment horizontal="center"/>
    </xf>
    <xf numFmtId="0" fontId="46" fillId="21" borderId="0" xfId="0" applyFont="1" applyFill="1" applyAlignment="1">
      <alignment horizontal="center"/>
    </xf>
    <xf numFmtId="0" fontId="65" fillId="22" borderId="54" xfId="0" applyFont="1" applyFill="1" applyBorder="1" applyAlignment="1">
      <alignment horizontal="center" vertical="center"/>
    </xf>
    <xf numFmtId="0" fontId="65" fillId="22" borderId="53" xfId="0" applyFont="1" applyFill="1" applyBorder="1" applyAlignment="1">
      <alignment horizontal="center" vertical="center"/>
    </xf>
    <xf numFmtId="0" fontId="65" fillId="0" borderId="0" xfId="0" applyFont="1" applyBorder="1" applyAlignment="1">
      <alignment horizontal="center" vertical="center" wrapText="1"/>
    </xf>
    <xf numFmtId="0" fontId="0" fillId="0" borderId="0" xfId="0" applyBorder="1" applyAlignment="1">
      <alignment horizontal="center"/>
    </xf>
    <xf numFmtId="0" fontId="10" fillId="21" borderId="0" xfId="0" applyFont="1" applyFill="1" applyAlignment="1">
      <alignment horizontal="center"/>
    </xf>
    <xf numFmtId="0" fontId="3" fillId="0" borderId="0" xfId="0" applyFont="1" applyFill="1" applyAlignment="1">
      <alignment horizontal="center"/>
    </xf>
    <xf numFmtId="0" fontId="10" fillId="21" borderId="28" xfId="0" applyFont="1" applyFill="1" applyBorder="1" applyAlignment="1">
      <alignment horizontal="center"/>
    </xf>
    <xf numFmtId="0" fontId="10" fillId="21" borderId="0" xfId="0" applyFont="1" applyFill="1" applyBorder="1" applyAlignment="1">
      <alignment horizontal="center"/>
    </xf>
    <xf numFmtId="0" fontId="10" fillId="21" borderId="12" xfId="0" applyFont="1" applyFill="1" applyBorder="1" applyAlignment="1">
      <alignment horizontal="center"/>
    </xf>
    <xf numFmtId="0" fontId="0" fillId="0" borderId="19" xfId="0" applyBorder="1"/>
    <xf numFmtId="0" fontId="0" fillId="0" borderId="63" xfId="0" applyBorder="1"/>
    <xf numFmtId="0" fontId="0" fillId="0" borderId="16" xfId="0" applyBorder="1"/>
    <xf numFmtId="0" fontId="10" fillId="0" borderId="16" xfId="0" applyFont="1" applyBorder="1"/>
    <xf numFmtId="0" fontId="3" fillId="0" borderId="16" xfId="0" applyFont="1" applyBorder="1"/>
    <xf numFmtId="0" fontId="0" fillId="0" borderId="64" xfId="0" applyBorder="1"/>
    <xf numFmtId="0" fontId="64" fillId="22" borderId="34" xfId="0" applyFont="1" applyFill="1" applyBorder="1" applyAlignment="1">
      <alignment horizontal="center" vertical="center"/>
    </xf>
    <xf numFmtId="0" fontId="33" fillId="24" borderId="0" xfId="0" applyFont="1" applyFill="1" applyAlignment="1">
      <alignment horizontal="center"/>
    </xf>
    <xf numFmtId="0" fontId="35" fillId="0" borderId="65" xfId="38" applyFont="1" applyBorder="1"/>
    <xf numFmtId="0" fontId="35" fillId="0" borderId="66" xfId="38" applyFont="1" applyBorder="1"/>
    <xf numFmtId="0" fontId="0" fillId="0" borderId="54" xfId="0" applyBorder="1" applyAlignment="1">
      <alignment horizontal="center"/>
    </xf>
    <xf numFmtId="0" fontId="42" fillId="0" borderId="67" xfId="38" applyFont="1" applyBorder="1" applyAlignment="1">
      <alignment horizontal="center"/>
    </xf>
    <xf numFmtId="0" fontId="35" fillId="22" borderId="60" xfId="38" applyFont="1" applyFill="1" applyBorder="1"/>
    <xf numFmtId="0" fontId="60" fillId="0" borderId="68" xfId="38" applyFont="1" applyBorder="1" applyAlignment="1">
      <alignment horizontal="center"/>
    </xf>
    <xf numFmtId="0" fontId="47" fillId="18" borderId="66" xfId="38" applyFont="1" applyFill="1" applyBorder="1"/>
    <xf numFmtId="0" fontId="47" fillId="18" borderId="54" xfId="38" applyFont="1" applyFill="1" applyBorder="1"/>
    <xf numFmtId="0" fontId="55" fillId="0" borderId="0" xfId="0" applyFont="1" applyAlignment="1">
      <alignment horizontal="left"/>
    </xf>
    <xf numFmtId="0" fontId="54" fillId="0" borderId="59" xfId="0" applyFont="1" applyBorder="1"/>
    <xf numFmtId="0" fontId="34" fillId="0" borderId="19" xfId="0" applyFont="1" applyBorder="1"/>
    <xf numFmtId="0" fontId="54" fillId="0" borderId="19" xfId="0" applyFont="1" applyBorder="1"/>
    <xf numFmtId="0" fontId="54" fillId="0" borderId="59" xfId="0" applyFont="1" applyBorder="1" applyAlignment="1">
      <alignment horizontal="left"/>
    </xf>
    <xf numFmtId="0" fontId="54" fillId="0" borderId="19" xfId="0" applyFont="1" applyBorder="1" applyAlignment="1">
      <alignment horizontal="left"/>
    </xf>
    <xf numFmtId="0" fontId="55" fillId="0" borderId="19" xfId="0" applyFont="1" applyBorder="1"/>
    <xf numFmtId="0" fontId="33" fillId="22" borderId="0" xfId="0" applyFont="1" applyFill="1"/>
    <xf numFmtId="0" fontId="33" fillId="25" borderId="0" xfId="0" applyFont="1" applyFill="1"/>
    <xf numFmtId="0" fontId="33" fillId="18" borderId="0" xfId="0" applyFont="1" applyFill="1"/>
    <xf numFmtId="0" fontId="33" fillId="24" borderId="0" xfId="0" applyFont="1" applyFill="1"/>
    <xf numFmtId="0" fontId="10" fillId="0" borderId="0" xfId="0" quotePrefix="1" applyFont="1"/>
    <xf numFmtId="0" fontId="46" fillId="24" borderId="0" xfId="0" applyFont="1" applyFill="1" applyAlignment="1">
      <alignment horizontal="right"/>
    </xf>
    <xf numFmtId="0" fontId="15" fillId="0" borderId="0" xfId="0" applyFont="1" applyFill="1"/>
    <xf numFmtId="0" fontId="0" fillId="19" borderId="13" xfId="0" applyFill="1" applyBorder="1" applyAlignment="1"/>
    <xf numFmtId="0" fontId="7" fillId="18" borderId="14" xfId="0" applyFont="1" applyFill="1" applyBorder="1"/>
    <xf numFmtId="0" fontId="7" fillId="18" borderId="12" xfId="0" applyFont="1" applyFill="1" applyBorder="1"/>
    <xf numFmtId="0" fontId="70" fillId="0" borderId="13" xfId="38" applyFont="1" applyBorder="1" applyAlignment="1">
      <alignment horizontal="center"/>
    </xf>
    <xf numFmtId="0" fontId="71" fillId="0" borderId="13" xfId="38" applyFont="1" applyBorder="1"/>
    <xf numFmtId="0" fontId="71" fillId="0" borderId="14" xfId="38" applyFont="1" applyBorder="1"/>
    <xf numFmtId="0" fontId="72" fillId="0" borderId="26" xfId="38" applyFont="1" applyBorder="1"/>
    <xf numFmtId="0" fontId="73" fillId="0" borderId="13" xfId="38" applyFont="1" applyBorder="1" applyAlignment="1">
      <alignment horizontal="center"/>
    </xf>
    <xf numFmtId="0" fontId="37" fillId="0" borderId="24" xfId="38" applyFont="1" applyBorder="1" applyAlignment="1">
      <alignment horizontal="center"/>
    </xf>
    <xf numFmtId="0" fontId="37" fillId="0" borderId="14" xfId="38" applyFont="1" applyBorder="1" applyAlignment="1">
      <alignment horizontal="center"/>
    </xf>
    <xf numFmtId="0" fontId="37" fillId="0" borderId="69" xfId="38" applyFont="1" applyBorder="1" applyAlignment="1">
      <alignment horizontal="center"/>
    </xf>
    <xf numFmtId="0" fontId="46" fillId="0" borderId="19" xfId="0" applyFont="1" applyBorder="1" applyAlignment="1">
      <alignment horizontal="center"/>
    </xf>
    <xf numFmtId="0" fontId="46" fillId="0" borderId="28" xfId="0" applyFont="1" applyBorder="1" applyAlignment="1">
      <alignment horizontal="center"/>
    </xf>
    <xf numFmtId="0" fontId="46" fillId="0" borderId="0" xfId="0" applyFont="1" applyBorder="1" applyAlignment="1">
      <alignment horizontal="center"/>
    </xf>
    <xf numFmtId="0" fontId="46" fillId="0" borderId="12" xfId="0" applyFont="1" applyBorder="1" applyAlignment="1">
      <alignment horizontal="center"/>
    </xf>
    <xf numFmtId="0" fontId="10" fillId="0" borderId="15" xfId="0" applyFont="1" applyFill="1" applyBorder="1" applyAlignment="1">
      <alignment horizontal="left"/>
    </xf>
    <xf numFmtId="0" fontId="74" fillId="0" borderId="48" xfId="38" applyFont="1" applyFill="1" applyBorder="1"/>
    <xf numFmtId="0" fontId="35" fillId="21" borderId="0" xfId="38" applyFont="1" applyFill="1" applyBorder="1"/>
    <xf numFmtId="0" fontId="63" fillId="0" borderId="0" xfId="0" applyFont="1" applyFill="1" applyBorder="1" applyAlignment="1">
      <alignment horizontal="left" vertical="center"/>
    </xf>
    <xf numFmtId="0" fontId="75" fillId="21" borderId="0" xfId="0" applyFont="1" applyFill="1" applyAlignment="1">
      <alignment horizontal="center"/>
    </xf>
    <xf numFmtId="0" fontId="3" fillId="21" borderId="0" xfId="0" applyFont="1" applyFill="1" applyAlignment="1">
      <alignment horizontal="center"/>
    </xf>
    <xf numFmtId="0" fontId="54" fillId="0" borderId="0" xfId="0" applyFont="1" applyFill="1"/>
    <xf numFmtId="0" fontId="46" fillId="0" borderId="0" xfId="0" applyFont="1" applyFill="1" applyAlignment="1">
      <alignment horizontal="center"/>
    </xf>
    <xf numFmtId="0" fontId="0" fillId="24" borderId="0" xfId="0" applyFill="1" applyAlignment="1">
      <alignment horizontal="left"/>
    </xf>
    <xf numFmtId="0" fontId="0" fillId="26" borderId="54" xfId="0" applyFill="1" applyBorder="1" applyAlignment="1">
      <alignment horizontal="center"/>
    </xf>
    <xf numFmtId="0" fontId="0" fillId="26" borderId="49" xfId="0" applyFill="1" applyBorder="1" applyAlignment="1">
      <alignment horizontal="center"/>
    </xf>
    <xf numFmtId="0" fontId="0" fillId="26" borderId="0" xfId="0" applyFill="1" applyBorder="1" applyAlignment="1">
      <alignment horizontal="center"/>
    </xf>
    <xf numFmtId="0" fontId="0" fillId="26" borderId="53" xfId="0" applyFill="1" applyBorder="1" applyAlignment="1">
      <alignment horizontal="center"/>
    </xf>
    <xf numFmtId="0" fontId="0" fillId="27" borderId="0" xfId="0" applyFill="1"/>
    <xf numFmtId="2" fontId="46" fillId="21" borderId="0" xfId="0" applyNumberFormat="1" applyFont="1" applyFill="1" applyBorder="1" applyAlignment="1">
      <alignment horizontal="center"/>
    </xf>
    <xf numFmtId="0" fontId="46" fillId="21" borderId="0" xfId="0" applyFont="1" applyFill="1" applyBorder="1" applyAlignment="1">
      <alignment horizontal="center"/>
    </xf>
    <xf numFmtId="0" fontId="3" fillId="0" borderId="0" xfId="0" applyFont="1" applyAlignment="1">
      <alignment horizontal="left"/>
    </xf>
    <xf numFmtId="0" fontId="46" fillId="25" borderId="0" xfId="0" applyFont="1" applyFill="1" applyAlignment="1">
      <alignment horizontal="right"/>
    </xf>
    <xf numFmtId="0" fontId="46" fillId="0" borderId="0" xfId="0" applyFont="1" applyFill="1" applyAlignment="1">
      <alignment horizontal="right"/>
    </xf>
    <xf numFmtId="0" fontId="0" fillId="0" borderId="0" xfId="0" applyFill="1" applyAlignment="1">
      <alignment horizontal="center"/>
    </xf>
    <xf numFmtId="0" fontId="34" fillId="21" borderId="19" xfId="0" applyFont="1" applyFill="1" applyBorder="1" applyAlignment="1">
      <alignment horizontal="left"/>
    </xf>
    <xf numFmtId="0" fontId="34" fillId="21" borderId="20" xfId="0" applyFont="1" applyFill="1" applyBorder="1" applyAlignment="1">
      <alignment horizontal="left"/>
    </xf>
    <xf numFmtId="0" fontId="55" fillId="21" borderId="19" xfId="0" applyFont="1" applyFill="1" applyBorder="1" applyAlignment="1">
      <alignment horizontal="left"/>
    </xf>
    <xf numFmtId="0" fontId="46" fillId="0" borderId="0" xfId="0" applyFont="1" applyFill="1" applyAlignment="1">
      <alignment horizontal="center" vertical="center" wrapText="1"/>
    </xf>
    <xf numFmtId="0" fontId="46" fillId="21" borderId="54" xfId="0" applyFont="1" applyFill="1" applyBorder="1" applyAlignment="1">
      <alignment horizontal="center"/>
    </xf>
    <xf numFmtId="0" fontId="46" fillId="21" borderId="18" xfId="0" applyFont="1" applyFill="1" applyBorder="1" applyAlignment="1">
      <alignment horizontal="center"/>
    </xf>
    <xf numFmtId="0" fontId="46" fillId="21" borderId="0" xfId="0" applyFont="1" applyFill="1" applyAlignment="1">
      <alignment horizontal="center" vertical="center"/>
    </xf>
    <xf numFmtId="0" fontId="0" fillId="0" borderId="0" xfId="0" applyAlignment="1">
      <alignment horizontal="center"/>
    </xf>
    <xf numFmtId="0" fontId="55" fillId="0" borderId="0" xfId="0" applyFont="1" applyAlignment="1"/>
    <xf numFmtId="0" fontId="0" fillId="0" borderId="0" xfId="0" applyBorder="1" applyAlignment="1"/>
    <xf numFmtId="0" fontId="0" fillId="21" borderId="0" xfId="0" applyFill="1" applyAlignment="1">
      <alignment horizontal="center" vertical="center"/>
    </xf>
    <xf numFmtId="0" fontId="0" fillId="21" borderId="0" xfId="0" applyFill="1" applyBorder="1" applyAlignment="1">
      <alignment horizontal="center" vertical="center"/>
    </xf>
    <xf numFmtId="0" fontId="0" fillId="21" borderId="0" xfId="0" applyNumberFormat="1" applyFill="1" applyAlignment="1">
      <alignment horizontal="center" vertical="center"/>
    </xf>
    <xf numFmtId="0" fontId="41" fillId="18" borderId="14" xfId="0" applyFont="1" applyFill="1" applyBorder="1" applyAlignment="1">
      <alignment horizontal="center" vertical="center"/>
    </xf>
    <xf numFmtId="0" fontId="33" fillId="21" borderId="0" xfId="0" applyFont="1" applyFill="1" applyAlignment="1">
      <alignment horizontal="center" vertical="center"/>
    </xf>
    <xf numFmtId="0" fontId="33" fillId="21" borderId="74" xfId="0" applyFont="1" applyFill="1" applyBorder="1" applyAlignment="1">
      <alignment horizontal="center" vertical="center"/>
    </xf>
    <xf numFmtId="0" fontId="33" fillId="21" borderId="0" xfId="0" applyFont="1" applyFill="1" applyBorder="1" applyAlignment="1">
      <alignment horizontal="center" vertical="center"/>
    </xf>
    <xf numFmtId="0" fontId="33" fillId="21" borderId="0" xfId="0" applyFont="1" applyFill="1" applyAlignment="1">
      <alignment horizontal="center"/>
    </xf>
    <xf numFmtId="0" fontId="0" fillId="0" borderId="12" xfId="0" applyFill="1" applyBorder="1" applyAlignment="1">
      <alignment horizontal="center" vertical="center"/>
    </xf>
    <xf numFmtId="0" fontId="33" fillId="0" borderId="12" xfId="0" applyFont="1" applyFill="1" applyBorder="1" applyAlignment="1">
      <alignment horizontal="right"/>
    </xf>
    <xf numFmtId="0" fontId="33" fillId="0" borderId="75" xfId="0" applyFont="1" applyFill="1" applyBorder="1" applyAlignment="1">
      <alignment horizontal="right"/>
    </xf>
    <xf numFmtId="0" fontId="33" fillId="0" borderId="0" xfId="0" applyFont="1" applyFill="1" applyBorder="1" applyAlignment="1">
      <alignment horizontal="right"/>
    </xf>
    <xf numFmtId="0" fontId="33" fillId="21" borderId="77" xfId="0" applyFont="1" applyFill="1" applyBorder="1" applyAlignment="1">
      <alignment horizontal="center" vertical="center"/>
    </xf>
    <xf numFmtId="0" fontId="33" fillId="21" borderId="76" xfId="0" applyFont="1" applyFill="1" applyBorder="1" applyAlignment="1">
      <alignment horizontal="center" vertical="center"/>
    </xf>
    <xf numFmtId="0" fontId="33" fillId="21" borderId="49" xfId="0" applyFont="1" applyFill="1" applyBorder="1" applyAlignment="1">
      <alignment horizontal="center" vertical="center"/>
    </xf>
    <xf numFmtId="0" fontId="33" fillId="21" borderId="28" xfId="0" applyFont="1" applyFill="1" applyBorder="1" applyAlignment="1">
      <alignment horizontal="center" vertical="center"/>
    </xf>
    <xf numFmtId="0" fontId="35" fillId="0" borderId="0" xfId="38" applyFont="1" applyFill="1"/>
    <xf numFmtId="0" fontId="54" fillId="21" borderId="19" xfId="0" applyFont="1" applyFill="1" applyBorder="1" applyAlignment="1">
      <alignment horizontal="left"/>
    </xf>
    <xf numFmtId="0" fontId="54" fillId="21" borderId="20" xfId="0" applyFont="1" applyFill="1" applyBorder="1" applyAlignment="1">
      <alignment horizontal="left"/>
    </xf>
    <xf numFmtId="0" fontId="33" fillId="0" borderId="0" xfId="0" applyFont="1" applyAlignment="1">
      <alignment horizontal="right"/>
    </xf>
    <xf numFmtId="0" fontId="54" fillId="0" borderId="0" xfId="38" applyFont="1" applyFill="1" applyBorder="1" applyAlignment="1">
      <alignment horizontal="center"/>
    </xf>
    <xf numFmtId="0" fontId="7" fillId="18" borderId="74" xfId="0" applyFont="1" applyFill="1" applyBorder="1"/>
    <xf numFmtId="0" fontId="7" fillId="18" borderId="0" xfId="0" applyFont="1" applyFill="1" applyBorder="1"/>
    <xf numFmtId="0" fontId="3" fillId="18" borderId="15" xfId="0" applyFont="1" applyFill="1" applyBorder="1" applyAlignment="1"/>
    <xf numFmtId="0" fontId="7" fillId="18" borderId="76" xfId="0" applyFont="1" applyFill="1" applyBorder="1"/>
    <xf numFmtId="0" fontId="7" fillId="18" borderId="28" xfId="0" applyFont="1" applyFill="1" applyBorder="1"/>
    <xf numFmtId="0" fontId="10" fillId="0" borderId="15" xfId="0" applyFont="1" applyBorder="1" applyAlignment="1">
      <alignment horizontal="center"/>
    </xf>
    <xf numFmtId="0" fontId="35" fillId="22" borderId="29" xfId="38" applyFont="1" applyFill="1" applyBorder="1" applyAlignment="1">
      <alignment horizontal="center" vertical="center"/>
    </xf>
    <xf numFmtId="0" fontId="35" fillId="22" borderId="23" xfId="38" applyFont="1" applyFill="1" applyBorder="1" applyAlignment="1">
      <alignment horizontal="center" vertical="center"/>
    </xf>
    <xf numFmtId="0" fontId="35" fillId="22" borderId="30" xfId="38" applyFont="1" applyFill="1" applyBorder="1" applyAlignment="1">
      <alignment horizontal="center" vertical="center"/>
    </xf>
    <xf numFmtId="0" fontId="35" fillId="22" borderId="10" xfId="38" applyFont="1" applyFill="1" applyBorder="1" applyAlignment="1">
      <alignment horizontal="center" vertical="center"/>
    </xf>
    <xf numFmtId="0" fontId="35" fillId="22" borderId="11" xfId="38" applyFont="1" applyFill="1" applyBorder="1" applyAlignment="1">
      <alignment horizontal="center" vertical="center"/>
    </xf>
    <xf numFmtId="0" fontId="47" fillId="18" borderId="0" xfId="38" applyFont="1" applyFill="1" applyBorder="1" applyAlignment="1">
      <alignment horizontal="center" vertical="center"/>
    </xf>
    <xf numFmtId="0" fontId="47" fillId="18" borderId="26" xfId="38" applyFont="1" applyFill="1" applyBorder="1" applyAlignment="1">
      <alignment horizontal="center" vertical="center"/>
    </xf>
    <xf numFmtId="0" fontId="47" fillId="18" borderId="13" xfId="38" applyFont="1" applyFill="1" applyBorder="1" applyAlignment="1">
      <alignment horizontal="center" vertical="center"/>
    </xf>
    <xf numFmtId="0" fontId="47" fillId="18" borderId="27" xfId="38" applyFont="1" applyFill="1" applyBorder="1" applyAlignment="1">
      <alignment horizontal="center" vertical="center"/>
    </xf>
    <xf numFmtId="0" fontId="33" fillId="0" borderId="0" xfId="0" applyFont="1" applyAlignment="1">
      <alignment wrapText="1"/>
    </xf>
    <xf numFmtId="0" fontId="80" fillId="0" borderId="0" xfId="0" applyFont="1"/>
    <xf numFmtId="0" fontId="46" fillId="0" borderId="0" xfId="38" applyFont="1" applyFill="1"/>
    <xf numFmtId="0" fontId="46" fillId="0" borderId="0" xfId="38" applyFont="1" applyFill="1" applyBorder="1"/>
    <xf numFmtId="0" fontId="86" fillId="0" borderId="14" xfId="38" applyFont="1" applyBorder="1" applyAlignment="1">
      <alignment horizontal="right"/>
    </xf>
    <xf numFmtId="0" fontId="86" fillId="0" borderId="12" xfId="38" applyFont="1" applyBorder="1" applyAlignment="1">
      <alignment horizontal="right"/>
    </xf>
    <xf numFmtId="0" fontId="0" fillId="0" borderId="58" xfId="0" applyBorder="1"/>
    <xf numFmtId="0" fontId="33" fillId="0" borderId="16" xfId="0" applyFont="1" applyBorder="1"/>
    <xf numFmtId="0" fontId="0" fillId="0" borderId="54" xfId="0" applyBorder="1"/>
    <xf numFmtId="0" fontId="0" fillId="0" borderId="0" xfId="0" applyBorder="1" applyAlignment="1">
      <alignment horizontal="left"/>
    </xf>
    <xf numFmtId="0" fontId="0" fillId="0" borderId="18" xfId="0" applyBorder="1" applyAlignment="1">
      <alignment horizontal="left"/>
    </xf>
    <xf numFmtId="0" fontId="65" fillId="25" borderId="0" xfId="0" applyFont="1" applyFill="1" applyBorder="1" applyAlignment="1">
      <alignment horizontal="center"/>
    </xf>
    <xf numFmtId="0" fontId="35" fillId="18" borderId="30" xfId="38" applyFont="1" applyFill="1" applyBorder="1" applyAlignment="1">
      <alignment horizontal="center" vertical="center"/>
    </xf>
    <xf numFmtId="0" fontId="35" fillId="18" borderId="78" xfId="38" applyFont="1" applyFill="1" applyBorder="1" applyAlignment="1">
      <alignment horizontal="center" vertical="center"/>
    </xf>
    <xf numFmtId="1" fontId="46" fillId="25" borderId="0" xfId="0" applyNumberFormat="1" applyFont="1" applyFill="1"/>
    <xf numFmtId="0" fontId="47" fillId="21" borderId="0" xfId="0" applyFont="1" applyFill="1"/>
    <xf numFmtId="0" fontId="1" fillId="0" borderId="0" xfId="0" applyFont="1"/>
    <xf numFmtId="9" fontId="75" fillId="0" borderId="40" xfId="0" applyNumberFormat="1" applyFont="1" applyBorder="1" applyAlignment="1">
      <alignment horizontal="center" vertical="center"/>
    </xf>
    <xf numFmtId="9" fontId="75" fillId="0" borderId="42" xfId="0" applyNumberFormat="1" applyFont="1" applyBorder="1" applyAlignment="1">
      <alignment horizontal="center" vertical="center"/>
    </xf>
    <xf numFmtId="9" fontId="75" fillId="0" borderId="79" xfId="0" applyNumberFormat="1" applyFont="1" applyBorder="1" applyAlignment="1">
      <alignment horizontal="center" vertical="center"/>
    </xf>
    <xf numFmtId="9" fontId="75" fillId="0" borderId="80" xfId="0" applyNumberFormat="1" applyFont="1" applyBorder="1" applyAlignment="1">
      <alignment horizontal="center" vertical="center"/>
    </xf>
    <xf numFmtId="9" fontId="75" fillId="0" borderId="31" xfId="0" applyNumberFormat="1" applyFont="1" applyBorder="1" applyAlignment="1">
      <alignment horizontal="center" vertical="center"/>
    </xf>
    <xf numFmtId="0" fontId="3" fillId="0" borderId="18" xfId="0" applyFont="1" applyBorder="1"/>
    <xf numFmtId="0" fontId="3" fillId="0" borderId="81" xfId="0" applyFont="1" applyBorder="1" applyAlignment="1">
      <alignment horizontal="center"/>
    </xf>
    <xf numFmtId="0" fontId="0" fillId="21" borderId="18" xfId="0" applyFill="1" applyBorder="1" applyAlignment="1">
      <alignment horizontal="center"/>
    </xf>
    <xf numFmtId="0" fontId="0" fillId="21" borderId="12" xfId="0" applyFill="1" applyBorder="1" applyAlignment="1">
      <alignment horizontal="center"/>
    </xf>
    <xf numFmtId="0" fontId="0" fillId="21" borderId="49" xfId="0" applyFill="1" applyBorder="1" applyAlignment="1">
      <alignment horizontal="center"/>
    </xf>
    <xf numFmtId="0" fontId="0" fillId="21" borderId="62" xfId="0" applyFill="1" applyBorder="1" applyAlignment="1">
      <alignment horizontal="center"/>
    </xf>
    <xf numFmtId="0" fontId="0" fillId="21" borderId="53" xfId="0" applyFill="1" applyBorder="1" applyAlignment="1">
      <alignment horizontal="center"/>
    </xf>
    <xf numFmtId="0" fontId="3" fillId="21" borderId="0" xfId="0" applyFont="1" applyFill="1"/>
    <xf numFmtId="0" fontId="46" fillId="25" borderId="0" xfId="0" applyFont="1" applyFill="1"/>
    <xf numFmtId="0" fontId="46" fillId="0" borderId="0" xfId="0" applyFont="1" applyAlignment="1">
      <alignment horizontal="center" vertical="center" wrapText="1"/>
    </xf>
    <xf numFmtId="0" fontId="46" fillId="0" borderId="0" xfId="0" applyFont="1" applyAlignment="1">
      <alignment horizontal="center"/>
    </xf>
    <xf numFmtId="0" fontId="3" fillId="21" borderId="0" xfId="0" applyFont="1" applyFill="1" applyAlignment="1">
      <alignment horizontal="center" vertical="center"/>
    </xf>
    <xf numFmtId="0" fontId="3" fillId="0" borderId="0" xfId="0" applyFont="1" applyAlignment="1">
      <alignment horizontal="right"/>
    </xf>
    <xf numFmtId="0" fontId="3" fillId="0" borderId="0" xfId="0" applyFont="1" applyFill="1"/>
    <xf numFmtId="0" fontId="77" fillId="0" borderId="0" xfId="0" applyFont="1" applyBorder="1" applyAlignment="1">
      <alignment horizontal="center" vertical="center" wrapText="1"/>
    </xf>
    <xf numFmtId="0" fontId="65" fillId="0" borderId="58" xfId="0" applyFont="1" applyBorder="1" applyAlignment="1">
      <alignment horizontal="center" vertical="center" wrapText="1"/>
    </xf>
    <xf numFmtId="0" fontId="0" fillId="0" borderId="54" xfId="0" applyBorder="1" applyAlignment="1"/>
    <xf numFmtId="0" fontId="65" fillId="0" borderId="54" xfId="0" applyFont="1" applyBorder="1" applyAlignment="1">
      <alignment horizontal="center" vertical="center" wrapText="1"/>
    </xf>
    <xf numFmtId="0" fontId="54" fillId="0" borderId="0" xfId="0" applyFont="1" applyBorder="1" applyAlignment="1">
      <alignment horizontal="center" vertical="center"/>
    </xf>
    <xf numFmtId="0" fontId="1" fillId="21" borderId="85" xfId="0" applyFont="1" applyFill="1" applyBorder="1" applyAlignment="1">
      <alignment horizontal="center"/>
    </xf>
    <xf numFmtId="0" fontId="1" fillId="21" borderId="0" xfId="0" applyFont="1" applyFill="1" applyBorder="1" applyAlignment="1">
      <alignment horizontal="center"/>
    </xf>
    <xf numFmtId="0" fontId="1" fillId="21" borderId="86" xfId="0" applyFont="1" applyFill="1" applyBorder="1" applyAlignment="1">
      <alignment horizontal="center"/>
    </xf>
    <xf numFmtId="0" fontId="1" fillId="21" borderId="87" xfId="0" applyFont="1" applyFill="1" applyBorder="1" applyAlignment="1">
      <alignment horizontal="center"/>
    </xf>
    <xf numFmtId="1" fontId="1" fillId="21" borderId="88" xfId="0" applyNumberFormat="1" applyFont="1" applyFill="1" applyBorder="1" applyAlignment="1">
      <alignment horizontal="center"/>
    </xf>
    <xf numFmtId="0" fontId="1" fillId="21" borderId="88" xfId="0" applyFont="1" applyFill="1" applyBorder="1" applyAlignment="1">
      <alignment horizontal="center"/>
    </xf>
    <xf numFmtId="0" fontId="1" fillId="21" borderId="89" xfId="0" applyFont="1" applyFill="1" applyBorder="1" applyAlignment="1">
      <alignment horizontal="center"/>
    </xf>
    <xf numFmtId="0" fontId="1" fillId="0" borderId="0" xfId="0" applyFont="1" applyAlignment="1">
      <alignment horizontal="center"/>
    </xf>
    <xf numFmtId="0" fontId="0" fillId="0" borderId="0" xfId="0" applyAlignment="1">
      <alignment vertical="center"/>
    </xf>
    <xf numFmtId="0" fontId="0" fillId="21" borderId="28" xfId="0" applyFill="1" applyBorder="1" applyAlignment="1">
      <alignment horizontal="center" vertical="center"/>
    </xf>
    <xf numFmtId="0" fontId="1" fillId="0" borderId="42" xfId="0" applyFont="1" applyBorder="1"/>
    <xf numFmtId="0" fontId="1" fillId="0" borderId="40" xfId="0" applyFont="1" applyBorder="1" applyAlignment="1">
      <alignment horizontal="center" wrapText="1"/>
    </xf>
    <xf numFmtId="0" fontId="1" fillId="0" borderId="42"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42" xfId="0" applyFont="1" applyFill="1" applyBorder="1" applyAlignment="1">
      <alignment horizontal="center" vertical="center" wrapText="1"/>
    </xf>
    <xf numFmtId="0" fontId="1" fillId="0" borderId="80" xfId="0" applyFont="1" applyFill="1" applyBorder="1" applyAlignment="1">
      <alignment horizontal="center" vertical="center" wrapText="1"/>
    </xf>
    <xf numFmtId="0" fontId="3" fillId="21" borderId="53" xfId="0" applyFont="1" applyFill="1" applyBorder="1" applyAlignment="1">
      <alignment horizontal="center" vertical="center"/>
    </xf>
    <xf numFmtId="0" fontId="1" fillId="0" borderId="37" xfId="0" applyFont="1" applyFill="1" applyBorder="1" applyAlignment="1">
      <alignment horizontal="center" vertical="center" wrapText="1"/>
    </xf>
    <xf numFmtId="0" fontId="3" fillId="21" borderId="68" xfId="0" applyFont="1" applyFill="1" applyBorder="1" applyAlignment="1">
      <alignment horizontal="center" vertical="center"/>
    </xf>
    <xf numFmtId="0" fontId="3" fillId="21" borderId="49" xfId="0" applyFont="1" applyFill="1" applyBorder="1" applyAlignment="1">
      <alignment horizontal="center" vertical="center"/>
    </xf>
    <xf numFmtId="0" fontId="3" fillId="0" borderId="0" xfId="0" applyFont="1" applyAlignment="1">
      <alignment horizontal="center" vertical="center"/>
    </xf>
    <xf numFmtId="0" fontId="1" fillId="0" borderId="85" xfId="0" applyFont="1" applyBorder="1" applyAlignment="1">
      <alignment horizontal="center" vertical="center" wrapText="1"/>
    </xf>
    <xf numFmtId="0" fontId="1" fillId="0" borderId="86" xfId="0" applyFont="1" applyBorder="1" applyAlignment="1">
      <alignment horizontal="center" vertical="center" wrapText="1"/>
    </xf>
    <xf numFmtId="0" fontId="1" fillId="0" borderId="85" xfId="0" applyFont="1" applyFill="1" applyBorder="1" applyAlignment="1">
      <alignment horizontal="left" vertical="center"/>
    </xf>
    <xf numFmtId="0" fontId="3" fillId="21" borderId="86" xfId="0" applyFont="1" applyFill="1" applyBorder="1" applyAlignment="1">
      <alignment horizontal="center" vertical="center"/>
    </xf>
    <xf numFmtId="0" fontId="1" fillId="0" borderId="87" xfId="0" applyFont="1" applyFill="1" applyBorder="1" applyAlignment="1">
      <alignment horizontal="left" vertical="center"/>
    </xf>
    <xf numFmtId="0" fontId="3" fillId="21" borderId="89" xfId="0" applyFont="1" applyFill="1" applyBorder="1" applyAlignment="1">
      <alignment horizontal="center" vertical="center"/>
    </xf>
    <xf numFmtId="0" fontId="1" fillId="0" borderId="31" xfId="0" applyFont="1" applyBorder="1" applyAlignment="1">
      <alignment horizontal="center"/>
    </xf>
    <xf numFmtId="0" fontId="3" fillId="21" borderId="12" xfId="0" applyFont="1" applyFill="1" applyBorder="1" applyAlignment="1">
      <alignment vertical="center"/>
    </xf>
    <xf numFmtId="0" fontId="3" fillId="0" borderId="12" xfId="0" applyFont="1" applyBorder="1" applyAlignment="1">
      <alignment horizontal="left" vertical="center"/>
    </xf>
    <xf numFmtId="9" fontId="65" fillId="0" borderId="49" xfId="0" applyNumberFormat="1" applyFont="1" applyFill="1" applyBorder="1" applyAlignment="1">
      <alignment horizontal="center" vertical="center"/>
    </xf>
    <xf numFmtId="9" fontId="65" fillId="0" borderId="0" xfId="0" applyNumberFormat="1" applyFont="1" applyFill="1" applyBorder="1" applyAlignment="1">
      <alignment horizontal="center" vertical="center"/>
    </xf>
    <xf numFmtId="9" fontId="65" fillId="0" borderId="62" xfId="0" applyNumberFormat="1" applyFont="1" applyFill="1" applyBorder="1" applyAlignment="1">
      <alignment horizontal="center" vertical="center"/>
    </xf>
    <xf numFmtId="9" fontId="65" fillId="0" borderId="18" xfId="0" applyNumberFormat="1" applyFont="1" applyFill="1" applyBorder="1" applyAlignment="1">
      <alignment horizontal="center" vertical="center"/>
    </xf>
    <xf numFmtId="9" fontId="65" fillId="0" borderId="12" xfId="0" applyNumberFormat="1" applyFont="1" applyFill="1" applyBorder="1" applyAlignment="1">
      <alignment horizontal="center" vertical="center"/>
    </xf>
    <xf numFmtId="0" fontId="92" fillId="0" borderId="53" xfId="0" applyFont="1" applyBorder="1" applyAlignment="1">
      <alignment horizontal="center" vertical="center"/>
    </xf>
    <xf numFmtId="0" fontId="1" fillId="24" borderId="0" xfId="0" applyFont="1" applyFill="1"/>
    <xf numFmtId="0" fontId="93" fillId="24" borderId="0" xfId="0" applyFont="1" applyFill="1"/>
    <xf numFmtId="0" fontId="1" fillId="0" borderId="90" xfId="0" applyFont="1" applyFill="1" applyBorder="1" applyAlignment="1">
      <alignment horizontal="center" vertical="center" wrapText="1"/>
    </xf>
    <xf numFmtId="0" fontId="0" fillId="21" borderId="90" xfId="0" applyFill="1" applyBorder="1" applyAlignment="1">
      <alignment horizontal="center" vertical="center"/>
    </xf>
    <xf numFmtId="0" fontId="47" fillId="21" borderId="53" xfId="0" applyFont="1" applyFill="1" applyBorder="1" applyAlignment="1">
      <alignment horizontal="center"/>
    </xf>
    <xf numFmtId="0" fontId="35" fillId="18" borderId="23" xfId="38" applyFont="1" applyFill="1" applyBorder="1" applyAlignment="1">
      <alignment horizontal="center" vertical="center"/>
    </xf>
    <xf numFmtId="0" fontId="58" fillId="0" borderId="0" xfId="0" applyFont="1" applyAlignment="1">
      <alignment horizontal="center"/>
    </xf>
    <xf numFmtId="0" fontId="46" fillId="0" borderId="0" xfId="0" applyFont="1" applyFill="1" applyBorder="1" applyAlignment="1"/>
    <xf numFmtId="0" fontId="46" fillId="21" borderId="91" xfId="0" applyFont="1" applyFill="1" applyBorder="1" applyAlignment="1">
      <alignment horizontal="center"/>
    </xf>
    <xf numFmtId="0" fontId="46" fillId="21" borderId="92" xfId="0" applyFont="1" applyFill="1" applyBorder="1" applyAlignment="1">
      <alignment horizontal="center"/>
    </xf>
    <xf numFmtId="0" fontId="46" fillId="21" borderId="93" xfId="0" applyFont="1" applyFill="1" applyBorder="1" applyAlignment="1">
      <alignment horizontal="center"/>
    </xf>
    <xf numFmtId="0" fontId="47" fillId="0" borderId="0" xfId="0" applyFont="1" applyFill="1"/>
    <xf numFmtId="0" fontId="46" fillId="0" borderId="16" xfId="0" applyFont="1" applyFill="1" applyBorder="1" applyAlignment="1">
      <alignment horizontal="center"/>
    </xf>
    <xf numFmtId="2" fontId="46" fillId="0" borderId="0" xfId="0" applyNumberFormat="1" applyFont="1" applyFill="1" applyBorder="1"/>
    <xf numFmtId="0" fontId="46" fillId="0" borderId="0" xfId="0" applyFont="1" applyAlignment="1">
      <alignment horizontal="center" vertical="center"/>
    </xf>
    <xf numFmtId="0" fontId="81" fillId="0" borderId="0" xfId="0" applyFont="1" applyAlignment="1">
      <alignment horizontal="center" vertical="center"/>
    </xf>
    <xf numFmtId="0" fontId="82" fillId="0" borderId="0" xfId="0" applyFont="1" applyAlignment="1">
      <alignment horizontal="center" vertical="center"/>
    </xf>
    <xf numFmtId="0" fontId="83" fillId="0" borderId="0" xfId="0" applyFont="1" applyAlignment="1">
      <alignment horizontal="center" vertical="center"/>
    </xf>
    <xf numFmtId="0" fontId="84" fillId="0" borderId="0" xfId="0" applyFont="1" applyAlignment="1">
      <alignment horizontal="center" vertical="center"/>
    </xf>
    <xf numFmtId="0" fontId="80" fillId="0" borderId="0" xfId="0" applyFont="1" applyAlignment="1"/>
    <xf numFmtId="0" fontId="0" fillId="0" borderId="0" xfId="0" applyAlignment="1"/>
    <xf numFmtId="0" fontId="33" fillId="0" borderId="0" xfId="0" applyFont="1" applyAlignment="1">
      <alignment horizontal="center" vertical="center" wrapText="1"/>
    </xf>
    <xf numFmtId="0" fontId="78" fillId="25" borderId="0" xfId="0" applyFont="1" applyFill="1" applyBorder="1" applyAlignment="1">
      <alignment horizontal="left"/>
    </xf>
    <xf numFmtId="0" fontId="78" fillId="25" borderId="18" xfId="0" applyFont="1" applyFill="1" applyBorder="1" applyAlignment="1">
      <alignment horizontal="left"/>
    </xf>
    <xf numFmtId="14" fontId="78" fillId="25" borderId="19" xfId="0" applyNumberFormat="1" applyFont="1" applyFill="1" applyBorder="1" applyAlignment="1">
      <alignment horizontal="left"/>
    </xf>
    <xf numFmtId="14" fontId="78" fillId="25" borderId="20" xfId="0" applyNumberFormat="1" applyFont="1" applyFill="1" applyBorder="1" applyAlignment="1">
      <alignment horizontal="left"/>
    </xf>
    <xf numFmtId="0" fontId="33" fillId="0" borderId="54" xfId="0" applyFont="1" applyBorder="1" applyAlignment="1">
      <alignment horizontal="right"/>
    </xf>
    <xf numFmtId="0" fontId="0" fillId="0" borderId="0" xfId="0" applyBorder="1" applyAlignment="1"/>
    <xf numFmtId="0" fontId="33" fillId="0" borderId="59" xfId="0" applyFont="1" applyBorder="1" applyAlignment="1">
      <alignment horizontal="right"/>
    </xf>
    <xf numFmtId="0" fontId="0" fillId="0" borderId="19" xfId="0" applyBorder="1" applyAlignment="1"/>
    <xf numFmtId="14" fontId="79" fillId="25" borderId="0" xfId="0" applyNumberFormat="1" applyFont="1" applyFill="1" applyBorder="1" applyAlignment="1">
      <alignment horizontal="left"/>
    </xf>
    <xf numFmtId="14" fontId="79" fillId="25" borderId="18" xfId="0" applyNumberFormat="1" applyFont="1" applyFill="1" applyBorder="1" applyAlignment="1">
      <alignment horizontal="left"/>
    </xf>
    <xf numFmtId="0" fontId="79" fillId="25" borderId="0" xfId="0" applyFont="1" applyFill="1" applyBorder="1" applyAlignment="1">
      <alignment horizontal="left"/>
    </xf>
    <xf numFmtId="0" fontId="79" fillId="25" borderId="18" xfId="0" applyFont="1" applyFill="1" applyBorder="1" applyAlignment="1">
      <alignment horizontal="left"/>
    </xf>
    <xf numFmtId="14" fontId="54" fillId="21" borderId="19" xfId="0" applyNumberFormat="1" applyFont="1" applyFill="1" applyBorder="1" applyAlignment="1">
      <alignment horizontal="left"/>
    </xf>
    <xf numFmtId="0" fontId="0" fillId="21" borderId="19" xfId="0" applyNumberFormat="1" applyFill="1" applyBorder="1" applyAlignment="1">
      <alignment horizontal="left"/>
    </xf>
    <xf numFmtId="0" fontId="0" fillId="21" borderId="20" xfId="0" applyFill="1" applyBorder="1" applyAlignment="1">
      <alignment horizontal="left"/>
    </xf>
    <xf numFmtId="0" fontId="54" fillId="0" borderId="42" xfId="0" applyFont="1" applyBorder="1" applyAlignment="1">
      <alignment horizontal="center"/>
    </xf>
    <xf numFmtId="0" fontId="15" fillId="0" borderId="24" xfId="38" applyFont="1" applyBorder="1" applyAlignment="1">
      <alignment horizontal="center"/>
    </xf>
    <xf numFmtId="0" fontId="15" fillId="0" borderId="13" xfId="38" applyFont="1" applyBorder="1" applyAlignment="1">
      <alignment horizontal="center"/>
    </xf>
    <xf numFmtId="0" fontId="15" fillId="0" borderId="14" xfId="38" applyFont="1" applyBorder="1" applyAlignment="1">
      <alignment horizontal="center"/>
    </xf>
    <xf numFmtId="0" fontId="42" fillId="0" borderId="0" xfId="38" applyFont="1" applyBorder="1" applyAlignment="1">
      <alignment horizontal="center"/>
    </xf>
    <xf numFmtId="0" fontId="15" fillId="0" borderId="24" xfId="38" applyFont="1" applyBorder="1" applyAlignment="1">
      <alignment horizontal="center" shrinkToFit="1"/>
    </xf>
    <xf numFmtId="0" fontId="15" fillId="0" borderId="13" xfId="38" applyFont="1" applyBorder="1" applyAlignment="1">
      <alignment horizontal="center" shrinkToFit="1"/>
    </xf>
    <xf numFmtId="0" fontId="15" fillId="0" borderId="14" xfId="38" applyFont="1" applyBorder="1" applyAlignment="1">
      <alignment horizontal="center" shrinkToFit="1"/>
    </xf>
    <xf numFmtId="0" fontId="54" fillId="23" borderId="0" xfId="38" applyFont="1" applyFill="1" applyBorder="1" applyAlignment="1">
      <alignment horizontal="center"/>
    </xf>
    <xf numFmtId="0" fontId="55" fillId="0" borderId="0" xfId="0" applyFont="1" applyAlignment="1"/>
    <xf numFmtId="0" fontId="42" fillId="0" borderId="34" xfId="38" applyFont="1" applyBorder="1" applyAlignment="1">
      <alignment horizontal="center"/>
    </xf>
    <xf numFmtId="0" fontId="42" fillId="0" borderId="36" xfId="38" applyFont="1" applyBorder="1" applyAlignment="1">
      <alignment horizontal="center"/>
    </xf>
    <xf numFmtId="0" fontId="24" fillId="0" borderId="11" xfId="38" applyFont="1" applyBorder="1" applyAlignment="1">
      <alignment horizontal="center"/>
    </xf>
    <xf numFmtId="0" fontId="24" fillId="0" borderId="15" xfId="38" applyFont="1" applyBorder="1" applyAlignment="1">
      <alignment horizontal="center"/>
    </xf>
    <xf numFmtId="0" fontId="24" fillId="0" borderId="10" xfId="38" applyFont="1" applyBorder="1" applyAlignment="1">
      <alignment horizontal="center"/>
    </xf>
    <xf numFmtId="0" fontId="46" fillId="0" borderId="11" xfId="38" applyFont="1" applyBorder="1" applyAlignment="1">
      <alignment horizontal="center" vertical="center" wrapText="1"/>
    </xf>
    <xf numFmtId="0" fontId="46" fillId="0" borderId="15" xfId="38" applyFont="1" applyBorder="1" applyAlignment="1">
      <alignment horizontal="center" vertical="center" wrapText="1"/>
    </xf>
    <xf numFmtId="0" fontId="46" fillId="0" borderId="10" xfId="38" applyFont="1" applyBorder="1" applyAlignment="1">
      <alignment horizontal="center" vertical="center" wrapText="1"/>
    </xf>
    <xf numFmtId="0" fontId="60" fillId="0" borderId="0" xfId="38" applyFont="1" applyBorder="1" applyAlignment="1">
      <alignment horizontal="center"/>
    </xf>
    <xf numFmtId="0" fontId="61" fillId="0" borderId="0" xfId="0" applyFont="1" applyAlignment="1">
      <alignment horizontal="center"/>
    </xf>
    <xf numFmtId="0" fontId="61" fillId="0" borderId="0" xfId="0" applyFont="1" applyBorder="1" applyAlignment="1">
      <alignment horizontal="center"/>
    </xf>
    <xf numFmtId="0" fontId="65" fillId="0" borderId="0" xfId="0" applyFont="1" applyBorder="1" applyAlignment="1">
      <alignment horizontal="center" vertical="center" wrapText="1"/>
    </xf>
    <xf numFmtId="0" fontId="76" fillId="0" borderId="0" xfId="0" applyFont="1" applyBorder="1" applyAlignment="1">
      <alignment horizontal="center" vertical="center" wrapText="1"/>
    </xf>
    <xf numFmtId="0" fontId="77" fillId="0" borderId="0" xfId="0" applyFont="1" applyBorder="1" applyAlignment="1">
      <alignment horizontal="center"/>
    </xf>
    <xf numFmtId="0" fontId="0" fillId="0" borderId="0" xfId="0" applyAlignment="1">
      <alignment horizontal="center"/>
    </xf>
    <xf numFmtId="0" fontId="54" fillId="0" borderId="19" xfId="0" applyFont="1" applyBorder="1" applyAlignment="1">
      <alignment horizontal="left"/>
    </xf>
    <xf numFmtId="0" fontId="54" fillId="0" borderId="20" xfId="0" applyFont="1" applyBorder="1" applyAlignment="1">
      <alignment horizontal="left"/>
    </xf>
    <xf numFmtId="0" fontId="65" fillId="0" borderId="0" xfId="0" applyFont="1" applyBorder="1" applyAlignment="1">
      <alignment horizontal="center" vertical="center"/>
    </xf>
    <xf numFmtId="0" fontId="76" fillId="0" borderId="0" xfId="0" applyFont="1" applyBorder="1" applyAlignment="1">
      <alignment horizontal="center" vertical="center"/>
    </xf>
    <xf numFmtId="0" fontId="76" fillId="0" borderId="12" xfId="0" applyFont="1" applyBorder="1" applyAlignment="1">
      <alignment horizontal="center" vertical="center"/>
    </xf>
    <xf numFmtId="0" fontId="65" fillId="0" borderId="28" xfId="0" applyFont="1"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wrapText="1"/>
    </xf>
    <xf numFmtId="0" fontId="46" fillId="24" borderId="0" xfId="0" applyFont="1" applyFill="1" applyAlignment="1">
      <alignment horizontal="right"/>
    </xf>
    <xf numFmtId="0" fontId="0" fillId="24" borderId="0" xfId="0" applyFill="1" applyAlignment="1"/>
    <xf numFmtId="0" fontId="46" fillId="0" borderId="28" xfId="0" applyFont="1" applyBorder="1" applyAlignment="1">
      <alignment horizontal="center" vertical="center"/>
    </xf>
    <xf numFmtId="0" fontId="0" fillId="0" borderId="28" xfId="0" applyBorder="1" applyAlignment="1">
      <alignment horizontal="center" vertical="center"/>
    </xf>
    <xf numFmtId="0" fontId="65" fillId="0" borderId="28" xfId="0" applyFont="1" applyBorder="1" applyAlignment="1">
      <alignment horizontal="center"/>
    </xf>
    <xf numFmtId="0" fontId="0" fillId="0" borderId="0" xfId="0" applyBorder="1" applyAlignment="1">
      <alignment horizontal="center"/>
    </xf>
    <xf numFmtId="0" fontId="0" fillId="0" borderId="18" xfId="0" applyBorder="1" applyAlignment="1">
      <alignment horizontal="center"/>
    </xf>
    <xf numFmtId="0" fontId="77" fillId="0" borderId="0" xfId="0" applyFont="1" applyAlignment="1">
      <alignment horizontal="center"/>
    </xf>
    <xf numFmtId="0" fontId="55" fillId="0" borderId="0" xfId="0" applyFont="1" applyAlignment="1">
      <alignment horizontal="center"/>
    </xf>
    <xf numFmtId="0" fontId="77" fillId="0" borderId="16" xfId="0" applyFont="1" applyBorder="1" applyAlignment="1">
      <alignment horizontal="center" vertical="center" wrapText="1"/>
    </xf>
    <xf numFmtId="0" fontId="0" fillId="0" borderId="16" xfId="0" applyBorder="1" applyAlignment="1"/>
    <xf numFmtId="0" fontId="0" fillId="0" borderId="17" xfId="0" applyBorder="1" applyAlignment="1"/>
    <xf numFmtId="0" fontId="65" fillId="0" borderId="54" xfId="0" applyFont="1" applyBorder="1" applyAlignment="1">
      <alignment horizontal="center"/>
    </xf>
    <xf numFmtId="0" fontId="0" fillId="0" borderId="12" xfId="0" applyBorder="1" applyAlignment="1">
      <alignment horizontal="center"/>
    </xf>
    <xf numFmtId="0" fontId="46" fillId="0" borderId="70" xfId="0" applyFont="1" applyBorder="1" applyAlignment="1">
      <alignment horizontal="center" wrapText="1"/>
    </xf>
    <xf numFmtId="0" fontId="46" fillId="0" borderId="71" xfId="0" applyFont="1" applyBorder="1" applyAlignment="1">
      <alignment horizontal="center" wrapText="1"/>
    </xf>
    <xf numFmtId="0" fontId="46" fillId="0" borderId="12" xfId="0" applyFont="1" applyBorder="1" applyAlignment="1">
      <alignment horizontal="center" vertical="center"/>
    </xf>
    <xf numFmtId="0" fontId="3" fillId="0" borderId="54" xfId="0" applyFont="1" applyFill="1" applyBorder="1" applyAlignment="1">
      <alignment horizontal="center"/>
    </xf>
    <xf numFmtId="0" fontId="3" fillId="0" borderId="0" xfId="0" applyFont="1" applyFill="1" applyBorder="1" applyAlignment="1">
      <alignment horizontal="center"/>
    </xf>
    <xf numFmtId="0" fontId="3" fillId="0" borderId="18" xfId="0" applyFont="1" applyFill="1" applyBorder="1" applyAlignment="1">
      <alignment horizontal="center"/>
    </xf>
    <xf numFmtId="0" fontId="3" fillId="0" borderId="54" xfId="0" applyFont="1" applyBorder="1" applyAlignment="1">
      <alignment horizontal="center"/>
    </xf>
    <xf numFmtId="0" fontId="3" fillId="0" borderId="0" xfId="0" applyFont="1" applyBorder="1" applyAlignment="1">
      <alignment horizontal="center"/>
    </xf>
    <xf numFmtId="0" fontId="3" fillId="0" borderId="18" xfId="0" applyFont="1" applyBorder="1" applyAlignment="1">
      <alignment horizontal="center"/>
    </xf>
    <xf numFmtId="0" fontId="33" fillId="0" borderId="0" xfId="0" applyFont="1" applyAlignment="1">
      <alignment wrapText="1"/>
    </xf>
    <xf numFmtId="0" fontId="0" fillId="0" borderId="0" xfId="0" applyAlignment="1">
      <alignment wrapText="1"/>
    </xf>
    <xf numFmtId="0" fontId="10" fillId="25" borderId="0" xfId="0" applyFont="1" applyFill="1" applyAlignment="1">
      <alignment wrapText="1"/>
    </xf>
    <xf numFmtId="0" fontId="0" fillId="25" borderId="0" xfId="0" applyFill="1" applyAlignment="1">
      <alignment wrapText="1"/>
    </xf>
    <xf numFmtId="0" fontId="3" fillId="0" borderId="0" xfId="0" applyFont="1" applyAlignment="1">
      <alignment horizontal="right"/>
    </xf>
    <xf numFmtId="0" fontId="0" fillId="0" borderId="0" xfId="0" applyAlignment="1">
      <alignment horizontal="right"/>
    </xf>
    <xf numFmtId="0" fontId="33" fillId="0" borderId="82" xfId="0" applyFont="1" applyBorder="1" applyAlignment="1">
      <alignment horizontal="center"/>
    </xf>
    <xf numFmtId="0" fontId="33" fillId="0" borderId="83" xfId="0" applyFont="1" applyBorder="1" applyAlignment="1">
      <alignment horizontal="center"/>
    </xf>
    <xf numFmtId="0" fontId="33" fillId="0" borderId="84" xfId="0" applyFont="1" applyBorder="1" applyAlignment="1">
      <alignment horizontal="center"/>
    </xf>
    <xf numFmtId="0" fontId="1" fillId="0" borderId="82" xfId="0" applyFont="1" applyBorder="1" applyAlignment="1">
      <alignment horizontal="center"/>
    </xf>
    <xf numFmtId="0" fontId="0" fillId="0" borderId="84" xfId="0" applyBorder="1" applyAlignment="1">
      <alignment horizontal="center"/>
    </xf>
    <xf numFmtId="0" fontId="46" fillId="0" borderId="0" xfId="0" applyFont="1" applyAlignment="1">
      <alignment horizontal="center"/>
    </xf>
    <xf numFmtId="0" fontId="46" fillId="0" borderId="54" xfId="0" applyFont="1" applyBorder="1" applyAlignment="1">
      <alignment horizontal="center"/>
    </xf>
    <xf numFmtId="0" fontId="46" fillId="0" borderId="0" xfId="0" applyFont="1" applyBorder="1" applyAlignment="1">
      <alignment horizontal="center"/>
    </xf>
    <xf numFmtId="0" fontId="46" fillId="0" borderId="18" xfId="0" applyFont="1" applyBorder="1" applyAlignment="1">
      <alignment horizontal="center"/>
    </xf>
    <xf numFmtId="0" fontId="10" fillId="0" borderId="0" xfId="0" applyFont="1" applyAlignment="1">
      <alignment horizontal="center"/>
    </xf>
    <xf numFmtId="0" fontId="46" fillId="0" borderId="72" xfId="0" applyFont="1" applyBorder="1" applyAlignment="1">
      <alignment horizontal="center"/>
    </xf>
    <xf numFmtId="0" fontId="46" fillId="0" borderId="19" xfId="0" applyFont="1" applyBorder="1" applyAlignment="1">
      <alignment horizontal="center"/>
    </xf>
    <xf numFmtId="0" fontId="46" fillId="0" borderId="73" xfId="0" applyFont="1" applyBorder="1" applyAlignment="1">
      <alignment horizontal="center"/>
    </xf>
  </cellXfs>
  <cellStyles count="43">
    <cellStyle name="20% - 1. jelölőszín" xfId="1" builtinId="30" customBuiltin="1"/>
    <cellStyle name="20% - 2. jelölőszín" xfId="2" builtinId="34" customBuiltin="1"/>
    <cellStyle name="20% - 3. jelölőszín" xfId="3" builtinId="38" customBuiltin="1"/>
    <cellStyle name="20% - 4. jelölőszín" xfId="4" builtinId="42" customBuiltin="1"/>
    <cellStyle name="20% - 5. jelölőszín" xfId="5" builtinId="46" customBuiltin="1"/>
    <cellStyle name="20% - 6. jelölőszín" xfId="6" builtinId="50" customBuiltin="1"/>
    <cellStyle name="40% - 1. jelölőszín" xfId="7" builtinId="31" customBuiltin="1"/>
    <cellStyle name="40% - 2. jelölőszín" xfId="8" builtinId="35" customBuiltin="1"/>
    <cellStyle name="40% - 3. jelölőszín" xfId="9" builtinId="39" customBuiltin="1"/>
    <cellStyle name="40% - 4. jelölőszín" xfId="10" builtinId="43" customBuiltin="1"/>
    <cellStyle name="40% - 5. jelölőszín" xfId="11" builtinId="47" customBuiltin="1"/>
    <cellStyle name="40% - 6. jelölőszín" xfId="12" builtinId="51" customBuiltin="1"/>
    <cellStyle name="60% - 1. jelölőszín" xfId="13" builtinId="32" customBuiltin="1"/>
    <cellStyle name="60% - 2. jelölőszín" xfId="14" builtinId="36" customBuiltin="1"/>
    <cellStyle name="60% - 3. jelölőszín" xfId="15" builtinId="40" customBuiltin="1"/>
    <cellStyle name="60% - 4. jelölőszín" xfId="16" builtinId="44" customBuiltin="1"/>
    <cellStyle name="60% - 5. jelölőszín" xfId="17" builtinId="48" customBuiltin="1"/>
    <cellStyle name="60% - 6. jelölőszín" xfId="18" builtinId="52" customBuiltin="1"/>
    <cellStyle name="Bevitel" xfId="19" builtinId="20" customBuiltin="1"/>
    <cellStyle name="Cím" xfId="20" builtinId="15" customBuiltin="1"/>
    <cellStyle name="Címsor 1" xfId="21" builtinId="16" customBuiltin="1"/>
    <cellStyle name="Címsor 2" xfId="22" builtinId="17" customBuiltin="1"/>
    <cellStyle name="Címsor 3" xfId="23" builtinId="18" customBuiltin="1"/>
    <cellStyle name="Címsor 4" xfId="24" builtinId="19" customBuiltin="1"/>
    <cellStyle name="Ellenőrzőcella" xfId="25" builtinId="23" customBuiltin="1"/>
    <cellStyle name="Figyelmeztetés" xfId="26" builtinId="11" customBuiltin="1"/>
    <cellStyle name="Hivatkozott cella" xfId="27" builtinId="24" customBuiltin="1"/>
    <cellStyle name="Jegyzet" xfId="28" builtinId="10" customBuiltin="1"/>
    <cellStyle name="Jelölőszín (1)" xfId="29" builtinId="29" customBuiltin="1"/>
    <cellStyle name="Jelölőszín (2)" xfId="30" builtinId="33" customBuiltin="1"/>
    <cellStyle name="Jelölőszín (3)" xfId="31" builtinId="37" customBuiltin="1"/>
    <cellStyle name="Jelölőszín (4)" xfId="32" builtinId="41" customBuiltin="1"/>
    <cellStyle name="Jelölőszín (5)" xfId="33" builtinId="45" customBuiltin="1"/>
    <cellStyle name="Jelölőszín (6)" xfId="34" builtinId="49" customBuiltin="1"/>
    <cellStyle name="Jó" xfId="35" builtinId="26" customBuiltin="1"/>
    <cellStyle name="Kimenet" xfId="36" builtinId="21" customBuiltin="1"/>
    <cellStyle name="Magyarázó szöveg" xfId="37" builtinId="53" customBuiltin="1"/>
    <cellStyle name="Normál" xfId="0" builtinId="0"/>
    <cellStyle name="Normál_Munka1" xfId="38"/>
    <cellStyle name="Összesen" xfId="39" builtinId="25" customBuiltin="1"/>
    <cellStyle name="Rossz" xfId="40" builtinId="27" customBuiltin="1"/>
    <cellStyle name="Semleges" xfId="41" builtinId="28" customBuiltin="1"/>
    <cellStyle name="Számítás" xfId="42" builtinId="22"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47627</xdr:colOff>
      <xdr:row>3</xdr:row>
      <xdr:rowOff>47626</xdr:rowOff>
    </xdr:from>
    <xdr:to>
      <xdr:col>14</xdr:col>
      <xdr:colOff>219075</xdr:colOff>
      <xdr:row>11</xdr:row>
      <xdr:rowOff>140236</xdr:rowOff>
    </xdr:to>
    <xdr:pic>
      <xdr:nvPicPr>
        <xdr:cNvPr id="2" name="Kép 1"/>
        <xdr:cNvPicPr>
          <a:picLocks noChangeAspect="1"/>
        </xdr:cNvPicPr>
      </xdr:nvPicPr>
      <xdr:blipFill>
        <a:blip xmlns:r="http://schemas.openxmlformats.org/officeDocument/2006/relationships" r:embed="rId1" cstate="print"/>
        <a:stretch>
          <a:fillRect/>
        </a:stretch>
      </xdr:blipFill>
      <xdr:spPr>
        <a:xfrm>
          <a:off x="7362827" y="533401"/>
          <a:ext cx="1390648" cy="1388010"/>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O24"/>
  <sheetViews>
    <sheetView workbookViewId="0">
      <selection activeCell="F30" sqref="F30"/>
    </sheetView>
  </sheetViews>
  <sheetFormatPr defaultRowHeight="12.75" x14ac:dyDescent="0.2"/>
  <cols>
    <col min="1" max="2" width="9.140625" style="388"/>
    <col min="7" max="16384" width="9.140625" style="388"/>
  </cols>
  <sheetData>
    <row r="4" spans="3:15" x14ac:dyDescent="0.2">
      <c r="C4" s="480" t="s">
        <v>357</v>
      </c>
      <c r="D4" s="480"/>
      <c r="E4" s="480"/>
      <c r="F4" s="481" t="s">
        <v>358</v>
      </c>
      <c r="G4" s="482"/>
      <c r="H4" s="482"/>
      <c r="I4" s="482"/>
      <c r="J4" s="482"/>
      <c r="K4" s="482"/>
      <c r="L4" s="482"/>
      <c r="M4" s="484"/>
      <c r="N4" s="485"/>
      <c r="O4" s="485"/>
    </row>
    <row r="5" spans="3:15" x14ac:dyDescent="0.2">
      <c r="C5" s="480"/>
      <c r="D5" s="480"/>
      <c r="E5" s="480"/>
      <c r="F5" s="482"/>
      <c r="G5" s="482"/>
      <c r="H5" s="482"/>
      <c r="I5" s="482"/>
      <c r="J5" s="482"/>
      <c r="K5" s="482"/>
      <c r="L5" s="482"/>
      <c r="M5" s="485"/>
      <c r="N5" s="485"/>
      <c r="O5" s="485"/>
    </row>
    <row r="6" spans="3:15" x14ac:dyDescent="0.2">
      <c r="C6" s="480"/>
      <c r="D6" s="480"/>
      <c r="E6" s="480"/>
      <c r="F6" s="482"/>
      <c r="G6" s="482"/>
      <c r="H6" s="482"/>
      <c r="I6" s="482"/>
      <c r="J6" s="482"/>
      <c r="K6" s="482"/>
      <c r="L6" s="482"/>
      <c r="M6" s="485"/>
      <c r="N6" s="485"/>
      <c r="O6" s="485"/>
    </row>
    <row r="7" spans="3:15" x14ac:dyDescent="0.2">
      <c r="C7" s="480"/>
      <c r="D7" s="480"/>
      <c r="E7" s="480"/>
      <c r="F7" s="482"/>
      <c r="G7" s="482"/>
      <c r="H7" s="482"/>
      <c r="I7" s="482"/>
      <c r="J7" s="482"/>
      <c r="K7" s="482"/>
      <c r="L7" s="482"/>
      <c r="M7" s="485"/>
      <c r="N7" s="485"/>
      <c r="O7" s="485"/>
    </row>
    <row r="8" spans="3:15" x14ac:dyDescent="0.2">
      <c r="C8" s="480"/>
      <c r="D8" s="480"/>
      <c r="E8" s="480"/>
      <c r="F8" s="483" t="s">
        <v>359</v>
      </c>
      <c r="G8" s="483"/>
      <c r="H8" s="483"/>
      <c r="I8" s="483"/>
      <c r="J8" s="483"/>
      <c r="K8" s="483"/>
      <c r="L8" s="483"/>
      <c r="M8" s="485"/>
      <c r="N8" s="485"/>
      <c r="O8" s="485"/>
    </row>
    <row r="9" spans="3:15" x14ac:dyDescent="0.2">
      <c r="C9" s="480"/>
      <c r="D9" s="480"/>
      <c r="E9" s="480"/>
      <c r="F9" s="483"/>
      <c r="G9" s="483"/>
      <c r="H9" s="483"/>
      <c r="I9" s="483"/>
      <c r="J9" s="483"/>
      <c r="K9" s="483"/>
      <c r="L9" s="483"/>
      <c r="M9" s="485"/>
      <c r="N9" s="485"/>
      <c r="O9" s="485"/>
    </row>
    <row r="10" spans="3:15" x14ac:dyDescent="0.2">
      <c r="C10" s="480"/>
      <c r="D10" s="480"/>
      <c r="E10" s="480"/>
      <c r="F10" s="483"/>
      <c r="G10" s="483"/>
      <c r="H10" s="483"/>
      <c r="I10" s="483"/>
      <c r="J10" s="483"/>
      <c r="K10" s="483"/>
      <c r="L10" s="483"/>
      <c r="M10" s="485"/>
      <c r="N10" s="485"/>
      <c r="O10" s="485"/>
    </row>
    <row r="11" spans="3:15" x14ac:dyDescent="0.2">
      <c r="C11" s="480"/>
      <c r="D11" s="480"/>
      <c r="E11" s="480"/>
      <c r="F11" s="483"/>
      <c r="G11" s="483"/>
      <c r="H11" s="483"/>
      <c r="I11" s="483"/>
      <c r="J11" s="483"/>
      <c r="K11" s="483"/>
      <c r="L11" s="483"/>
      <c r="M11" s="485"/>
      <c r="N11" s="485"/>
      <c r="O11" s="485"/>
    </row>
    <row r="12" spans="3:15" x14ac:dyDescent="0.2">
      <c r="C12" s="480"/>
      <c r="D12" s="480"/>
      <c r="E12" s="480"/>
      <c r="F12" s="483"/>
      <c r="G12" s="483"/>
      <c r="H12" s="483"/>
      <c r="I12" s="483"/>
      <c r="J12" s="483"/>
      <c r="K12" s="483"/>
      <c r="L12" s="483"/>
      <c r="M12" s="485"/>
      <c r="N12" s="485"/>
      <c r="O12" s="485"/>
    </row>
    <row r="14" spans="3:15" x14ac:dyDescent="0.2">
      <c r="C14" s="486" t="s">
        <v>362</v>
      </c>
      <c r="D14" s="486"/>
      <c r="E14" s="486"/>
      <c r="F14" s="486"/>
      <c r="G14" s="486"/>
      <c r="H14" s="486"/>
      <c r="I14" s="486"/>
      <c r="J14" s="486"/>
      <c r="K14" s="486"/>
      <c r="L14" s="486"/>
      <c r="M14" s="486"/>
      <c r="N14" s="486"/>
      <c r="O14" s="486"/>
    </row>
    <row r="15" spans="3:15" x14ac:dyDescent="0.2">
      <c r="C15" s="486"/>
      <c r="D15" s="486"/>
      <c r="E15" s="486"/>
      <c r="F15" s="486"/>
      <c r="G15" s="486"/>
      <c r="H15" s="486"/>
      <c r="I15" s="486"/>
      <c r="J15" s="486"/>
      <c r="K15" s="486"/>
      <c r="L15" s="486"/>
      <c r="M15" s="486"/>
      <c r="N15" s="486"/>
      <c r="O15" s="486"/>
    </row>
    <row r="16" spans="3:15" x14ac:dyDescent="0.2">
      <c r="C16" s="486"/>
      <c r="D16" s="486"/>
      <c r="E16" s="486"/>
      <c r="F16" s="486"/>
      <c r="G16" s="486"/>
      <c r="H16" s="486"/>
      <c r="I16" s="486"/>
      <c r="J16" s="486"/>
      <c r="K16" s="486"/>
      <c r="L16" s="486"/>
      <c r="M16" s="486"/>
      <c r="N16" s="486"/>
      <c r="O16" s="486"/>
    </row>
    <row r="17" spans="3:15" x14ac:dyDescent="0.2">
      <c r="C17" s="486"/>
      <c r="D17" s="486"/>
      <c r="E17" s="486"/>
      <c r="F17" s="486"/>
      <c r="G17" s="486"/>
      <c r="H17" s="486"/>
      <c r="I17" s="486"/>
      <c r="J17" s="486"/>
      <c r="K17" s="486"/>
      <c r="L17" s="486"/>
      <c r="M17" s="486"/>
      <c r="N17" s="486"/>
      <c r="O17" s="486"/>
    </row>
    <row r="18" spans="3:15" x14ac:dyDescent="0.2">
      <c r="C18" s="486"/>
      <c r="D18" s="486"/>
      <c r="E18" s="486"/>
      <c r="F18" s="486"/>
      <c r="G18" s="486"/>
      <c r="H18" s="486"/>
      <c r="I18" s="486"/>
      <c r="J18" s="486"/>
      <c r="K18" s="486"/>
      <c r="L18" s="486"/>
      <c r="M18" s="486"/>
      <c r="N18" s="486"/>
      <c r="O18" s="486"/>
    </row>
    <row r="19" spans="3:15" x14ac:dyDescent="0.2">
      <c r="C19" s="479" t="s">
        <v>360</v>
      </c>
      <c r="D19" s="479"/>
      <c r="E19" s="479"/>
      <c r="F19" s="479"/>
      <c r="G19" s="479"/>
      <c r="H19" s="479"/>
      <c r="I19" s="479"/>
      <c r="J19" s="479"/>
      <c r="K19" s="479"/>
      <c r="L19" s="479"/>
      <c r="M19" s="479"/>
      <c r="N19" s="479"/>
      <c r="O19" s="479"/>
    </row>
    <row r="20" spans="3:15" x14ac:dyDescent="0.2">
      <c r="C20" s="479"/>
      <c r="D20" s="479"/>
      <c r="E20" s="479"/>
      <c r="F20" s="479"/>
      <c r="G20" s="479"/>
      <c r="H20" s="479"/>
      <c r="I20" s="479"/>
      <c r="J20" s="479"/>
      <c r="K20" s="479"/>
      <c r="L20" s="479"/>
      <c r="M20" s="479"/>
      <c r="N20" s="479"/>
      <c r="O20" s="479"/>
    </row>
    <row r="21" spans="3:15" x14ac:dyDescent="0.2">
      <c r="C21" s="479"/>
      <c r="D21" s="479"/>
      <c r="E21" s="479"/>
      <c r="F21" s="479"/>
      <c r="G21" s="479"/>
      <c r="H21" s="479"/>
      <c r="I21" s="479"/>
      <c r="J21" s="479"/>
      <c r="K21" s="479"/>
      <c r="L21" s="479"/>
      <c r="M21" s="479"/>
      <c r="N21" s="479"/>
      <c r="O21" s="479"/>
    </row>
    <row r="22" spans="3:15" x14ac:dyDescent="0.2">
      <c r="C22" s="479" t="s">
        <v>361</v>
      </c>
      <c r="D22" s="479"/>
      <c r="E22" s="479"/>
      <c r="F22" s="479"/>
      <c r="G22" s="479"/>
      <c r="H22" s="479"/>
      <c r="I22" s="479"/>
      <c r="J22" s="479"/>
      <c r="K22" s="479"/>
      <c r="L22" s="479"/>
      <c r="M22" s="479"/>
      <c r="N22" s="479"/>
      <c r="O22" s="479"/>
    </row>
    <row r="23" spans="3:15" x14ac:dyDescent="0.2">
      <c r="C23" s="479"/>
      <c r="D23" s="479"/>
      <c r="E23" s="479"/>
      <c r="F23" s="479"/>
      <c r="G23" s="479"/>
      <c r="H23" s="479"/>
      <c r="I23" s="479"/>
      <c r="J23" s="479"/>
      <c r="K23" s="479"/>
      <c r="L23" s="479"/>
      <c r="M23" s="479"/>
      <c r="N23" s="479"/>
      <c r="O23" s="479"/>
    </row>
    <row r="24" spans="3:15" x14ac:dyDescent="0.2">
      <c r="C24" s="479"/>
      <c r="D24" s="479"/>
      <c r="E24" s="479"/>
      <c r="F24" s="479"/>
      <c r="G24" s="479"/>
      <c r="H24" s="479"/>
      <c r="I24" s="479"/>
      <c r="J24" s="479"/>
      <c r="K24" s="479"/>
      <c r="L24" s="479"/>
      <c r="M24" s="479"/>
      <c r="N24" s="479"/>
      <c r="O24" s="479"/>
    </row>
  </sheetData>
  <mergeCells count="7">
    <mergeCell ref="C22:O24"/>
    <mergeCell ref="C4:E12"/>
    <mergeCell ref="F4:L7"/>
    <mergeCell ref="F8:L12"/>
    <mergeCell ref="M4:O12"/>
    <mergeCell ref="C14:O18"/>
    <mergeCell ref="C19:O2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V119"/>
  <sheetViews>
    <sheetView zoomScale="90" zoomScaleNormal="90" workbookViewId="0">
      <pane xSplit="2" ySplit="18" topLeftCell="T19" activePane="bottomRight" state="frozen"/>
      <selection pane="topRight" activeCell="C1" sqref="C1"/>
      <selection pane="bottomLeft" activeCell="A19" sqref="A19"/>
      <selection pane="bottomRight" activeCell="B39" sqref="B39:B41"/>
    </sheetView>
  </sheetViews>
  <sheetFormatPr defaultRowHeight="12.75" x14ac:dyDescent="0.2"/>
  <cols>
    <col min="2" max="2" width="18.85546875" customWidth="1"/>
    <col min="3" max="3" width="13.140625" customWidth="1"/>
    <col min="4" max="4" width="13" customWidth="1"/>
    <col min="5" max="5" width="13.7109375" bestFit="1" customWidth="1"/>
    <col min="10" max="10" width="12.7109375" customWidth="1"/>
    <col min="11" max="11" width="9.7109375" customWidth="1"/>
    <col min="12" max="12" width="13.5703125" customWidth="1"/>
    <col min="13" max="13" width="12.140625" customWidth="1"/>
    <col min="14" max="14" width="12.28515625" customWidth="1"/>
    <col min="15" max="15" width="12.42578125" customWidth="1"/>
    <col min="16" max="16" width="12.7109375" customWidth="1"/>
    <col min="17" max="17" width="13.5703125" customWidth="1"/>
    <col min="18" max="18" width="12" customWidth="1"/>
    <col min="19" max="19" width="12.5703125" customWidth="1"/>
    <col min="20" max="20" width="10.42578125" customWidth="1"/>
    <col min="21" max="21" width="10.5703125" customWidth="1"/>
    <col min="22" max="22" width="10.140625" customWidth="1"/>
    <col min="23" max="23" width="12.5703125" customWidth="1"/>
    <col min="24" max="24" width="10.42578125" customWidth="1"/>
    <col min="25" max="25" width="10.140625" customWidth="1"/>
    <col min="26" max="26" width="13.85546875" customWidth="1"/>
    <col min="27" max="27" width="12.42578125" customWidth="1"/>
    <col min="28" max="28" width="8.85546875" customWidth="1"/>
    <col min="29" max="30" width="14.28515625" bestFit="1" customWidth="1"/>
    <col min="33" max="33" width="11.85546875" customWidth="1"/>
    <col min="36" max="36" width="10.5703125" customWidth="1"/>
    <col min="37" max="37" width="13" customWidth="1"/>
  </cols>
  <sheetData>
    <row r="2" spans="1:17" x14ac:dyDescent="0.2">
      <c r="B2" s="563" t="s">
        <v>367</v>
      </c>
      <c r="C2" s="564"/>
      <c r="D2" s="564"/>
      <c r="E2" s="416">
        <f>SUM(IF(FREQUENCY('terepi-törzskínálat'!B12:B187,'terepi-törzskínálat'!B12:B187)&gt;0,1))</f>
        <v>81</v>
      </c>
      <c r="F2" s="15" t="s">
        <v>368</v>
      </c>
    </row>
    <row r="3" spans="1:17" x14ac:dyDescent="0.2">
      <c r="A3" s="403"/>
      <c r="B3" s="563" t="s">
        <v>391</v>
      </c>
      <c r="C3" s="564"/>
      <c r="D3" s="564"/>
      <c r="E3" s="416">
        <f>'terepi-törzskínálat'!A2-törzskínálat!E2</f>
        <v>19</v>
      </c>
      <c r="F3" s="15" t="s">
        <v>368</v>
      </c>
    </row>
    <row r="4" spans="1:17" x14ac:dyDescent="0.2">
      <c r="B4" s="563" t="s">
        <v>392</v>
      </c>
      <c r="C4" s="564"/>
      <c r="D4" s="564"/>
      <c r="E4" s="416">
        <f>(E2/(E2+E3))*100</f>
        <v>81</v>
      </c>
      <c r="F4" s="15" t="s">
        <v>289</v>
      </c>
    </row>
    <row r="5" spans="1:17" x14ac:dyDescent="0.2">
      <c r="B5" s="563" t="s">
        <v>393</v>
      </c>
      <c r="C5" s="563"/>
      <c r="D5" s="563"/>
      <c r="E5" s="416">
        <f>AVERAGE(AK20:AK119)</f>
        <v>1.72</v>
      </c>
      <c r="F5" s="15" t="s">
        <v>394</v>
      </c>
      <c r="G5" s="421" t="s">
        <v>395</v>
      </c>
      <c r="H5" s="416">
        <f>STDEV(AK20:AK119)</f>
        <v>1.4076271315281408</v>
      </c>
    </row>
    <row r="7" spans="1:17" x14ac:dyDescent="0.2">
      <c r="C7" s="15" t="s">
        <v>365</v>
      </c>
      <c r="D7" s="15"/>
      <c r="E7" s="416">
        <f>'terepi-törzskínálat'!E193</f>
        <v>175</v>
      </c>
      <c r="F7" s="15" t="s">
        <v>394</v>
      </c>
    </row>
    <row r="8" spans="1:17" x14ac:dyDescent="0.2">
      <c r="C8" s="15"/>
      <c r="D8" s="15"/>
      <c r="E8" s="422"/>
      <c r="F8" s="15"/>
    </row>
    <row r="9" spans="1:17" x14ac:dyDescent="0.2">
      <c r="B9" s="15"/>
      <c r="C9" s="15"/>
      <c r="D9" s="25"/>
    </row>
    <row r="10" spans="1:17" ht="15.75" x14ac:dyDescent="0.25">
      <c r="E10" s="409"/>
      <c r="F10" s="570" t="s">
        <v>369</v>
      </c>
      <c r="G10" s="570"/>
      <c r="H10" s="570"/>
      <c r="I10" s="570"/>
      <c r="J10" s="571" t="s">
        <v>370</v>
      </c>
      <c r="K10" s="572"/>
      <c r="L10" s="572"/>
      <c r="M10" s="573"/>
      <c r="N10" s="570" t="s">
        <v>371</v>
      </c>
      <c r="O10" s="570"/>
      <c r="P10" s="570"/>
      <c r="Q10" s="570"/>
    </row>
    <row r="11" spans="1:17" x14ac:dyDescent="0.2">
      <c r="E11" s="410" t="s">
        <v>276</v>
      </c>
      <c r="F11" s="408">
        <v>0.25</v>
      </c>
      <c r="G11" s="404">
        <v>0.5</v>
      </c>
      <c r="H11" s="404">
        <v>0.75</v>
      </c>
      <c r="I11" s="405">
        <v>1</v>
      </c>
      <c r="J11" s="406">
        <v>0.25</v>
      </c>
      <c r="K11" s="404">
        <v>0.5</v>
      </c>
      <c r="L11" s="404">
        <v>0.75</v>
      </c>
      <c r="M11" s="407">
        <v>1</v>
      </c>
      <c r="N11" s="405">
        <v>0.25</v>
      </c>
      <c r="O11" s="404">
        <v>0.5</v>
      </c>
      <c r="P11" s="404">
        <v>0.75</v>
      </c>
      <c r="Q11" s="404">
        <v>1</v>
      </c>
    </row>
    <row r="12" spans="1:17" x14ac:dyDescent="0.2">
      <c r="B12" s="15" t="s">
        <v>372</v>
      </c>
      <c r="C12" s="15"/>
      <c r="D12" s="15"/>
      <c r="E12" s="411">
        <f>('terepi-törzskínálat'!F188/törzskínálat!$E$7)*100</f>
        <v>100</v>
      </c>
      <c r="F12" s="412">
        <f>('terepi-törzskínálat'!G188/törzskínálat!$E$7)*100</f>
        <v>0</v>
      </c>
      <c r="G12" s="413">
        <f>('terepi-törzskínálat'!H188/törzskínálat!$E$7)*100</f>
        <v>0</v>
      </c>
      <c r="H12" s="413">
        <f>('terepi-törzskínálat'!I188/törzskínálat!$E$7)*100</f>
        <v>0</v>
      </c>
      <c r="I12" s="222">
        <f>('terepi-törzskínálat'!J188/törzskínálat!$E$7)*100</f>
        <v>0</v>
      </c>
      <c r="J12" s="414">
        <f>('terepi-törzskínálat'!K188/törzskínálat!$E$7)*100</f>
        <v>0</v>
      </c>
      <c r="K12" s="413">
        <f>('terepi-törzskínálat'!L188/törzskínálat!$E$7)*100</f>
        <v>0</v>
      </c>
      <c r="L12" s="413">
        <f>('terepi-törzskínálat'!M188/törzskínálat!$E$7)*100</f>
        <v>0</v>
      </c>
      <c r="M12" s="415">
        <f>('terepi-törzskínálat'!N188/törzskínálat!$E$7)*100</f>
        <v>0</v>
      </c>
      <c r="N12" s="222">
        <f>('terepi-törzskínálat'!O188/törzskínálat!$E$7)*100</f>
        <v>0</v>
      </c>
      <c r="O12" s="413">
        <f>('terepi-törzskínálat'!P188/törzskínálat!$E$7)*100</f>
        <v>0</v>
      </c>
      <c r="P12" s="413">
        <f>('terepi-törzskínálat'!Q188/törzskínálat!$E$7)*100</f>
        <v>0</v>
      </c>
      <c r="Q12" s="413">
        <f>('terepi-törzskínálat'!R188/törzskínálat!$E$7)*100</f>
        <v>0</v>
      </c>
    </row>
    <row r="17" spans="2:74" ht="13.5" thickBot="1" x14ac:dyDescent="0.25"/>
    <row r="18" spans="2:74" ht="39" customHeight="1" x14ac:dyDescent="0.25">
      <c r="B18" s="456" t="s">
        <v>373</v>
      </c>
      <c r="C18" s="438" t="s">
        <v>366</v>
      </c>
      <c r="D18" s="439" t="s">
        <v>388</v>
      </c>
      <c r="E18" s="441" t="s">
        <v>397</v>
      </c>
      <c r="F18" s="441" t="s">
        <v>399</v>
      </c>
      <c r="G18" s="440" t="s">
        <v>404</v>
      </c>
      <c r="H18" s="440" t="s">
        <v>405</v>
      </c>
      <c r="I18" s="440" t="s">
        <v>406</v>
      </c>
      <c r="J18" s="444" t="s">
        <v>423</v>
      </c>
      <c r="K18" s="443" t="s">
        <v>426</v>
      </c>
      <c r="L18" s="446" t="s">
        <v>427</v>
      </c>
      <c r="M18" s="440" t="s">
        <v>415</v>
      </c>
      <c r="N18" s="440" t="s">
        <v>416</v>
      </c>
      <c r="O18" s="440" t="s">
        <v>417</v>
      </c>
      <c r="P18" s="440" t="s">
        <v>418</v>
      </c>
      <c r="Q18" s="444" t="s">
        <v>424</v>
      </c>
      <c r="R18" s="443" t="s">
        <v>426</v>
      </c>
      <c r="S18" s="446" t="s">
        <v>427</v>
      </c>
      <c r="T18" s="440" t="s">
        <v>419</v>
      </c>
      <c r="U18" s="440" t="s">
        <v>420</v>
      </c>
      <c r="V18" s="440" t="s">
        <v>421</v>
      </c>
      <c r="W18" s="440" t="s">
        <v>422</v>
      </c>
      <c r="X18" s="444" t="s">
        <v>425</v>
      </c>
      <c r="Y18" s="443" t="s">
        <v>426</v>
      </c>
      <c r="Z18" s="446" t="s">
        <v>427</v>
      </c>
      <c r="AA18" s="442" t="s">
        <v>431</v>
      </c>
      <c r="AB18" s="467" t="s">
        <v>220</v>
      </c>
      <c r="AC18" s="442" t="s">
        <v>432</v>
      </c>
      <c r="AD18" s="467" t="s">
        <v>220</v>
      </c>
      <c r="AJ18" s="568" t="s">
        <v>428</v>
      </c>
      <c r="AK18" s="569"/>
      <c r="AN18" s="565" t="s">
        <v>398</v>
      </c>
      <c r="AO18" s="566"/>
      <c r="AP18" s="566"/>
      <c r="AQ18" s="566"/>
      <c r="AR18" s="566"/>
      <c r="AS18" s="566"/>
      <c r="AT18" s="566"/>
      <c r="AU18" s="566"/>
      <c r="AV18" s="566"/>
      <c r="AW18" s="566"/>
      <c r="AX18" s="566"/>
      <c r="AY18" s="566"/>
      <c r="AZ18" s="566"/>
      <c r="BA18" s="566"/>
      <c r="BB18" s="566"/>
      <c r="BC18" s="566"/>
      <c r="BD18" s="566"/>
      <c r="BE18" s="566"/>
      <c r="BF18" s="566"/>
      <c r="BG18" s="566"/>
      <c r="BH18" s="566"/>
      <c r="BI18" s="566"/>
      <c r="BJ18" s="566"/>
      <c r="BK18" s="566"/>
      <c r="BL18" s="566"/>
      <c r="BM18" s="566"/>
      <c r="BN18" s="566"/>
      <c r="BO18" s="566"/>
      <c r="BP18" s="566"/>
      <c r="BQ18" s="566"/>
      <c r="BR18" s="566"/>
      <c r="BS18" s="566"/>
      <c r="BT18" s="566"/>
      <c r="BU18" s="566"/>
      <c r="BV18" s="567"/>
    </row>
    <row r="19" spans="2:74" ht="25.5" x14ac:dyDescent="0.2">
      <c r="B19" s="457" t="str">
        <f>'terepi-törzskínálat'!A12</f>
        <v>Kocsánytalan tölgy</v>
      </c>
      <c r="C19" s="351">
        <f>COUNTIFS('terepi-törzskínálat'!$C$12:$C$187,'terepi-törzskínálat'!A12)</f>
        <v>91</v>
      </c>
      <c r="D19" s="448">
        <f t="shared" ref="D19:D53" si="0">(C19/$E$7)*100</f>
        <v>52</v>
      </c>
      <c r="E19" s="351">
        <f>DSUM('terepi-törzskínálat'!$C$11:$J$187,'terepi-törzskínálat'!$F$11,törzskínálat!$AN$19:$AN$20)</f>
        <v>91</v>
      </c>
      <c r="F19" s="437">
        <f>DSUM('terepi-törzskínálat'!$C$11:$J$187,'terepi-törzskínálat'!$G$11,törzskínálat!$AN$19:$AN$20)</f>
        <v>0</v>
      </c>
      <c r="G19" s="352">
        <f>DSUM('terepi-törzskínálat'!$C$11:$J$187,'terepi-törzskínálat'!$H$11,törzskínálat!$AN$19:$AN$20)</f>
        <v>0</v>
      </c>
      <c r="H19" s="352">
        <f>DSUM('terepi-törzskínálat'!$C$11:$J$187,'terepi-törzskínálat'!$I$11,törzskínálat!$AN$19:$AN$20)</f>
        <v>0</v>
      </c>
      <c r="I19" s="352">
        <f>DSUM('terepi-törzskínálat'!$C$11:$J$187,'terepi-törzskínálat'!$J$11,törzskínálat!$AN$19:$AN$20)</f>
        <v>0</v>
      </c>
      <c r="J19" s="445">
        <f>SUM(F19:I19)</f>
        <v>0</v>
      </c>
      <c r="K19" s="420">
        <f>(J19/C19)*100</f>
        <v>0</v>
      </c>
      <c r="L19" s="447">
        <f>J19/$E$7</f>
        <v>0</v>
      </c>
      <c r="M19" s="352">
        <f>DSUM('terepi-törzskínálat'!$C$11:$N$187,'terepi-törzskínálat'!$K$11,$AN$19:$AN$20)</f>
        <v>0</v>
      </c>
      <c r="N19" s="352">
        <f>DSUM('terepi-törzskínálat'!$C$11:$N$187,'terepi-törzskínálat'!$L$11,$AN$19:$AN$20)</f>
        <v>0</v>
      </c>
      <c r="O19" s="352">
        <f>DSUM('terepi-törzskínálat'!$C$11:$N$187,'terepi-törzskínálat'!$M$11,$AN$19:$AN$20)</f>
        <v>0</v>
      </c>
      <c r="P19" s="352">
        <f>DSUM('terepi-törzskínálat'!$C$11:$N$187,'terepi-törzskínálat'!$N$11,$AN$19:$AN$20)</f>
        <v>0</v>
      </c>
      <c r="Q19" s="445">
        <f>SUM(M19:P19)</f>
        <v>0</v>
      </c>
      <c r="R19" s="420">
        <f>(Q19/C19)*100</f>
        <v>0</v>
      </c>
      <c r="S19" s="447">
        <f>(Q19/$E$7)*100</f>
        <v>0</v>
      </c>
      <c r="T19" s="352">
        <f>DSUM('terepi-törzskínálat'!$C$11:$R$187,'terepi-törzskínálat'!$O$11,$AN$19:$AN$20)</f>
        <v>0</v>
      </c>
      <c r="U19" s="352">
        <f>DSUM('terepi-törzskínálat'!$C$11:$R$187,'terepi-törzskínálat'!$P$11,$AN$19:$AN$20)</f>
        <v>0</v>
      </c>
      <c r="V19" s="352">
        <f>DSUM('terepi-törzskínálat'!$C$11:$R$187,'terepi-törzskínálat'!$Q$11,$AN$19:$AN$20)</f>
        <v>0</v>
      </c>
      <c r="W19" s="352">
        <f>DSUM('terepi-törzskínálat'!$C$11:$R$187,'terepi-törzskínálat'!$R$11,$AN$19:$AN$20)</f>
        <v>0</v>
      </c>
      <c r="X19" s="445">
        <f>SUM(T19:W19)</f>
        <v>0</v>
      </c>
      <c r="Y19" s="420">
        <f>(X19/C19)*100</f>
        <v>0</v>
      </c>
      <c r="Z19" s="447">
        <f>(X19/$E$7)*100</f>
        <v>0</v>
      </c>
      <c r="AA19" s="351" t="e">
        <f>DAVERAGE('terepi-törzskínálat'!$U$11:$V$187,'terepi-törzskínálat'!$U$11,AN19:AN20)</f>
        <v>#DIV/0!</v>
      </c>
      <c r="AB19" s="468" t="e">
        <f>DSTDEV('terepi-törzskínálat'!$U$11:$V$187,'terepi-törzskínálat'!$U$11,AN19:AN20)</f>
        <v>#DIV/0!</v>
      </c>
      <c r="AC19" s="351">
        <f>DAVERAGE('terepi-törzskínálat'!$C$11:$E$187,'terepi-törzskínálat'!$E$11,AN19:AN20)</f>
        <v>49.241758241758241</v>
      </c>
      <c r="AD19" s="468">
        <f>DSTDEV('terepi-törzskínálat'!$C$11:$E$187,'terepi-törzskínálat'!$E$11,AN19:AN20)</f>
        <v>24.732498035913377</v>
      </c>
      <c r="AJ19" s="450" t="s">
        <v>389</v>
      </c>
      <c r="AK19" s="451" t="s">
        <v>390</v>
      </c>
      <c r="AN19" s="428" t="s">
        <v>396</v>
      </c>
      <c r="AO19" s="429" t="s">
        <v>396</v>
      </c>
      <c r="AP19" s="429" t="s">
        <v>396</v>
      </c>
      <c r="AQ19" s="429" t="s">
        <v>396</v>
      </c>
      <c r="AR19" s="429" t="s">
        <v>396</v>
      </c>
      <c r="AS19" s="429" t="s">
        <v>396</v>
      </c>
      <c r="AT19" s="429" t="s">
        <v>396</v>
      </c>
      <c r="AU19" s="429" t="s">
        <v>396</v>
      </c>
      <c r="AV19" s="429" t="s">
        <v>396</v>
      </c>
      <c r="AW19" s="429" t="s">
        <v>396</v>
      </c>
      <c r="AX19" s="429" t="s">
        <v>396</v>
      </c>
      <c r="AY19" s="429" t="s">
        <v>396</v>
      </c>
      <c r="AZ19" s="429" t="s">
        <v>396</v>
      </c>
      <c r="BA19" s="429" t="s">
        <v>396</v>
      </c>
      <c r="BB19" s="429" t="s">
        <v>396</v>
      </c>
      <c r="BC19" s="429" t="s">
        <v>396</v>
      </c>
      <c r="BD19" s="429" t="s">
        <v>396</v>
      </c>
      <c r="BE19" s="429" t="s">
        <v>396</v>
      </c>
      <c r="BF19" s="429" t="s">
        <v>396</v>
      </c>
      <c r="BG19" s="429" t="s">
        <v>396</v>
      </c>
      <c r="BH19" s="429" t="s">
        <v>396</v>
      </c>
      <c r="BI19" s="429" t="s">
        <v>396</v>
      </c>
      <c r="BJ19" s="429" t="s">
        <v>396</v>
      </c>
      <c r="BK19" s="429" t="s">
        <v>396</v>
      </c>
      <c r="BL19" s="429" t="s">
        <v>396</v>
      </c>
      <c r="BM19" s="429" t="s">
        <v>396</v>
      </c>
      <c r="BN19" s="429" t="s">
        <v>396</v>
      </c>
      <c r="BO19" s="429" t="s">
        <v>396</v>
      </c>
      <c r="BP19" s="429" t="s">
        <v>396</v>
      </c>
      <c r="BQ19" s="429" t="s">
        <v>396</v>
      </c>
      <c r="BR19" s="429" t="s">
        <v>396</v>
      </c>
      <c r="BS19" s="429" t="s">
        <v>396</v>
      </c>
      <c r="BT19" s="429" t="s">
        <v>396</v>
      </c>
      <c r="BU19" s="429" t="s">
        <v>396</v>
      </c>
      <c r="BV19" s="430" t="s">
        <v>396</v>
      </c>
    </row>
    <row r="20" spans="2:74" ht="13.5" thickBot="1" x14ac:dyDescent="0.25">
      <c r="B20" s="457" t="str">
        <f>'terepi-törzskínálat'!A13</f>
        <v>Kocsányos tölgy</v>
      </c>
      <c r="C20" s="351">
        <f>COUNTIFS('terepi-törzskínálat'!$C$12:$C$187,'terepi-törzskínálat'!A13)</f>
        <v>16</v>
      </c>
      <c r="D20" s="448">
        <f t="shared" si="0"/>
        <v>9.1428571428571423</v>
      </c>
      <c r="E20" s="351">
        <f>DSUM('terepi-törzskínálat'!$C$11:$J$187,'terepi-törzskínálat'!$F$11,törzskínálat!$AO$19:$AO$20)</f>
        <v>16</v>
      </c>
      <c r="F20" s="437">
        <f>DSUM('terepi-törzskínálat'!$C$11:$J$187,'terepi-törzskínálat'!$G$11,törzskínálat!$AO$19:$AO$20)</f>
        <v>0</v>
      </c>
      <c r="G20" s="352">
        <f>DSUM('terepi-törzskínálat'!$C$11:$J$187,'terepi-törzskínálat'!$H$11,törzskínálat!$AO$19:$AO$20)</f>
        <v>0</v>
      </c>
      <c r="H20" s="352">
        <f>DSUM('terepi-törzskínálat'!$C$11:$J$187,'terepi-törzskínálat'!$I$11,törzskínálat!$AO$19:$AO$20)</f>
        <v>0</v>
      </c>
      <c r="I20" s="352">
        <f>DSUM('terepi-törzskínálat'!$C$11:$J$187,'terepi-törzskínálat'!$J$11,törzskínálat!$AO$19:$AO$20)</f>
        <v>0</v>
      </c>
      <c r="J20" s="445">
        <f t="shared" ref="J20:J53" si="1">SUM(F20:I20)</f>
        <v>0</v>
      </c>
      <c r="K20" s="420">
        <f t="shared" ref="K20:K53" si="2">(J20/C20)*100</f>
        <v>0</v>
      </c>
      <c r="L20" s="447">
        <f t="shared" ref="L20:L53" si="3">J20/$E$7</f>
        <v>0</v>
      </c>
      <c r="M20" s="352">
        <f>DSUM('terepi-törzskínálat'!$C$11:$N$187,'terepi-törzskínálat'!$K$11,$AO$19:$AO$20)</f>
        <v>0</v>
      </c>
      <c r="N20" s="352">
        <f>DSUM('terepi-törzskínálat'!$C$11:$N$187,'terepi-törzskínálat'!$L$11,$AO$19:$AO$20)</f>
        <v>0</v>
      </c>
      <c r="O20" s="352">
        <f>DSUM('terepi-törzskínálat'!$C$11:$N$187,'terepi-törzskínálat'!$M$11,$AO$19:$AO$20)</f>
        <v>0</v>
      </c>
      <c r="P20" s="352">
        <f>DSUM('terepi-törzskínálat'!$C$11:$N$187,'terepi-törzskínálat'!$N$11,$AO$19:$AO$20)</f>
        <v>0</v>
      </c>
      <c r="Q20" s="445">
        <f t="shared" ref="Q20:Q53" si="4">SUM(M20:P20)</f>
        <v>0</v>
      </c>
      <c r="R20" s="420">
        <f t="shared" ref="R20:R53" si="5">(Q20/C20)*100</f>
        <v>0</v>
      </c>
      <c r="S20" s="447">
        <f t="shared" ref="S20:S53" si="6">(Q20/$E$7)*100</f>
        <v>0</v>
      </c>
      <c r="T20" s="352">
        <f>DSUM('terepi-törzskínálat'!$C$11:$R$187,'terepi-törzskínálat'!$O$11,$AO$19:$AO$20)</f>
        <v>0</v>
      </c>
      <c r="U20" s="352">
        <f>DSUM('terepi-törzskínálat'!$C$11:$R$187,'terepi-törzskínálat'!$P$11,$AO$19:$AO$20)</f>
        <v>0</v>
      </c>
      <c r="V20" s="352">
        <f>DSUM('terepi-törzskínálat'!$C$11:$R$187,'terepi-törzskínálat'!$Q$11,$AO$19:$AO$20)</f>
        <v>0</v>
      </c>
      <c r="W20" s="352">
        <f>DSUM('terepi-törzskínálat'!$C$11:$R$187,'terepi-törzskínálat'!$R$11,$AO$19:$AO$20)</f>
        <v>0</v>
      </c>
      <c r="X20" s="445">
        <f t="shared" ref="X20:X53" si="7">SUM(T20:W20)</f>
        <v>0</v>
      </c>
      <c r="Y20" s="420">
        <f t="shared" ref="Y20:Y53" si="8">(X20/C20)*100</f>
        <v>0</v>
      </c>
      <c r="Z20" s="447">
        <f t="shared" ref="Z20:Z53" si="9">(X20/$E$7)*100</f>
        <v>0</v>
      </c>
      <c r="AA20" s="351" t="e">
        <f>DAVERAGE('terepi-törzskínálat'!$U$11:$V$187,'terepi-törzskínálat'!$U$11,AO19:AO20)</f>
        <v>#DIV/0!</v>
      </c>
      <c r="AB20" s="468" t="e">
        <f>DSTDEV('terepi-törzskínálat'!$U$11:$V$187,'terepi-törzskínálat'!$U$11,AO19:AO20)</f>
        <v>#DIV/0!</v>
      </c>
      <c r="AC20" s="351">
        <f>DAVERAGE('terepi-törzskínálat'!$C$11:$E$187,'terepi-törzskínálat'!$E$11,AO19:AO20)</f>
        <v>42.625</v>
      </c>
      <c r="AD20" s="468">
        <f>DSTDEV('terepi-törzskínálat'!$C$11:$E$187,'terepi-törzskínálat'!$E$11,AO19:AO20)</f>
        <v>17.327723451163457</v>
      </c>
      <c r="AJ20" s="452" t="s">
        <v>0</v>
      </c>
      <c r="AK20" s="453">
        <f>COUNTIFS('terepi-törzskínálat'!$B$12:$B$187,'terepi-hajtásszám&amp;hullaték'!A7)</f>
        <v>1</v>
      </c>
      <c r="AN20" s="431" t="str">
        <f>'terepi-törzskínálat'!A12</f>
        <v>Kocsánytalan tölgy</v>
      </c>
      <c r="AO20" s="432" t="str">
        <f>'terepi-törzskínálat'!A13</f>
        <v>Kocsányos tölgy</v>
      </c>
      <c r="AP20" s="433" t="str">
        <f>'terepi-törzskínálat'!A14</f>
        <v>Csertölgy</v>
      </c>
      <c r="AQ20" s="433" t="str">
        <f>'terepi-törzskínálat'!A15</f>
        <v>Magas kőris</v>
      </c>
      <c r="AR20" s="433" t="str">
        <f>'terepi-törzskínálat'!A16</f>
        <v>Virágos kőris</v>
      </c>
      <c r="AS20" s="433" t="str">
        <f>'terepi-törzskínálat'!A17</f>
        <v>Gyertyán</v>
      </c>
      <c r="AT20" s="433" t="str">
        <f>'terepi-törzskínálat'!A18</f>
        <v>Bükk</v>
      </c>
      <c r="AU20" s="433" t="str">
        <f>'terepi-törzskínálat'!A19</f>
        <v>Hegyi juhar</v>
      </c>
      <c r="AV20" s="433" t="str">
        <f>'terepi-törzskínálat'!A20</f>
        <v>Korai juhar</v>
      </c>
      <c r="AW20" s="433" t="str">
        <f>'terepi-törzskínálat'!A21</f>
        <v>Mezei juhar</v>
      </c>
      <c r="AX20" s="433" t="str">
        <f>'terepi-törzskínálat'!A22</f>
        <v>Erdei fenyő</v>
      </c>
      <c r="AY20" s="433" t="str">
        <f>'terepi-törzskínálat'!A23</f>
        <v>Akác</v>
      </c>
      <c r="AZ20" s="433" t="str">
        <f>'terepi-törzskínálat'!A24</f>
        <v>Fagyal</v>
      </c>
      <c r="BA20" s="433" t="str">
        <f>'terepi-törzskínálat'!A25</f>
        <v>Galagonya</v>
      </c>
      <c r="BB20" s="433" t="str">
        <f>'terepi-törzskínálat'!A26</f>
        <v>Húsos som</v>
      </c>
      <c r="BC20" s="433" t="str">
        <f>'terepi-törzskínálat'!A27</f>
        <v>Veresgyűrűs som</v>
      </c>
      <c r="BD20" s="433" t="str">
        <f>'terepi-törzskínálat'!A28</f>
        <v>Kökény</v>
      </c>
      <c r="BE20" s="433" t="str">
        <f>'terepi-törzskínálat'!A29</f>
        <v>Szeder</v>
      </c>
      <c r="BF20" s="433" t="str">
        <f>'terepi-törzskínálat'!A30</f>
        <v>Vadrózsa</v>
      </c>
      <c r="BG20" s="433" t="str">
        <f>'terepi-törzskínálat'!A31</f>
        <v>Bodza</v>
      </c>
      <c r="BH20" s="433" t="str">
        <f>'terepi-törzskínálat'!A32</f>
        <v>Kislevelű hárs</v>
      </c>
      <c r="BI20" s="433" t="str">
        <f>'terepi-törzskínálat'!A33</f>
        <v>Közönséges mogyoró</v>
      </c>
      <c r="BJ20" s="433" t="str">
        <f>'terepi-törzskínálat'!A34</f>
        <v>Fekete fenyő</v>
      </c>
      <c r="BK20" s="433" t="str">
        <f>'terepi-törzskínálat'!A35</f>
        <v>faj4 +</v>
      </c>
      <c r="BL20" s="433" t="str">
        <f>'terepi-törzskínálat'!A36</f>
        <v>faj5 +</v>
      </c>
      <c r="BM20" s="433" t="str">
        <f>'terepi-törzskínálat'!A37</f>
        <v>faj6 +</v>
      </c>
      <c r="BN20" s="433" t="str">
        <f>'terepi-törzskínálat'!A38</f>
        <v>faj7 +</v>
      </c>
      <c r="BO20" s="433" t="str">
        <f>'terepi-törzskínálat'!A39</f>
        <v>faj8 +</v>
      </c>
      <c r="BP20" s="433" t="str">
        <f>'terepi-törzskínálat'!A40</f>
        <v>faj9 +</v>
      </c>
      <c r="BQ20" s="433" t="str">
        <f>'terepi-törzskínálat'!A41</f>
        <v>faj10 +</v>
      </c>
      <c r="BR20" s="433" t="str">
        <f>'terepi-törzskínálat'!A42</f>
        <v>faj11 +</v>
      </c>
      <c r="BS20" s="433" t="str">
        <f>'terepi-törzskínálat'!A43</f>
        <v>faj12 +</v>
      </c>
      <c r="BT20" s="433" t="str">
        <f>'terepi-törzskínálat'!A44</f>
        <v>faj13 +</v>
      </c>
      <c r="BU20" s="433" t="str">
        <f>'terepi-törzskínálat'!A45</f>
        <v>faj14 +</v>
      </c>
      <c r="BV20" s="434" t="str">
        <f>'terepi-törzskínálat'!A46</f>
        <v>faj15 +</v>
      </c>
    </row>
    <row r="21" spans="2:74" x14ac:dyDescent="0.2">
      <c r="B21" s="457" t="str">
        <f>'terepi-törzskínálat'!A14</f>
        <v>Csertölgy</v>
      </c>
      <c r="C21" s="351">
        <f>COUNTIFS('terepi-törzskínálat'!$C$12:$C$187,'terepi-törzskínálat'!A14)</f>
        <v>9</v>
      </c>
      <c r="D21" s="448">
        <f t="shared" si="0"/>
        <v>5.1428571428571423</v>
      </c>
      <c r="E21" s="351">
        <f>DSUM('terepi-törzskínálat'!$C$11:$J$187,'terepi-törzskínálat'!$F$11,törzskínálat!$AP$19:$AP$20)</f>
        <v>9</v>
      </c>
      <c r="F21" s="437">
        <f>DSUM('terepi-törzskínálat'!$C$11:$J$187,'terepi-törzskínálat'!$G$11,törzskínálat!$AP$19:$AP$20)</f>
        <v>0</v>
      </c>
      <c r="G21" s="352">
        <f>DSUM('terepi-törzskínálat'!$C$11:$J$187,'terepi-törzskínálat'!$H$11,törzskínálat!$AP$19:$AP$20)</f>
        <v>0</v>
      </c>
      <c r="H21" s="352">
        <f>DSUM('terepi-törzskínálat'!$C$11:$J$187,'terepi-törzskínálat'!$I$11,törzskínálat!$AP$19:$AP$20)</f>
        <v>0</v>
      </c>
      <c r="I21" s="352">
        <f>DSUM('terepi-törzskínálat'!$C$11:$J$187,'terepi-törzskínálat'!$J$11,törzskínálat!$AP$19:$AP$20)</f>
        <v>0</v>
      </c>
      <c r="J21" s="445">
        <f t="shared" si="1"/>
        <v>0</v>
      </c>
      <c r="K21" s="420">
        <f t="shared" si="2"/>
        <v>0</v>
      </c>
      <c r="L21" s="447">
        <f t="shared" si="3"/>
        <v>0</v>
      </c>
      <c r="M21" s="352">
        <f>DSUM('terepi-törzskínálat'!$C$11:$N$187,'terepi-törzskínálat'!$K$11,$AP$19:$AP$20)</f>
        <v>0</v>
      </c>
      <c r="N21" s="352">
        <f>DSUM('terepi-törzskínálat'!$C$11:$N$187,'terepi-törzskínálat'!$L$11,$AP$19:$AP$20)</f>
        <v>0</v>
      </c>
      <c r="O21" s="352">
        <f>DSUM('terepi-törzskínálat'!$C$11:$N$187,'terepi-törzskínálat'!$M$11,$AP$19:$AP$20)</f>
        <v>0</v>
      </c>
      <c r="P21" s="352">
        <f>DSUM('terepi-törzskínálat'!$C$11:$N$187,'terepi-törzskínálat'!$N$11,$AP$19:$AP$20)</f>
        <v>0</v>
      </c>
      <c r="Q21" s="445">
        <f t="shared" si="4"/>
        <v>0</v>
      </c>
      <c r="R21" s="420">
        <f t="shared" si="5"/>
        <v>0</v>
      </c>
      <c r="S21" s="447">
        <f t="shared" si="6"/>
        <v>0</v>
      </c>
      <c r="T21" s="352">
        <f>DSUM('terepi-törzskínálat'!$C$11:$R$187,'terepi-törzskínálat'!$O$11,$AP$19:$AP$20)</f>
        <v>0</v>
      </c>
      <c r="U21" s="352">
        <f>DSUM('terepi-törzskínálat'!$C$11:$R$187,'terepi-törzskínálat'!$P$11,$AP$19:$AP$20)</f>
        <v>0</v>
      </c>
      <c r="V21" s="352">
        <f>DSUM('terepi-törzskínálat'!$C$11:$R$187,'terepi-törzskínálat'!$Q$11,$AP$19:$AP$20)</f>
        <v>0</v>
      </c>
      <c r="W21" s="352">
        <f>DSUM('terepi-törzskínálat'!$C$11:$R$187,'terepi-törzskínálat'!$R$11,$AP$19:$AP$20)</f>
        <v>0</v>
      </c>
      <c r="X21" s="445">
        <f t="shared" si="7"/>
        <v>0</v>
      </c>
      <c r="Y21" s="420">
        <f t="shared" si="8"/>
        <v>0</v>
      </c>
      <c r="Z21" s="447">
        <f t="shared" si="9"/>
        <v>0</v>
      </c>
      <c r="AA21" s="351" t="e">
        <f>DAVERAGE('terepi-törzskínálat'!$U$11:$V$187,'terepi-törzskínálat'!$U$11,AP19:AP20)</f>
        <v>#DIV/0!</v>
      </c>
      <c r="AB21" s="468" t="e">
        <f>DSTDEV('terepi-törzskínálat'!$U$11:$V$187,'terepi-törzskínálat'!$U$11,AP19:AP20)</f>
        <v>#DIV/0!</v>
      </c>
      <c r="AC21" s="351">
        <f>DAVERAGE('terepi-törzskínálat'!$C$11:$E$187,'terepi-törzskínálat'!$E$11,AP19:AP20)</f>
        <v>29.111111111111111</v>
      </c>
      <c r="AD21" s="468">
        <f>DSTDEV('terepi-törzskínálat'!$C$11:$E$187,'terepi-törzskínálat'!$E$11,AP19:AP20)</f>
        <v>32.605384695033287</v>
      </c>
      <c r="AJ21" s="452" t="s">
        <v>1</v>
      </c>
      <c r="AK21" s="453">
        <f>COUNTIFS('terepi-törzskínálat'!$B$12:$B$187,'terepi-hajtásszám&amp;hullaték'!A8)</f>
        <v>0</v>
      </c>
    </row>
    <row r="22" spans="2:74" x14ac:dyDescent="0.2">
      <c r="B22" s="457" t="str">
        <f>'terepi-törzskínálat'!A15</f>
        <v>Magas kőris</v>
      </c>
      <c r="C22" s="351">
        <f>COUNTIFS('terepi-törzskínálat'!$C$12:$C$187,'terepi-törzskínálat'!A15)</f>
        <v>0</v>
      </c>
      <c r="D22" s="448">
        <f t="shared" si="0"/>
        <v>0</v>
      </c>
      <c r="E22" s="351">
        <f>DSUM('terepi-törzskínálat'!$C$11:$J$187,'terepi-törzskínálat'!$F$11,törzskínálat!$AP$19:$AP$20)</f>
        <v>9</v>
      </c>
      <c r="F22" s="437">
        <f>DSUM('terepi-törzskínálat'!$C$11:$J$187,'terepi-törzskínálat'!$G$11,törzskínálat!$AQ$19:$AQ$20)</f>
        <v>0</v>
      </c>
      <c r="G22" s="352">
        <f>DSUM('terepi-törzskínálat'!$C$11:$J$187,'terepi-törzskínálat'!$H$11,törzskínálat!$AQ$19:$AQ$20)</f>
        <v>0</v>
      </c>
      <c r="H22" s="352">
        <f>DSUM('terepi-törzskínálat'!$C$11:$J$187,'terepi-törzskínálat'!$I$11,törzskínálat!$AQ$19:$AQ$20)</f>
        <v>0</v>
      </c>
      <c r="I22" s="352">
        <f>DSUM('terepi-törzskínálat'!$C$11:$J$187,'terepi-törzskínálat'!$J$11,törzskínálat!$AQ$19:$AQ$20)</f>
        <v>0</v>
      </c>
      <c r="J22" s="445">
        <f t="shared" si="1"/>
        <v>0</v>
      </c>
      <c r="K22" s="420" t="e">
        <f t="shared" si="2"/>
        <v>#DIV/0!</v>
      </c>
      <c r="L22" s="447">
        <f t="shared" si="3"/>
        <v>0</v>
      </c>
      <c r="M22" s="352">
        <f>DSUM('terepi-törzskínálat'!$C$11:$N$187,'terepi-törzskínálat'!$K$11,$AQ$19:$AQ$20)</f>
        <v>0</v>
      </c>
      <c r="N22" s="352">
        <f>DSUM('terepi-törzskínálat'!$C$11:$N$187,'terepi-törzskínálat'!$L$11,$AQ$19:$AQ$20)</f>
        <v>0</v>
      </c>
      <c r="O22" s="352">
        <f>DSUM('terepi-törzskínálat'!$C$11:$N$187,'terepi-törzskínálat'!$M$11,$AQ$19:$AQ$20)</f>
        <v>0</v>
      </c>
      <c r="P22" s="352">
        <f>DSUM('terepi-törzskínálat'!$C$11:$N$187,'terepi-törzskínálat'!$N$11,$AQ$19:$AQ$20)</f>
        <v>0</v>
      </c>
      <c r="Q22" s="445">
        <f t="shared" si="4"/>
        <v>0</v>
      </c>
      <c r="R22" s="420" t="e">
        <f t="shared" si="5"/>
        <v>#DIV/0!</v>
      </c>
      <c r="S22" s="447">
        <f t="shared" si="6"/>
        <v>0</v>
      </c>
      <c r="T22" s="352">
        <f>DSUM('terepi-törzskínálat'!$C$11:$R$187,'terepi-törzskínálat'!$O$11,$AQ$19:$AQ$20)</f>
        <v>0</v>
      </c>
      <c r="U22" s="352">
        <f>DSUM('terepi-törzskínálat'!$C$11:$R$187,'terepi-törzskínálat'!$P$11,$AQ$19:$AQ$20)</f>
        <v>0</v>
      </c>
      <c r="V22" s="352">
        <f>DSUM('terepi-törzskínálat'!$C$11:$R$187,'terepi-törzskínálat'!$Q$11,$AQ$19:$AQ$20)</f>
        <v>0</v>
      </c>
      <c r="W22" s="352">
        <f>DSUM('terepi-törzskínálat'!$C$11:$R$187,'terepi-törzskínálat'!$R$11,$AQ$19:$AQ$20)</f>
        <v>0</v>
      </c>
      <c r="X22" s="445">
        <f t="shared" si="7"/>
        <v>0</v>
      </c>
      <c r="Y22" s="420" t="e">
        <f t="shared" si="8"/>
        <v>#DIV/0!</v>
      </c>
      <c r="Z22" s="447">
        <f t="shared" si="9"/>
        <v>0</v>
      </c>
      <c r="AA22" s="351" t="e">
        <f>DAVERAGE('terepi-törzskínálat'!$U$11:$V$187,'terepi-törzskínálat'!$U$11,AQ19:AQ20)</f>
        <v>#DIV/0!</v>
      </c>
      <c r="AB22" s="468" t="e">
        <f>DSTDEV('terepi-törzskínálat'!$U$11:$V$187,'terepi-törzskínálat'!$U$11,AQ19:AQ20)</f>
        <v>#DIV/0!</v>
      </c>
      <c r="AC22" s="351" t="e">
        <f>DAVERAGE('terepi-törzskínálat'!$C$11:$E$187,'terepi-törzskínálat'!$E$11,AQ19:AQ20)</f>
        <v>#DIV/0!</v>
      </c>
      <c r="AD22" s="468" t="e">
        <f>DSTDEV('terepi-törzskínálat'!$C$11:$E$187,'terepi-törzskínálat'!$E$11,AQ19:AQ20)</f>
        <v>#DIV/0!</v>
      </c>
      <c r="AJ22" s="452" t="s">
        <v>2</v>
      </c>
      <c r="AK22" s="453">
        <f>COUNTIFS('terepi-törzskínálat'!$B$12:$B$187,'terepi-hajtásszám&amp;hullaték'!A9)</f>
        <v>4</v>
      </c>
    </row>
    <row r="23" spans="2:74" x14ac:dyDescent="0.2">
      <c r="B23" s="457" t="str">
        <f>'terepi-törzskínálat'!A16</f>
        <v>Virágos kőris</v>
      </c>
      <c r="C23" s="351">
        <f>COUNTIFS('terepi-törzskínálat'!$C$12:$C$187,'terepi-törzskínálat'!A16)</f>
        <v>0</v>
      </c>
      <c r="D23" s="448">
        <f t="shared" si="0"/>
        <v>0</v>
      </c>
      <c r="E23" s="351">
        <f>DSUM('terepi-törzskínálat'!$C$11:$J$187,'terepi-törzskínálat'!$F$11,törzskínálat!$AR$19:$AR$20)</f>
        <v>0</v>
      </c>
      <c r="F23" s="437">
        <f>DSUM('terepi-törzskínálat'!$C$11:$J$187,'terepi-törzskínálat'!$G$11,törzskínálat!$AR$19:$AR$20)</f>
        <v>0</v>
      </c>
      <c r="G23" s="352">
        <f>DSUM('terepi-törzskínálat'!$C$11:$J$187,'terepi-törzskínálat'!$H$11,törzskínálat!$AR$19:$AR$20)</f>
        <v>0</v>
      </c>
      <c r="H23" s="352">
        <f>DSUM('terepi-törzskínálat'!$C$11:$J$187,'terepi-törzskínálat'!$I$11,törzskínálat!$AR$19:$AR$20)</f>
        <v>0</v>
      </c>
      <c r="I23" s="352">
        <f>DSUM('terepi-törzskínálat'!$C$11:$J$187,'terepi-törzskínálat'!$J$11,törzskínálat!$AR$19:$AR$20)</f>
        <v>0</v>
      </c>
      <c r="J23" s="445">
        <f t="shared" si="1"/>
        <v>0</v>
      </c>
      <c r="K23" s="420" t="e">
        <f t="shared" si="2"/>
        <v>#DIV/0!</v>
      </c>
      <c r="L23" s="447">
        <f t="shared" si="3"/>
        <v>0</v>
      </c>
      <c r="M23" s="352">
        <f>DSUM('terepi-törzskínálat'!$C$11:$N$187,'terepi-törzskínálat'!$K$11,$AR$19:$AR$20)</f>
        <v>0</v>
      </c>
      <c r="N23" s="352">
        <f>DSUM('terepi-törzskínálat'!$C$11:$N$187,'terepi-törzskínálat'!$L$11,$AR$19:$AR$20)</f>
        <v>0</v>
      </c>
      <c r="O23" s="352">
        <f>DSUM('terepi-törzskínálat'!$C$11:$N$187,'terepi-törzskínálat'!$M$11,$AR$19:$AR$20)</f>
        <v>0</v>
      </c>
      <c r="P23" s="352">
        <f>DSUM('terepi-törzskínálat'!$C$11:$N$187,'terepi-törzskínálat'!$N$11,$AR$19:$AR$20)</f>
        <v>0</v>
      </c>
      <c r="Q23" s="445">
        <f t="shared" si="4"/>
        <v>0</v>
      </c>
      <c r="R23" s="420" t="e">
        <f t="shared" si="5"/>
        <v>#DIV/0!</v>
      </c>
      <c r="S23" s="447">
        <f t="shared" si="6"/>
        <v>0</v>
      </c>
      <c r="T23" s="352">
        <f>DSUM('terepi-törzskínálat'!$C$11:$R$187,'terepi-törzskínálat'!$O$11,$AR$19:$AR$20)</f>
        <v>0</v>
      </c>
      <c r="U23" s="352">
        <f>DSUM('terepi-törzskínálat'!$C$11:$R$187,'terepi-törzskínálat'!$P$11,$AR$19:$AR$20)</f>
        <v>0</v>
      </c>
      <c r="V23" s="352">
        <f>DSUM('terepi-törzskínálat'!$C$11:$R$187,'terepi-törzskínálat'!$Q$11,$AR$19:$AR$20)</f>
        <v>0</v>
      </c>
      <c r="W23" s="352">
        <f>DSUM('terepi-törzskínálat'!$C$11:$R$187,'terepi-törzskínálat'!$R$11,$AR$19:$AR$20)</f>
        <v>0</v>
      </c>
      <c r="X23" s="445">
        <f t="shared" si="7"/>
        <v>0</v>
      </c>
      <c r="Y23" s="420" t="e">
        <f t="shared" si="8"/>
        <v>#DIV/0!</v>
      </c>
      <c r="Z23" s="447">
        <f t="shared" si="9"/>
        <v>0</v>
      </c>
      <c r="AA23" s="351" t="e">
        <f>DAVERAGE('terepi-törzskínálat'!$U$11:$V$187,'terepi-törzskínálat'!$U$11,AR19:AR20)</f>
        <v>#DIV/0!</v>
      </c>
      <c r="AB23" s="468" t="e">
        <f>DSTDEV('terepi-törzskínálat'!$U$11:$V$187,'terepi-törzskínálat'!$U$11,AR19:AR20)</f>
        <v>#DIV/0!</v>
      </c>
      <c r="AC23" s="351" t="e">
        <f>DAVERAGE('terepi-törzskínálat'!$C$11:$E$187,'terepi-törzskínálat'!$E$11,AR19:AR20)</f>
        <v>#DIV/0!</v>
      </c>
      <c r="AD23" s="468" t="e">
        <f>DSTDEV('terepi-törzskínálat'!$C$11:$E$187,'terepi-törzskínálat'!$E$11,AR19:AR20)</f>
        <v>#DIV/0!</v>
      </c>
      <c r="AJ23" s="452" t="s">
        <v>3</v>
      </c>
      <c r="AK23" s="453">
        <f>COUNTIFS('terepi-törzskínálat'!$B$12:$B$187,'terepi-hajtásszám&amp;hullaték'!A10)</f>
        <v>3</v>
      </c>
    </row>
    <row r="24" spans="2:74" x14ac:dyDescent="0.2">
      <c r="B24" s="457" t="str">
        <f>'terepi-törzskínálat'!A17</f>
        <v>Gyertyán</v>
      </c>
      <c r="C24" s="351">
        <f>COUNTIFS('terepi-törzskínálat'!$C$12:$C$187,'terepi-törzskínálat'!A17)</f>
        <v>41</v>
      </c>
      <c r="D24" s="448">
        <f t="shared" si="0"/>
        <v>23.428571428571431</v>
      </c>
      <c r="E24" s="351">
        <f>DSUM('terepi-törzskínálat'!$C$11:$J$187,'terepi-törzskínálat'!$F$11,törzskínálat!$AS$19:$AS$20)</f>
        <v>41</v>
      </c>
      <c r="F24" s="437">
        <f>DSUM('terepi-törzskínálat'!$C$11:$J$187,'terepi-törzskínálat'!$G$11,törzskínálat!$AS$19:$AS$20)</f>
        <v>0</v>
      </c>
      <c r="G24" s="352">
        <f>DSUM('terepi-törzskínálat'!$C$11:$J$187,'terepi-törzskínálat'!$H$11,törzskínálat!$AS$19:$AS$20)</f>
        <v>0</v>
      </c>
      <c r="H24" s="352">
        <f>DSUM('terepi-törzskínálat'!$C$11:$J$187,'terepi-törzskínálat'!$I$11,törzskínálat!$AS$19:$AS$20)</f>
        <v>0</v>
      </c>
      <c r="I24" s="352">
        <f>DSUM('terepi-törzskínálat'!$C$11:$J$187,'terepi-törzskínálat'!$J$11,törzskínálat!$AS$19:$AS$20)</f>
        <v>0</v>
      </c>
      <c r="J24" s="445">
        <f t="shared" si="1"/>
        <v>0</v>
      </c>
      <c r="K24" s="420">
        <f t="shared" si="2"/>
        <v>0</v>
      </c>
      <c r="L24" s="447">
        <f t="shared" si="3"/>
        <v>0</v>
      </c>
      <c r="M24" s="352">
        <f>DSUM('terepi-törzskínálat'!$C$11:$N$187,'terepi-törzskínálat'!$K$11,$AS$19:$AS$20)</f>
        <v>0</v>
      </c>
      <c r="N24" s="352">
        <f>DSUM('terepi-törzskínálat'!$C$11:$N$187,'terepi-törzskínálat'!$L$11,$AS$19:$AS$20)</f>
        <v>0</v>
      </c>
      <c r="O24" s="352">
        <f>DSUM('terepi-törzskínálat'!$C$11:$N$187,'terepi-törzskínálat'!$M$11,$AS$19:$AS$20)</f>
        <v>0</v>
      </c>
      <c r="P24" s="352">
        <f>DSUM('terepi-törzskínálat'!$C$11:$N$187,'terepi-törzskínálat'!$N$11,$AS$19:$AS$20)</f>
        <v>0</v>
      </c>
      <c r="Q24" s="445">
        <f t="shared" si="4"/>
        <v>0</v>
      </c>
      <c r="R24" s="420">
        <f t="shared" si="5"/>
        <v>0</v>
      </c>
      <c r="S24" s="447">
        <f t="shared" si="6"/>
        <v>0</v>
      </c>
      <c r="T24" s="352">
        <f>DSUM('terepi-törzskínálat'!$C$11:$R$187,'terepi-törzskínálat'!$O$11,$AS$19:$AS$20)</f>
        <v>0</v>
      </c>
      <c r="U24" s="352">
        <f>DSUM('terepi-törzskínálat'!$C$11:$R$187,'terepi-törzskínálat'!$P$11,$AS$19:$AS$20)</f>
        <v>0</v>
      </c>
      <c r="V24" s="352">
        <f>DSUM('terepi-törzskínálat'!$C$11:$R$187,'terepi-törzskínálat'!$Q$11,$AS$19:$AS$20)</f>
        <v>0</v>
      </c>
      <c r="W24" s="352">
        <f>DSUM('terepi-törzskínálat'!$C$11:$R$187,'terepi-törzskínálat'!$R$11,$AS$19:$AS$20)</f>
        <v>0</v>
      </c>
      <c r="X24" s="445">
        <f t="shared" si="7"/>
        <v>0</v>
      </c>
      <c r="Y24" s="420">
        <f t="shared" si="8"/>
        <v>0</v>
      </c>
      <c r="Z24" s="447">
        <f t="shared" si="9"/>
        <v>0</v>
      </c>
      <c r="AA24" s="351" t="e">
        <f>DAVERAGE('terepi-törzskínálat'!$U$11:$V$187,'terepi-törzskínálat'!$U$11,AS19:AS20)</f>
        <v>#DIV/0!</v>
      </c>
      <c r="AB24" s="468" t="e">
        <f>DSTDEV('terepi-törzskínálat'!$U$11:$V$187,'terepi-törzskínálat'!$U$11,AS19:AS20)</f>
        <v>#DIV/0!</v>
      </c>
      <c r="AC24" s="351">
        <f>DAVERAGE('terepi-törzskínálat'!$C$11:$E$187,'terepi-törzskínálat'!$E$11,AS19:AS20)</f>
        <v>28.414634146341463</v>
      </c>
      <c r="AD24" s="468">
        <f>DSTDEV('terepi-törzskínálat'!$C$11:$E$187,'terepi-törzskínálat'!$E$11,AS19:AS20)</f>
        <v>15.835049115421297</v>
      </c>
      <c r="AJ24" s="452" t="s">
        <v>4</v>
      </c>
      <c r="AK24" s="453">
        <f>COUNTIFS('terepi-törzskínálat'!$B$12:$B$187,'terepi-hajtásszám&amp;hullaték'!A11)</f>
        <v>0</v>
      </c>
    </row>
    <row r="25" spans="2:74" x14ac:dyDescent="0.2">
      <c r="B25" s="457" t="str">
        <f>'terepi-törzskínálat'!A18</f>
        <v>Bükk</v>
      </c>
      <c r="C25" s="351">
        <f>COUNTIFS('terepi-törzskínálat'!$C$12:$C$187,'terepi-törzskínálat'!A18)</f>
        <v>0</v>
      </c>
      <c r="D25" s="448">
        <f t="shared" si="0"/>
        <v>0</v>
      </c>
      <c r="E25" s="351">
        <f>DSUM('terepi-törzskínálat'!$C$11:$J$187,'terepi-törzskínálat'!$F$11,törzskínálat!$AT$19:$AT$20)</f>
        <v>0</v>
      </c>
      <c r="F25" s="437">
        <f>DSUM('terepi-törzskínálat'!$C$11:$J$187,'terepi-törzskínálat'!$G$11,törzskínálat!$AT$19:$AT$20)</f>
        <v>0</v>
      </c>
      <c r="G25" s="352">
        <f>DSUM('terepi-törzskínálat'!$C$11:$J$187,'terepi-törzskínálat'!$H$11,törzskínálat!$AT$19:$AT$20)</f>
        <v>0</v>
      </c>
      <c r="H25" s="352">
        <f>DSUM('terepi-törzskínálat'!$C$11:$J$187,'terepi-törzskínálat'!$I$11,törzskínálat!$AT$19:$AT$20)</f>
        <v>0</v>
      </c>
      <c r="I25" s="352">
        <f>DSUM('terepi-törzskínálat'!$C$11:$J$187,'terepi-törzskínálat'!$J$11,törzskínálat!$AT$19:$AT$20)</f>
        <v>0</v>
      </c>
      <c r="J25" s="445">
        <f t="shared" si="1"/>
        <v>0</v>
      </c>
      <c r="K25" s="420" t="e">
        <f t="shared" si="2"/>
        <v>#DIV/0!</v>
      </c>
      <c r="L25" s="447">
        <f t="shared" si="3"/>
        <v>0</v>
      </c>
      <c r="M25" s="352">
        <f>DSUM('terepi-törzskínálat'!$C$11:$N$187,'terepi-törzskínálat'!$K$11,$AT$19:$AT$20)</f>
        <v>0</v>
      </c>
      <c r="N25" s="352">
        <f>DSUM('terepi-törzskínálat'!$C$11:$N$187,'terepi-törzskínálat'!$L$11,$AT$19:$AT$20)</f>
        <v>0</v>
      </c>
      <c r="O25" s="352">
        <f>DSUM('terepi-törzskínálat'!$C$11:$N$187,'terepi-törzskínálat'!$M$11,$AT$19:$AT$20)</f>
        <v>0</v>
      </c>
      <c r="P25" s="352">
        <f>DSUM('terepi-törzskínálat'!$C$11:$N$187,'terepi-törzskínálat'!$N$11,$AT$19:$AT$20)</f>
        <v>0</v>
      </c>
      <c r="Q25" s="445">
        <f t="shared" si="4"/>
        <v>0</v>
      </c>
      <c r="R25" s="420" t="e">
        <f t="shared" si="5"/>
        <v>#DIV/0!</v>
      </c>
      <c r="S25" s="447">
        <f t="shared" si="6"/>
        <v>0</v>
      </c>
      <c r="T25" s="352">
        <f>DSUM('terepi-törzskínálat'!$C$11:$R$187,'terepi-törzskínálat'!$O$11,$AT$19:$AT$20)</f>
        <v>0</v>
      </c>
      <c r="U25" s="352">
        <f>DSUM('terepi-törzskínálat'!$C$11:$R$187,'terepi-törzskínálat'!$P$11,$AT$19:$AT$20)</f>
        <v>0</v>
      </c>
      <c r="V25" s="352">
        <f>DSUM('terepi-törzskínálat'!$C$11:$R$187,'terepi-törzskínálat'!$Q$11,$AT$19:$AT$20)</f>
        <v>0</v>
      </c>
      <c r="W25" s="352">
        <f>DSUM('terepi-törzskínálat'!$C$11:$R$187,'terepi-törzskínálat'!$R$11,$AT$19:$AT$20)</f>
        <v>0</v>
      </c>
      <c r="X25" s="445">
        <f t="shared" si="7"/>
        <v>0</v>
      </c>
      <c r="Y25" s="420" t="e">
        <f t="shared" si="8"/>
        <v>#DIV/0!</v>
      </c>
      <c r="Z25" s="447">
        <f t="shared" si="9"/>
        <v>0</v>
      </c>
      <c r="AA25" s="351" t="e">
        <f>DAVERAGE('terepi-törzskínálat'!$U$11:$V$187,'terepi-törzskínálat'!$U$11,AT19:AT20)</f>
        <v>#DIV/0!</v>
      </c>
      <c r="AB25" s="468" t="e">
        <f>DSTDEV('terepi-törzskínálat'!$U$11:$V$187,'terepi-törzskínálat'!$U$11,AT19:AT20)</f>
        <v>#DIV/0!</v>
      </c>
      <c r="AC25" s="351" t="e">
        <f>DAVERAGE('terepi-törzskínálat'!$C$11:$E$187,'terepi-törzskínálat'!$E$11,AT19:AT20)</f>
        <v>#DIV/0!</v>
      </c>
      <c r="AD25" s="468" t="e">
        <f>DSTDEV('terepi-törzskínálat'!$C$11:$E$187,'terepi-törzskínálat'!$E$11,AT19:AT20)</f>
        <v>#DIV/0!</v>
      </c>
      <c r="AJ25" s="452" t="s">
        <v>5</v>
      </c>
      <c r="AK25" s="453">
        <f>COUNTIFS('terepi-törzskínálat'!$B$12:$B$187,'terepi-hajtásszám&amp;hullaték'!A12)</f>
        <v>1</v>
      </c>
    </row>
    <row r="26" spans="2:74" x14ac:dyDescent="0.2">
      <c r="B26" s="457" t="str">
        <f>'terepi-törzskínálat'!A19</f>
        <v>Hegyi juhar</v>
      </c>
      <c r="C26" s="351">
        <f>COUNTIFS('terepi-törzskínálat'!$C$12:$C$187,'terepi-törzskínálat'!A19)</f>
        <v>0</v>
      </c>
      <c r="D26" s="448">
        <f t="shared" si="0"/>
        <v>0</v>
      </c>
      <c r="E26" s="351">
        <f>DSUM('terepi-törzskínálat'!$C$11:$J$187,'terepi-törzskínálat'!$F$11,törzskínálat!$AU$19:$AU$20)</f>
        <v>0</v>
      </c>
      <c r="F26" s="437">
        <f>DSUM('terepi-törzskínálat'!$C$11:$J$187,'terepi-törzskínálat'!$G$11,törzskínálat!$AU$19:$AU$20)</f>
        <v>0</v>
      </c>
      <c r="G26" s="352">
        <f>DSUM('terepi-törzskínálat'!$C$11:$J$187,'terepi-törzskínálat'!$H$11,törzskínálat!$AU$19:$AU$20)</f>
        <v>0</v>
      </c>
      <c r="H26" s="352">
        <f>DSUM('terepi-törzskínálat'!$C$11:$J$187,'terepi-törzskínálat'!$I$11,törzskínálat!$AU$19:$AU$20)</f>
        <v>0</v>
      </c>
      <c r="I26" s="352">
        <f>DSUM('terepi-törzskínálat'!$C$11:$J$187,'terepi-törzskínálat'!$J$11,törzskínálat!$AU$19:$AU$20)</f>
        <v>0</v>
      </c>
      <c r="J26" s="445">
        <f t="shared" si="1"/>
        <v>0</v>
      </c>
      <c r="K26" s="420" t="e">
        <f t="shared" si="2"/>
        <v>#DIV/0!</v>
      </c>
      <c r="L26" s="447">
        <f t="shared" si="3"/>
        <v>0</v>
      </c>
      <c r="M26" s="352">
        <f>DSUM('terepi-törzskínálat'!$C$11:$N$187,'terepi-törzskínálat'!$K$11,$AU$19:$AU$20)</f>
        <v>0</v>
      </c>
      <c r="N26" s="352">
        <f>DSUM('terepi-törzskínálat'!$C$11:$N$187,'terepi-törzskínálat'!$L$11,$AU$19:$AU$20)</f>
        <v>0</v>
      </c>
      <c r="O26" s="352">
        <f>DSUM('terepi-törzskínálat'!$C$11:$N$187,'terepi-törzskínálat'!$M$11,$AU$19:$AU$20)</f>
        <v>0</v>
      </c>
      <c r="P26" s="352">
        <f>DSUM('terepi-törzskínálat'!$C$11:$N$187,'terepi-törzskínálat'!$N$11,$AU$19:$AU$20)</f>
        <v>0</v>
      </c>
      <c r="Q26" s="445">
        <f t="shared" si="4"/>
        <v>0</v>
      </c>
      <c r="R26" s="420" t="e">
        <f t="shared" si="5"/>
        <v>#DIV/0!</v>
      </c>
      <c r="S26" s="447">
        <f t="shared" si="6"/>
        <v>0</v>
      </c>
      <c r="T26" s="352">
        <f>DSUM('terepi-törzskínálat'!$C$11:$R$187,'terepi-törzskínálat'!$O$11,$AU$19:$AU$20)</f>
        <v>0</v>
      </c>
      <c r="U26" s="352">
        <f>DSUM('terepi-törzskínálat'!$C$11:$R$187,'terepi-törzskínálat'!$P$11,$AU$19:$AU$20)</f>
        <v>0</v>
      </c>
      <c r="V26" s="352">
        <f>DSUM('terepi-törzskínálat'!$C$11:$R$187,'terepi-törzskínálat'!$Q$11,$AU$19:$AU$20)</f>
        <v>0</v>
      </c>
      <c r="W26" s="352">
        <f>DSUM('terepi-törzskínálat'!$C$11:$R$187,'terepi-törzskínálat'!$R$11,$AU$19:$AU$20)</f>
        <v>0</v>
      </c>
      <c r="X26" s="445">
        <f t="shared" si="7"/>
        <v>0</v>
      </c>
      <c r="Y26" s="420" t="e">
        <f t="shared" si="8"/>
        <v>#DIV/0!</v>
      </c>
      <c r="Z26" s="447">
        <f t="shared" si="9"/>
        <v>0</v>
      </c>
      <c r="AA26" s="351" t="e">
        <f>DAVERAGE('terepi-törzskínálat'!$U$11:$V$187,'terepi-törzskínálat'!$U$11,AU19:AU20)</f>
        <v>#DIV/0!</v>
      </c>
      <c r="AB26" s="468" t="e">
        <f>DSTDEV('terepi-törzskínálat'!$U$11:$V$187,'terepi-törzskínálat'!$U$11,AU19:AU20)</f>
        <v>#DIV/0!</v>
      </c>
      <c r="AC26" s="351" t="e">
        <f>DAVERAGE('terepi-törzskínálat'!$C$11:$E$187,'terepi-törzskínálat'!$E$11,AU19:AU20)</f>
        <v>#DIV/0!</v>
      </c>
      <c r="AD26" s="468" t="e">
        <f>DSTDEV('terepi-törzskínálat'!$C$11:$E$187,'terepi-törzskínálat'!$E$11,AU19:AU20)</f>
        <v>#DIV/0!</v>
      </c>
      <c r="AJ26" s="452" t="s">
        <v>6</v>
      </c>
      <c r="AK26" s="453">
        <f>COUNTIFS('terepi-törzskínálat'!$B$12:$B$187,'terepi-hajtásszám&amp;hullaték'!A13)</f>
        <v>4</v>
      </c>
    </row>
    <row r="27" spans="2:74" x14ac:dyDescent="0.2">
      <c r="B27" s="457" t="str">
        <f>'terepi-törzskínálat'!A20</f>
        <v>Korai juhar</v>
      </c>
      <c r="C27" s="351">
        <f>COUNTIFS('terepi-törzskínálat'!$C$12:$C$187,'terepi-törzskínálat'!A20)</f>
        <v>0</v>
      </c>
      <c r="D27" s="448">
        <f t="shared" si="0"/>
        <v>0</v>
      </c>
      <c r="E27" s="351">
        <f>DSUM('terepi-törzskínálat'!$C$11:$J$187,'terepi-törzskínálat'!$F$11,törzskínálat!$AV$19:$AV$20)</f>
        <v>0</v>
      </c>
      <c r="F27" s="437">
        <f>DSUM('terepi-törzskínálat'!$C$11:$J$187,'terepi-törzskínálat'!$G$11,törzskínálat!$AV$19:$AV$20)</f>
        <v>0</v>
      </c>
      <c r="G27" s="352">
        <f>DSUM('terepi-törzskínálat'!$C$11:$J$187,'terepi-törzskínálat'!$H$11,törzskínálat!$AV$19:$AV$20)</f>
        <v>0</v>
      </c>
      <c r="H27" s="352">
        <f>DSUM('terepi-törzskínálat'!$C$11:$J$187,'terepi-törzskínálat'!$I$11,törzskínálat!$AV$19:$AV$20)</f>
        <v>0</v>
      </c>
      <c r="I27" s="352">
        <f>DSUM('terepi-törzskínálat'!$C$11:$J$187,'terepi-törzskínálat'!$J$11,törzskínálat!$AV$19:$AV$20)</f>
        <v>0</v>
      </c>
      <c r="J27" s="445">
        <f t="shared" si="1"/>
        <v>0</v>
      </c>
      <c r="K27" s="420" t="e">
        <f t="shared" si="2"/>
        <v>#DIV/0!</v>
      </c>
      <c r="L27" s="447">
        <f t="shared" si="3"/>
        <v>0</v>
      </c>
      <c r="M27" s="352">
        <f>DSUM('terepi-törzskínálat'!$C$11:$N$187,'terepi-törzskínálat'!$K$11,$AV$19:$AV$20)</f>
        <v>0</v>
      </c>
      <c r="N27" s="352">
        <f>DSUM('terepi-törzskínálat'!$C$11:$N$187,'terepi-törzskínálat'!$L$11,$AV$19:$AV$20)</f>
        <v>0</v>
      </c>
      <c r="O27" s="352">
        <f>DSUM('terepi-törzskínálat'!$C$11:$N$187,'terepi-törzskínálat'!$M$11,$AV$19:$AV$20)</f>
        <v>0</v>
      </c>
      <c r="P27" s="352">
        <f>DSUM('terepi-törzskínálat'!$C$11:$N$187,'terepi-törzskínálat'!$N$11,$AV$19:$AV$20)</f>
        <v>0</v>
      </c>
      <c r="Q27" s="445">
        <f t="shared" si="4"/>
        <v>0</v>
      </c>
      <c r="R27" s="420" t="e">
        <f t="shared" si="5"/>
        <v>#DIV/0!</v>
      </c>
      <c r="S27" s="447">
        <f t="shared" si="6"/>
        <v>0</v>
      </c>
      <c r="T27" s="352">
        <f>DSUM('terepi-törzskínálat'!$C$11:$R$187,'terepi-törzskínálat'!$O$11,$AV$19:$AV$20)</f>
        <v>0</v>
      </c>
      <c r="U27" s="352">
        <f>DSUM('terepi-törzskínálat'!$C$11:$R$187,'terepi-törzskínálat'!$P$11,$AV$19:$AV$20)</f>
        <v>0</v>
      </c>
      <c r="V27" s="352">
        <f>DSUM('terepi-törzskínálat'!$C$11:$R$187,'terepi-törzskínálat'!$Q$11,$AV$19:$AV$20)</f>
        <v>0</v>
      </c>
      <c r="W27" s="352">
        <f>DSUM('terepi-törzskínálat'!$C$11:$R$187,'terepi-törzskínálat'!$R$11,$AV$19:$AV$20)</f>
        <v>0</v>
      </c>
      <c r="X27" s="445">
        <f t="shared" si="7"/>
        <v>0</v>
      </c>
      <c r="Y27" s="420" t="e">
        <f t="shared" si="8"/>
        <v>#DIV/0!</v>
      </c>
      <c r="Z27" s="447">
        <f t="shared" si="9"/>
        <v>0</v>
      </c>
      <c r="AA27" s="351" t="e">
        <f>DAVERAGE('terepi-törzskínálat'!$U$11:$V$187,'terepi-törzskínálat'!$U$11,AV19:AV20)</f>
        <v>#DIV/0!</v>
      </c>
      <c r="AB27" s="468" t="e">
        <f>DSTDEV('terepi-törzskínálat'!$U$11:$V$187,'terepi-törzskínálat'!$U$11,AV19:AV20)</f>
        <v>#DIV/0!</v>
      </c>
      <c r="AC27" s="351" t="e">
        <f>DAVERAGE('terepi-törzskínálat'!$C$11:$E$187,'terepi-törzskínálat'!$E$11,AV19:AV20)</f>
        <v>#DIV/0!</v>
      </c>
      <c r="AD27" s="468" t="e">
        <f>DSTDEV('terepi-törzskínálat'!$C$11:$E$187,'terepi-törzskínálat'!$E$11,AV19:AV20)</f>
        <v>#DIV/0!</v>
      </c>
      <c r="AJ27" s="452" t="s">
        <v>7</v>
      </c>
      <c r="AK27" s="453">
        <f>COUNTIFS('terepi-törzskínálat'!$B$12:$B$187,'terepi-hajtásszám&amp;hullaték'!A14)</f>
        <v>0</v>
      </c>
    </row>
    <row r="28" spans="2:74" x14ac:dyDescent="0.2">
      <c r="B28" s="457" t="str">
        <f>'terepi-törzskínálat'!A21</f>
        <v>Mezei juhar</v>
      </c>
      <c r="C28" s="351">
        <f>COUNTIFS('terepi-törzskínálat'!$C$12:$C$187,'terepi-törzskínálat'!A21)</f>
        <v>2</v>
      </c>
      <c r="D28" s="448">
        <f t="shared" si="0"/>
        <v>1.1428571428571428</v>
      </c>
      <c r="E28" s="351">
        <f>DSUM('terepi-törzskínálat'!$C$11:$J$187,'terepi-törzskínálat'!$F$11,törzskínálat!$AW$19:$AW$20)</f>
        <v>2</v>
      </c>
      <c r="F28" s="437">
        <f>DSUM('terepi-törzskínálat'!$C$11:$J$187,'terepi-törzskínálat'!$G$11,törzskínálat!$AW$19:$AW$20)</f>
        <v>0</v>
      </c>
      <c r="G28" s="352">
        <f>DSUM('terepi-törzskínálat'!$C$11:$J$187,'terepi-törzskínálat'!$H$11,törzskínálat!$AW$19:$AW$20)</f>
        <v>0</v>
      </c>
      <c r="H28" s="352">
        <f>DSUM('terepi-törzskínálat'!$C$11:$J$187,'terepi-törzskínálat'!$I$11,törzskínálat!$AW$19:$AW$20)</f>
        <v>0</v>
      </c>
      <c r="I28" s="352">
        <f>DSUM('terepi-törzskínálat'!$C$11:$J$187,'terepi-törzskínálat'!$J$11,törzskínálat!$AW$19:$AW$20)</f>
        <v>0</v>
      </c>
      <c r="J28" s="445">
        <f t="shared" si="1"/>
        <v>0</v>
      </c>
      <c r="K28" s="420">
        <f t="shared" si="2"/>
        <v>0</v>
      </c>
      <c r="L28" s="447">
        <f t="shared" si="3"/>
        <v>0</v>
      </c>
      <c r="M28" s="352">
        <f>DSUM('terepi-törzskínálat'!$C$11:$N$187,'terepi-törzskínálat'!$K$11,$AW$19:$AW$20)</f>
        <v>0</v>
      </c>
      <c r="N28" s="352">
        <f>DSUM('terepi-törzskínálat'!$C$11:$N$187,'terepi-törzskínálat'!$L$11,$AW$19:$AW$20)</f>
        <v>0</v>
      </c>
      <c r="O28" s="352">
        <f>DSUM('terepi-törzskínálat'!$C$11:$N$187,'terepi-törzskínálat'!$M$11,$AW$19:$AW$20)</f>
        <v>0</v>
      </c>
      <c r="P28" s="352">
        <f>DSUM('terepi-törzskínálat'!$C$11:$N$187,'terepi-törzskínálat'!$N$11,$AW$19:$AW$20)</f>
        <v>0</v>
      </c>
      <c r="Q28" s="445">
        <f t="shared" si="4"/>
        <v>0</v>
      </c>
      <c r="R28" s="420">
        <f t="shared" si="5"/>
        <v>0</v>
      </c>
      <c r="S28" s="447">
        <f t="shared" si="6"/>
        <v>0</v>
      </c>
      <c r="T28" s="352">
        <f>DSUM('terepi-törzskínálat'!$C$11:$R$187,'terepi-törzskínálat'!$O$11,$AW$19:$AW$20)</f>
        <v>0</v>
      </c>
      <c r="U28" s="352">
        <f>DSUM('terepi-törzskínálat'!$C$11:$R$187,'terepi-törzskínálat'!$P$11,$AW$19:$AW$20)</f>
        <v>0</v>
      </c>
      <c r="V28" s="352">
        <f>DSUM('terepi-törzskínálat'!$C$11:$R$187,'terepi-törzskínálat'!$Q$11,$AW$19:$AW$20)</f>
        <v>0</v>
      </c>
      <c r="W28" s="352">
        <f>DSUM('terepi-törzskínálat'!$C$11:$R$187,'terepi-törzskínálat'!$R$11,$AW$19:$AW$20)</f>
        <v>0</v>
      </c>
      <c r="X28" s="445">
        <f t="shared" si="7"/>
        <v>0</v>
      </c>
      <c r="Y28" s="420">
        <f t="shared" si="8"/>
        <v>0</v>
      </c>
      <c r="Z28" s="447">
        <f t="shared" si="9"/>
        <v>0</v>
      </c>
      <c r="AA28" s="351" t="e">
        <f>DAVERAGE('terepi-törzskínálat'!$U$11:$V$187,'terepi-törzskínálat'!$U$11,AW19:AW20)</f>
        <v>#DIV/0!</v>
      </c>
      <c r="AB28" s="468" t="e">
        <f>DSTDEV('terepi-törzskínálat'!$U$11:$V$187,'terepi-törzskínálat'!$U$11,AW19:AW20)</f>
        <v>#DIV/0!</v>
      </c>
      <c r="AC28" s="351">
        <f>DAVERAGE('terepi-törzskínálat'!$C$11:$E$187,'terepi-törzskínálat'!$E$11,AW19:AW20)</f>
        <v>90.5</v>
      </c>
      <c r="AD28" s="468">
        <f>DSTDEV('terepi-törzskínálat'!$C$11:$E$187,'terepi-törzskínálat'!$E$11,AW19:AW20)</f>
        <v>9.1923881554251174</v>
      </c>
      <c r="AJ28" s="452" t="s">
        <v>8</v>
      </c>
      <c r="AK28" s="453">
        <f>COUNTIFS('terepi-törzskínálat'!$B$12:$B$187,'terepi-hajtásszám&amp;hullaték'!A15)</f>
        <v>0</v>
      </c>
    </row>
    <row r="29" spans="2:74" x14ac:dyDescent="0.2">
      <c r="B29" s="457" t="str">
        <f>'terepi-törzskínálat'!A22</f>
        <v>Erdei fenyő</v>
      </c>
      <c r="C29" s="351">
        <f>COUNTIFS('terepi-törzskínálat'!$C$12:$C$187,'terepi-törzskínálat'!A22)</f>
        <v>0</v>
      </c>
      <c r="D29" s="448">
        <f t="shared" si="0"/>
        <v>0</v>
      </c>
      <c r="E29" s="351">
        <f>DSUM('terepi-törzskínálat'!$C$11:$J$187,'terepi-törzskínálat'!$F$11,törzskínálat!$AX$19:$AX$20)</f>
        <v>0</v>
      </c>
      <c r="F29" s="437">
        <f>DSUM('terepi-törzskínálat'!$C$11:$J$187,'terepi-törzskínálat'!$G$11,törzskínálat!$AX$19:$AX$20)</f>
        <v>0</v>
      </c>
      <c r="G29" s="352">
        <f>DSUM('terepi-törzskínálat'!$C$11:$J$187,'terepi-törzskínálat'!$H$11,törzskínálat!$AX$19:$AX$20)</f>
        <v>0</v>
      </c>
      <c r="H29" s="352">
        <f>DSUM('terepi-törzskínálat'!$C$11:$J$187,'terepi-törzskínálat'!$I$11,törzskínálat!$AX$19:$AX$20)</f>
        <v>0</v>
      </c>
      <c r="I29" s="352">
        <f>DSUM('terepi-törzskínálat'!$C$11:$J$187,'terepi-törzskínálat'!$J$11,törzskínálat!$AX$19:$AX$20)</f>
        <v>0</v>
      </c>
      <c r="J29" s="445">
        <f t="shared" si="1"/>
        <v>0</v>
      </c>
      <c r="K29" s="420" t="e">
        <f t="shared" si="2"/>
        <v>#DIV/0!</v>
      </c>
      <c r="L29" s="447">
        <f t="shared" si="3"/>
        <v>0</v>
      </c>
      <c r="M29" s="352">
        <f>DSUM('terepi-törzskínálat'!$C$11:$N$187,'terepi-törzskínálat'!$K$11,$AX$19:$AX$20)</f>
        <v>0</v>
      </c>
      <c r="N29" s="352">
        <f>DSUM('terepi-törzskínálat'!$C$11:$N$187,'terepi-törzskínálat'!$L$11,$AX$19:$AX$20)</f>
        <v>0</v>
      </c>
      <c r="O29" s="352">
        <f>DSUM('terepi-törzskínálat'!$C$11:$N$187,'terepi-törzskínálat'!$M$11,$AX$19:$AX$20)</f>
        <v>0</v>
      </c>
      <c r="P29" s="352">
        <f>DSUM('terepi-törzskínálat'!$C$11:$N$187,'terepi-törzskínálat'!$N$11,$AX$19:$AX$20)</f>
        <v>0</v>
      </c>
      <c r="Q29" s="445">
        <f t="shared" si="4"/>
        <v>0</v>
      </c>
      <c r="R29" s="420" t="e">
        <f t="shared" si="5"/>
        <v>#DIV/0!</v>
      </c>
      <c r="S29" s="447">
        <f t="shared" si="6"/>
        <v>0</v>
      </c>
      <c r="T29" s="352">
        <f>DSUM('terepi-törzskínálat'!$C$11:$R$187,'terepi-törzskínálat'!$O$11,$AX$19:$AX$20)</f>
        <v>0</v>
      </c>
      <c r="U29" s="352">
        <f>DSUM('terepi-törzskínálat'!$C$11:$R$187,'terepi-törzskínálat'!$P$11,$AX$19:$AX$20)</f>
        <v>0</v>
      </c>
      <c r="V29" s="352">
        <f>DSUM('terepi-törzskínálat'!$C$11:$R$187,'terepi-törzskínálat'!$Q$11,$AX$19:$AX$20)</f>
        <v>0</v>
      </c>
      <c r="W29" s="352">
        <f>DSUM('terepi-törzskínálat'!$C$11:$R$187,'terepi-törzskínálat'!$R$11,$AX$19:$AX$20)</f>
        <v>0</v>
      </c>
      <c r="X29" s="445">
        <f t="shared" si="7"/>
        <v>0</v>
      </c>
      <c r="Y29" s="420" t="e">
        <f t="shared" si="8"/>
        <v>#DIV/0!</v>
      </c>
      <c r="Z29" s="447">
        <f t="shared" si="9"/>
        <v>0</v>
      </c>
      <c r="AA29" s="351" t="e">
        <f>DAVERAGE('terepi-törzskínálat'!$U$11:$V$187,'terepi-törzskínálat'!$U$11,AX19:AX20)</f>
        <v>#DIV/0!</v>
      </c>
      <c r="AB29" s="468" t="e">
        <f>DSTDEV('terepi-törzskínálat'!$U$11:$V$187,'terepi-törzskínálat'!$U$11,AX19:AX20)</f>
        <v>#DIV/0!</v>
      </c>
      <c r="AC29" s="351" t="e">
        <f>DAVERAGE('terepi-törzskínálat'!$C$11:$E$187,'terepi-törzskínálat'!$E$11,AX19:AX20)</f>
        <v>#DIV/0!</v>
      </c>
      <c r="AD29" s="468" t="e">
        <f>DSTDEV('terepi-törzskínálat'!$C$11:$E$187,'terepi-törzskínálat'!$E$11,AX19:AX20)</f>
        <v>#DIV/0!</v>
      </c>
      <c r="AJ29" s="452" t="s">
        <v>9</v>
      </c>
      <c r="AK29" s="453">
        <f>COUNTIFS('terepi-törzskínálat'!$B$12:$B$187,'terepi-hajtásszám&amp;hullaték'!A16)</f>
        <v>2</v>
      </c>
    </row>
    <row r="30" spans="2:74" x14ac:dyDescent="0.2">
      <c r="B30" s="457" t="str">
        <f>'terepi-törzskínálat'!A23</f>
        <v>Akác</v>
      </c>
      <c r="C30" s="351">
        <f>COUNTIFS('terepi-törzskínálat'!$C$12:$C$187,'terepi-törzskínálat'!A23)</f>
        <v>0</v>
      </c>
      <c r="D30" s="448">
        <f t="shared" si="0"/>
        <v>0</v>
      </c>
      <c r="E30" s="351">
        <f>DSUM('terepi-törzskínálat'!$C$11:$J$187,'terepi-törzskínálat'!$F$11,törzskínálat!$AY$19:$AY$20)</f>
        <v>0</v>
      </c>
      <c r="F30" s="437">
        <f>DSUM('terepi-törzskínálat'!$C$11:$J$187,'terepi-törzskínálat'!$G$11,törzskínálat!$AY$19:$AY$20)</f>
        <v>0</v>
      </c>
      <c r="G30" s="352">
        <f>DSUM('terepi-törzskínálat'!$C$11:$J$187,'terepi-törzskínálat'!$H$11,törzskínálat!$AY$19:$AY$20)</f>
        <v>0</v>
      </c>
      <c r="H30" s="352">
        <f>DSUM('terepi-törzskínálat'!$C$11:$J$187,'terepi-törzskínálat'!$I$11,törzskínálat!$AY$19:$AY$20)</f>
        <v>0</v>
      </c>
      <c r="I30" s="352">
        <f>DSUM('terepi-törzskínálat'!$C$11:$J$187,'terepi-törzskínálat'!$J$11,törzskínálat!$AY$19:$AY$20)</f>
        <v>0</v>
      </c>
      <c r="J30" s="445">
        <f t="shared" si="1"/>
        <v>0</v>
      </c>
      <c r="K30" s="420" t="e">
        <f t="shared" si="2"/>
        <v>#DIV/0!</v>
      </c>
      <c r="L30" s="447">
        <f t="shared" si="3"/>
        <v>0</v>
      </c>
      <c r="M30" s="352">
        <f>DSUM('terepi-törzskínálat'!$C$11:$N$187,'terepi-törzskínálat'!$K$11,$AY$19:$AY$20)</f>
        <v>0</v>
      </c>
      <c r="N30" s="352">
        <f>DSUM('terepi-törzskínálat'!$C$11:$N$187,'terepi-törzskínálat'!$L$11,$AY$19:$AY$20)</f>
        <v>0</v>
      </c>
      <c r="O30" s="352">
        <f>DSUM('terepi-törzskínálat'!$C$11:$N$187,'terepi-törzskínálat'!$M$11,$AY$19:$AY$20)</f>
        <v>0</v>
      </c>
      <c r="P30" s="352">
        <f>DSUM('terepi-törzskínálat'!$C$11:$N$187,'terepi-törzskínálat'!$N$11,$AY$19:$AY$20)</f>
        <v>0</v>
      </c>
      <c r="Q30" s="445">
        <f t="shared" si="4"/>
        <v>0</v>
      </c>
      <c r="R30" s="420" t="e">
        <f t="shared" si="5"/>
        <v>#DIV/0!</v>
      </c>
      <c r="S30" s="447">
        <f t="shared" si="6"/>
        <v>0</v>
      </c>
      <c r="T30" s="352">
        <f>DSUM('terepi-törzskínálat'!$C$11:$R$187,'terepi-törzskínálat'!$O$11,$AY$19:$AY$20)</f>
        <v>0</v>
      </c>
      <c r="U30" s="352">
        <f>DSUM('terepi-törzskínálat'!$C$11:$R$187,'terepi-törzskínálat'!$P$11,$AY$19:$AY$20)</f>
        <v>0</v>
      </c>
      <c r="V30" s="352">
        <f>DSUM('terepi-törzskínálat'!$C$11:$R$187,'terepi-törzskínálat'!$Q$11,$AY$19:$AY$20)</f>
        <v>0</v>
      </c>
      <c r="W30" s="352">
        <f>DSUM('terepi-törzskínálat'!$C$11:$R$187,'terepi-törzskínálat'!$R$11,$AY$19:$AY$20)</f>
        <v>0</v>
      </c>
      <c r="X30" s="445">
        <f t="shared" si="7"/>
        <v>0</v>
      </c>
      <c r="Y30" s="420" t="e">
        <f t="shared" si="8"/>
        <v>#DIV/0!</v>
      </c>
      <c r="Z30" s="447">
        <f t="shared" si="9"/>
        <v>0</v>
      </c>
      <c r="AA30" s="351" t="e">
        <f>DAVERAGE('terepi-törzskínálat'!$U$11:$V$187,'terepi-törzskínálat'!$U$11,AY19:AY20)</f>
        <v>#DIV/0!</v>
      </c>
      <c r="AB30" s="468" t="e">
        <f>DSTDEV('terepi-törzskínálat'!$U$11:$V$187,'terepi-törzskínálat'!$U$11,AY19:AY20)</f>
        <v>#DIV/0!</v>
      </c>
      <c r="AC30" s="351" t="e">
        <f>DAVERAGE('terepi-törzskínálat'!$C$11:$E$187,'terepi-törzskínálat'!$E$11,AY19:AY20)</f>
        <v>#DIV/0!</v>
      </c>
      <c r="AD30" s="468" t="e">
        <f>DSTDEV('terepi-törzskínálat'!$C$11:$E$187,'terepi-törzskínálat'!$E$11,AY19:AY20)</f>
        <v>#DIV/0!</v>
      </c>
      <c r="AJ30" s="452" t="s">
        <v>10</v>
      </c>
      <c r="AK30" s="453">
        <f>COUNTIFS('terepi-törzskínálat'!$B$12:$B$187,'terepi-hajtásszám&amp;hullaték'!A17)</f>
        <v>1</v>
      </c>
    </row>
    <row r="31" spans="2:74" x14ac:dyDescent="0.2">
      <c r="B31" s="457" t="str">
        <f>'terepi-törzskínálat'!A24</f>
        <v>Fagyal</v>
      </c>
      <c r="C31" s="351">
        <f>COUNTIFS('terepi-törzskínálat'!$C$12:$C$187,'terepi-törzskínálat'!A24)</f>
        <v>0</v>
      </c>
      <c r="D31" s="448">
        <f t="shared" si="0"/>
        <v>0</v>
      </c>
      <c r="E31" s="351">
        <f>DSUM('terepi-törzskínálat'!$C$11:$J$187,'terepi-törzskínálat'!$F$11,törzskínálat!$AZ$19:$AZ$20)</f>
        <v>0</v>
      </c>
      <c r="F31" s="437">
        <f>DSUM('terepi-törzskínálat'!$C$11:$J$187,'terepi-törzskínálat'!$G$11,törzskínálat!$AZ$19:$AZ$20)</f>
        <v>0</v>
      </c>
      <c r="G31" s="352">
        <f>DSUM('terepi-törzskínálat'!$C$11:$J$187,'terepi-törzskínálat'!$H$11,törzskínálat!$AZ$19:$AZ$20)</f>
        <v>0</v>
      </c>
      <c r="H31" s="352">
        <f>DSUM('terepi-törzskínálat'!$C$11:$J$187,'terepi-törzskínálat'!$I$11,törzskínálat!$AZ$19:$AZ$20)</f>
        <v>0</v>
      </c>
      <c r="I31" s="352">
        <f>DSUM('terepi-törzskínálat'!$C$11:$J$187,'terepi-törzskínálat'!$J$11,törzskínálat!$AZ$19:$AZ$20)</f>
        <v>0</v>
      </c>
      <c r="J31" s="445">
        <f t="shared" si="1"/>
        <v>0</v>
      </c>
      <c r="K31" s="420" t="e">
        <f t="shared" si="2"/>
        <v>#DIV/0!</v>
      </c>
      <c r="L31" s="447">
        <f t="shared" si="3"/>
        <v>0</v>
      </c>
      <c r="M31" s="352">
        <f>DSUM('terepi-törzskínálat'!$C$11:$N$187,'terepi-törzskínálat'!$K$11,$AZ$19:$AZ$20)</f>
        <v>0</v>
      </c>
      <c r="N31" s="352">
        <f>DSUM('terepi-törzskínálat'!$C$11:$N$187,'terepi-törzskínálat'!$L$11,$AZ$19:$AZ$20)</f>
        <v>0</v>
      </c>
      <c r="O31" s="352">
        <f>DSUM('terepi-törzskínálat'!$C$11:$N$187,'terepi-törzskínálat'!$M$11,$AZ$19:$AZ$20)</f>
        <v>0</v>
      </c>
      <c r="P31" s="352">
        <f>DSUM('terepi-törzskínálat'!$C$11:$N$187,'terepi-törzskínálat'!$N$11,$AZ$19:$AZ$20)</f>
        <v>0</v>
      </c>
      <c r="Q31" s="445">
        <f t="shared" si="4"/>
        <v>0</v>
      </c>
      <c r="R31" s="420" t="e">
        <f t="shared" si="5"/>
        <v>#DIV/0!</v>
      </c>
      <c r="S31" s="447">
        <f t="shared" si="6"/>
        <v>0</v>
      </c>
      <c r="T31" s="352">
        <f>DSUM('terepi-törzskínálat'!$C$11:$R$187,'terepi-törzskínálat'!$O$11,$AZ$19:$AZ$20)</f>
        <v>0</v>
      </c>
      <c r="U31" s="352">
        <f>DSUM('terepi-törzskínálat'!$C$11:$R$187,'terepi-törzskínálat'!$P$11,$AZ$19:$AZ$20)</f>
        <v>0</v>
      </c>
      <c r="V31" s="352">
        <f>DSUM('terepi-törzskínálat'!$C$11:$R$187,'terepi-törzskínálat'!$Q$11,$AZ$19:$AZ$20)</f>
        <v>0</v>
      </c>
      <c r="W31" s="352">
        <f>DSUM('terepi-törzskínálat'!$C$11:$R$187,'terepi-törzskínálat'!$R$11,$AZ$19:$AZ$20)</f>
        <v>0</v>
      </c>
      <c r="X31" s="445">
        <f t="shared" si="7"/>
        <v>0</v>
      </c>
      <c r="Y31" s="420" t="e">
        <f t="shared" si="8"/>
        <v>#DIV/0!</v>
      </c>
      <c r="Z31" s="447">
        <f t="shared" si="9"/>
        <v>0</v>
      </c>
      <c r="AA31" s="351" t="e">
        <f>DAVERAGE('terepi-törzskínálat'!$U$11:$V$187,'terepi-törzskínálat'!$U$11,AZ19:AZ20)</f>
        <v>#DIV/0!</v>
      </c>
      <c r="AB31" s="468" t="e">
        <f>DSTDEV('terepi-törzskínálat'!$U$11:$V$187,'terepi-törzskínálat'!$U$11,AZ19:AZ20)</f>
        <v>#DIV/0!</v>
      </c>
      <c r="AC31" s="351" t="e">
        <f>DAVERAGE('terepi-törzskínálat'!$C$11:$E$187,'terepi-törzskínálat'!$E$11,AZ19:AZ20)</f>
        <v>#DIV/0!</v>
      </c>
      <c r="AD31" s="468" t="e">
        <f>DSTDEV('terepi-törzskínálat'!$C$11:$E$187,'terepi-törzskínálat'!$E$11,AZ19:AZ20)</f>
        <v>#DIV/0!</v>
      </c>
      <c r="AJ31" s="452" t="s">
        <v>11</v>
      </c>
      <c r="AK31" s="453">
        <f>COUNTIFS('terepi-törzskínálat'!$B$12:$B$187,'terepi-hajtásszám&amp;hullaték'!A18)</f>
        <v>2</v>
      </c>
    </row>
    <row r="32" spans="2:74" x14ac:dyDescent="0.2">
      <c r="B32" s="457" t="str">
        <f>'terepi-törzskínálat'!A25</f>
        <v>Galagonya</v>
      </c>
      <c r="C32" s="351">
        <f>COUNTIFS('terepi-törzskínálat'!$C$12:$C$187,'terepi-törzskínálat'!A25)</f>
        <v>5</v>
      </c>
      <c r="D32" s="448">
        <f t="shared" si="0"/>
        <v>2.8571428571428572</v>
      </c>
      <c r="E32" s="351">
        <f>DSUM('terepi-törzskínálat'!$C$11:$J$187,'terepi-törzskínálat'!$F$11,törzskínálat!$BA$19:$BA$20)</f>
        <v>5</v>
      </c>
      <c r="F32" s="437">
        <f>DSUM('terepi-törzskínálat'!$C$11:$J$187,'terepi-törzskínálat'!$G$11,törzskínálat!$BA$19:$BA$20)</f>
        <v>0</v>
      </c>
      <c r="G32" s="352">
        <f>DSUM('terepi-törzskínálat'!$C$11:$J$187,'terepi-törzskínálat'!$H$11,törzskínálat!$BA$19:$BA$20)</f>
        <v>0</v>
      </c>
      <c r="H32" s="352">
        <f>DSUM('terepi-törzskínálat'!$C$11:$J$187,'terepi-törzskínálat'!$I$11,törzskínálat!$BA$19:$BA$20)</f>
        <v>0</v>
      </c>
      <c r="I32" s="352">
        <f>DSUM('terepi-törzskínálat'!$C$11:$J$187,'terepi-törzskínálat'!$J$11,törzskínálat!$BA$19:$BA$20)</f>
        <v>0</v>
      </c>
      <c r="J32" s="445">
        <f t="shared" si="1"/>
        <v>0</v>
      </c>
      <c r="K32" s="420">
        <f t="shared" si="2"/>
        <v>0</v>
      </c>
      <c r="L32" s="447">
        <f t="shared" si="3"/>
        <v>0</v>
      </c>
      <c r="M32" s="352">
        <f>DSUM('terepi-törzskínálat'!$C$11:$N$187,'terepi-törzskínálat'!$K$11,$BA$19:$BA$20)</f>
        <v>0</v>
      </c>
      <c r="N32" s="352">
        <f>DSUM('terepi-törzskínálat'!$C$11:$N$187,'terepi-törzskínálat'!$L$11,$BA$19:$BA$20)</f>
        <v>0</v>
      </c>
      <c r="O32" s="352">
        <f>DSUM('terepi-törzskínálat'!$C$11:$N$187,'terepi-törzskínálat'!$M$11,$BA$19:$BA$20)</f>
        <v>0</v>
      </c>
      <c r="P32" s="352">
        <f>DSUM('terepi-törzskínálat'!$C$11:$N$187,'terepi-törzskínálat'!$N$11,$BA$19:$BA$20)</f>
        <v>0</v>
      </c>
      <c r="Q32" s="445">
        <f t="shared" si="4"/>
        <v>0</v>
      </c>
      <c r="R32" s="420">
        <f t="shared" si="5"/>
        <v>0</v>
      </c>
      <c r="S32" s="447">
        <f t="shared" si="6"/>
        <v>0</v>
      </c>
      <c r="T32" s="352">
        <f>DSUM('terepi-törzskínálat'!$C$11:$R$187,'terepi-törzskínálat'!$O$11,$BA$19:$BA$20)</f>
        <v>0</v>
      </c>
      <c r="U32" s="352">
        <f>DSUM('terepi-törzskínálat'!$C$11:$R$187,'terepi-törzskínálat'!$P$11,$BA$19:$BA$20)</f>
        <v>0</v>
      </c>
      <c r="V32" s="352">
        <f>DSUM('terepi-törzskínálat'!$C$11:$R$187,'terepi-törzskínálat'!$Q$11,$BA$19:$BA$20)</f>
        <v>0</v>
      </c>
      <c r="W32" s="352">
        <f>DSUM('terepi-törzskínálat'!$C$11:$R$187,'terepi-törzskínálat'!$R$11,$BA$19:$BA$20)</f>
        <v>0</v>
      </c>
      <c r="X32" s="445">
        <f t="shared" si="7"/>
        <v>0</v>
      </c>
      <c r="Y32" s="420">
        <f t="shared" si="8"/>
        <v>0</v>
      </c>
      <c r="Z32" s="447">
        <f t="shared" si="9"/>
        <v>0</v>
      </c>
      <c r="AA32" s="351" t="e">
        <f>DAVERAGE('terepi-törzskínálat'!$U$11:$V$187,'terepi-törzskínálat'!$U$11,BA19:BA20)</f>
        <v>#DIV/0!</v>
      </c>
      <c r="AB32" s="468" t="e">
        <f>DSTDEV('terepi-törzskínálat'!$U$11:$V$187,'terepi-törzskínálat'!$U$11,BA19:BA20)</f>
        <v>#DIV/0!</v>
      </c>
      <c r="AC32" s="351">
        <f>DAVERAGE('terepi-törzskínálat'!$C$11:$E$187,'terepi-törzskínálat'!$E$11,BA19:BA20)</f>
        <v>17</v>
      </c>
      <c r="AD32" s="468">
        <f>DSTDEV('terepi-törzskínálat'!$C$11:$E$187,'terepi-törzskínálat'!$E$11,BA19:BA20)</f>
        <v>12.922847983320086</v>
      </c>
      <c r="AJ32" s="452" t="s">
        <v>12</v>
      </c>
      <c r="AK32" s="453">
        <f>COUNTIFS('terepi-törzskínálat'!$B$12:$B$187,'terepi-hajtásszám&amp;hullaték'!A19)</f>
        <v>1</v>
      </c>
    </row>
    <row r="33" spans="2:37" x14ac:dyDescent="0.2">
      <c r="B33" s="457" t="str">
        <f>'terepi-törzskínálat'!A26</f>
        <v>Húsos som</v>
      </c>
      <c r="C33" s="351">
        <f>COUNTIFS('terepi-törzskínálat'!$C$12:$C$187,'terepi-törzskínálat'!A26)</f>
        <v>1</v>
      </c>
      <c r="D33" s="448">
        <f t="shared" si="0"/>
        <v>0.5714285714285714</v>
      </c>
      <c r="E33" s="351">
        <f>DSUM('terepi-törzskínálat'!$C$11:$J$187,'terepi-törzskínálat'!$F$11,törzskínálat!$BB$19:$BB$20)</f>
        <v>1</v>
      </c>
      <c r="F33" s="437">
        <f>DSUM('terepi-törzskínálat'!$C$11:$J$187,'terepi-törzskínálat'!$G$11,törzskínálat!$BB$19:$BB$20)</f>
        <v>0</v>
      </c>
      <c r="G33" s="352">
        <f>DSUM('terepi-törzskínálat'!$C$11:$J$187,'terepi-törzskínálat'!$H$11,törzskínálat!$BB$19:$BB$20)</f>
        <v>0</v>
      </c>
      <c r="H33" s="352">
        <f>DSUM('terepi-törzskínálat'!$C$11:$J$187,'terepi-törzskínálat'!$I$11,törzskínálat!$BB$19:$BB$20)</f>
        <v>0</v>
      </c>
      <c r="I33" s="352">
        <f>DSUM('terepi-törzskínálat'!$C$11:$J$187,'terepi-törzskínálat'!$J$11,törzskínálat!$BB$19:$BB$20)</f>
        <v>0</v>
      </c>
      <c r="J33" s="445">
        <f t="shared" si="1"/>
        <v>0</v>
      </c>
      <c r="K33" s="420">
        <f t="shared" si="2"/>
        <v>0</v>
      </c>
      <c r="L33" s="447">
        <f t="shared" si="3"/>
        <v>0</v>
      </c>
      <c r="M33" s="352">
        <f>DSUM('terepi-törzskínálat'!$C$11:$N$187,'terepi-törzskínálat'!$K$11,$BB$19:$BB$20)</f>
        <v>0</v>
      </c>
      <c r="N33" s="352">
        <f>DSUM('terepi-törzskínálat'!$C$11:$N$187,'terepi-törzskínálat'!$L$11,$BB$19:$BB$20)</f>
        <v>0</v>
      </c>
      <c r="O33" s="352">
        <f>DSUM('terepi-törzskínálat'!$C$11:$N$187,'terepi-törzskínálat'!$M$11,$BB$19:$BB$20)</f>
        <v>0</v>
      </c>
      <c r="P33" s="352">
        <f>DSUM('terepi-törzskínálat'!$C$11:$N$187,'terepi-törzskínálat'!$N$11,$BB$19:$BB$20)</f>
        <v>0</v>
      </c>
      <c r="Q33" s="445">
        <f t="shared" si="4"/>
        <v>0</v>
      </c>
      <c r="R33" s="420">
        <f t="shared" si="5"/>
        <v>0</v>
      </c>
      <c r="S33" s="447">
        <f t="shared" si="6"/>
        <v>0</v>
      </c>
      <c r="T33" s="352">
        <f>DSUM('terepi-törzskínálat'!$C$11:$R$187,'terepi-törzskínálat'!$O$11,$BB$19:$BB$20)</f>
        <v>0</v>
      </c>
      <c r="U33" s="352">
        <f>DSUM('terepi-törzskínálat'!$C$11:$R$187,'terepi-törzskínálat'!$P$11,$BB$19:$BB$20)</f>
        <v>0</v>
      </c>
      <c r="V33" s="352">
        <f>DSUM('terepi-törzskínálat'!$C$11:$R$187,'terepi-törzskínálat'!$Q$11,$BB$19:$BB$20)</f>
        <v>0</v>
      </c>
      <c r="W33" s="352">
        <f>DSUM('terepi-törzskínálat'!$C$11:$R$187,'terepi-törzskínálat'!$R$11,$BB$19:$BB$20)</f>
        <v>0</v>
      </c>
      <c r="X33" s="445">
        <f t="shared" si="7"/>
        <v>0</v>
      </c>
      <c r="Y33" s="420">
        <f t="shared" si="8"/>
        <v>0</v>
      </c>
      <c r="Z33" s="447">
        <f t="shared" si="9"/>
        <v>0</v>
      </c>
      <c r="AA33" s="351" t="e">
        <f>DAVERAGE('terepi-törzskínálat'!$U$11:$V$187,'terepi-törzskínálat'!$U$11,BB19:BB20)</f>
        <v>#DIV/0!</v>
      </c>
      <c r="AB33" s="468" t="e">
        <f>DSTDEV('terepi-törzskínálat'!$U$11:$V$187,'terepi-törzskínálat'!$U$11,BB19:BB20)</f>
        <v>#DIV/0!</v>
      </c>
      <c r="AC33" s="351">
        <f>DAVERAGE('terepi-törzskínálat'!$C$11:$E$187,'terepi-törzskínálat'!$E$11,BB19:BB20)</f>
        <v>13</v>
      </c>
      <c r="AD33" s="468" t="e">
        <f>DSTDEV('terepi-törzskínálat'!$C$11:$E$187,'terepi-törzskínálat'!$E$11,BB19:BB20)</f>
        <v>#DIV/0!</v>
      </c>
      <c r="AJ33" s="452" t="s">
        <v>13</v>
      </c>
      <c r="AK33" s="453">
        <f>COUNTIFS('terepi-törzskínálat'!$B$12:$B$187,'terepi-hajtásszám&amp;hullaték'!A20)</f>
        <v>4</v>
      </c>
    </row>
    <row r="34" spans="2:37" x14ac:dyDescent="0.2">
      <c r="B34" s="457" t="str">
        <f>'terepi-törzskínálat'!A27</f>
        <v>Veresgyűrűs som</v>
      </c>
      <c r="C34" s="351">
        <f>COUNTIFS('terepi-törzskínálat'!$C$12:$C$187,'terepi-törzskínálat'!A27)</f>
        <v>0</v>
      </c>
      <c r="D34" s="448">
        <f t="shared" si="0"/>
        <v>0</v>
      </c>
      <c r="E34" s="351">
        <f>DSUM('terepi-törzskínálat'!$C$11:$J$187,'terepi-törzskínálat'!$F$11,törzskínálat!$BC$19:$BC$20)</f>
        <v>0</v>
      </c>
      <c r="F34" s="437">
        <f>DSUM('terepi-törzskínálat'!$C$11:$J$187,'terepi-törzskínálat'!$G$11,törzskínálat!$BC$19:$BC$20)</f>
        <v>0</v>
      </c>
      <c r="G34" s="352">
        <f>DSUM('terepi-törzskínálat'!$C$11:$J$187,'terepi-törzskínálat'!$H$11,törzskínálat!$BC$19:$BC$20)</f>
        <v>0</v>
      </c>
      <c r="H34" s="352">
        <f>DSUM('terepi-törzskínálat'!$C$11:$J$187,'terepi-törzskínálat'!$I$11,törzskínálat!$BC$19:$BC$20)</f>
        <v>0</v>
      </c>
      <c r="I34" s="352">
        <f>DSUM('terepi-törzskínálat'!$C$11:$J$187,'terepi-törzskínálat'!$J$11,törzskínálat!$BC$19:$BC$20)</f>
        <v>0</v>
      </c>
      <c r="J34" s="445">
        <f t="shared" si="1"/>
        <v>0</v>
      </c>
      <c r="K34" s="420" t="e">
        <f t="shared" si="2"/>
        <v>#DIV/0!</v>
      </c>
      <c r="L34" s="447">
        <f t="shared" si="3"/>
        <v>0</v>
      </c>
      <c r="M34" s="352">
        <f>DSUM('terepi-törzskínálat'!$C$11:$N$187,'terepi-törzskínálat'!$K$11,$BC$19:$BC$20)</f>
        <v>0</v>
      </c>
      <c r="N34" s="352">
        <f>DSUM('terepi-törzskínálat'!$C$11:$N$187,'terepi-törzskínálat'!$L$11,$BC$19:$BC$20)</f>
        <v>0</v>
      </c>
      <c r="O34" s="352">
        <f>DSUM('terepi-törzskínálat'!$C$11:$N$187,'terepi-törzskínálat'!$M$11,$BC$19:$BC$20)</f>
        <v>0</v>
      </c>
      <c r="P34" s="352">
        <f>DSUM('terepi-törzskínálat'!$C$11:$N$187,'terepi-törzskínálat'!$N$11,$BC$19:$BC$20)</f>
        <v>0</v>
      </c>
      <c r="Q34" s="445">
        <f t="shared" si="4"/>
        <v>0</v>
      </c>
      <c r="R34" s="420" t="e">
        <f t="shared" si="5"/>
        <v>#DIV/0!</v>
      </c>
      <c r="S34" s="447">
        <f t="shared" si="6"/>
        <v>0</v>
      </c>
      <c r="T34" s="352">
        <f>DSUM('terepi-törzskínálat'!$C$11:$R$187,'terepi-törzskínálat'!$O$11,$BC$19:$BC$20)</f>
        <v>0</v>
      </c>
      <c r="U34" s="352">
        <f>DSUM('terepi-törzskínálat'!$C$11:$R$187,'terepi-törzskínálat'!$P$11,$BC$19:$BC$20)</f>
        <v>0</v>
      </c>
      <c r="V34" s="352">
        <f>DSUM('terepi-törzskínálat'!$C$11:$R$187,'terepi-törzskínálat'!$Q$11,$BC$19:$BC$20)</f>
        <v>0</v>
      </c>
      <c r="W34" s="352">
        <f>DSUM('terepi-törzskínálat'!$C$11:$R$187,'terepi-törzskínálat'!$R$11,$BC$19:$BC$20)</f>
        <v>0</v>
      </c>
      <c r="X34" s="445">
        <f t="shared" si="7"/>
        <v>0</v>
      </c>
      <c r="Y34" s="420" t="e">
        <f t="shared" si="8"/>
        <v>#DIV/0!</v>
      </c>
      <c r="Z34" s="447">
        <f t="shared" si="9"/>
        <v>0</v>
      </c>
      <c r="AA34" s="351" t="e">
        <f>DAVERAGE('terepi-törzskínálat'!$U$11:$V$187,'terepi-törzskínálat'!$U$11,BC19:BC20)</f>
        <v>#DIV/0!</v>
      </c>
      <c r="AB34" s="468" t="e">
        <f>DSTDEV('terepi-törzskínálat'!$U$11:$V$187,'terepi-törzskínálat'!$U$11,BC19:BC20)</f>
        <v>#DIV/0!</v>
      </c>
      <c r="AC34" s="351" t="e">
        <f>DAVERAGE('terepi-törzskínálat'!$C$11:$E$187,'terepi-törzskínálat'!$E$11,BC19:BC20)</f>
        <v>#DIV/0!</v>
      </c>
      <c r="AD34" s="468" t="e">
        <f>DSTDEV('terepi-törzskínálat'!$C$11:$E$187,'terepi-törzskínálat'!$E$11,BC19:BC20)</f>
        <v>#DIV/0!</v>
      </c>
      <c r="AJ34" s="452" t="s">
        <v>14</v>
      </c>
      <c r="AK34" s="453">
        <f>COUNTIFS('terepi-törzskínálat'!$B$12:$B$187,'terepi-hajtásszám&amp;hullaték'!A21)</f>
        <v>1</v>
      </c>
    </row>
    <row r="35" spans="2:37" x14ac:dyDescent="0.2">
      <c r="B35" s="457" t="str">
        <f>'terepi-törzskínálat'!A28</f>
        <v>Kökény</v>
      </c>
      <c r="C35" s="351">
        <f>COUNTIFS('terepi-törzskínálat'!$C$12:$C$187,'terepi-törzskínálat'!A28)</f>
        <v>0</v>
      </c>
      <c r="D35" s="448">
        <f t="shared" si="0"/>
        <v>0</v>
      </c>
      <c r="E35" s="351">
        <f>DSUM('terepi-törzskínálat'!$C$11:$J$187,'terepi-törzskínálat'!$F$11,törzskínálat!$BD$19:$BD$20)</f>
        <v>0</v>
      </c>
      <c r="F35" s="437">
        <f>DSUM('terepi-törzskínálat'!$C$11:$J$187,'terepi-törzskínálat'!$G$11,törzskínálat!$BD$19:$BD$20)</f>
        <v>0</v>
      </c>
      <c r="G35" s="352">
        <f>DSUM('terepi-törzskínálat'!$C$11:$J$187,'terepi-törzskínálat'!$H$11,törzskínálat!$BD$19:$BD$20)</f>
        <v>0</v>
      </c>
      <c r="H35" s="352">
        <f>DSUM('terepi-törzskínálat'!$C$11:$J$187,'terepi-törzskínálat'!$I$11,törzskínálat!$BD$19:$BD$20)</f>
        <v>0</v>
      </c>
      <c r="I35" s="352">
        <f>DSUM('terepi-törzskínálat'!$C$11:$J$187,'terepi-törzskínálat'!$J$11,törzskínálat!$BD$19:$BD$20)</f>
        <v>0</v>
      </c>
      <c r="J35" s="445">
        <f t="shared" si="1"/>
        <v>0</v>
      </c>
      <c r="K35" s="420" t="e">
        <f t="shared" si="2"/>
        <v>#DIV/0!</v>
      </c>
      <c r="L35" s="447">
        <f t="shared" si="3"/>
        <v>0</v>
      </c>
      <c r="M35" s="352">
        <f>DSUM('terepi-törzskínálat'!$C$11:$N$187,'terepi-törzskínálat'!$K$11,$BD$19:$BD$20)</f>
        <v>0</v>
      </c>
      <c r="N35" s="352">
        <f>DSUM('terepi-törzskínálat'!$C$11:$N$187,'terepi-törzskínálat'!$L$11,$BD$19:$BD$20)</f>
        <v>0</v>
      </c>
      <c r="O35" s="352">
        <f>DSUM('terepi-törzskínálat'!$C$11:$N$187,'terepi-törzskínálat'!$M$11,$BD$19:$BD$20)</f>
        <v>0</v>
      </c>
      <c r="P35" s="352">
        <f>DSUM('terepi-törzskínálat'!$C$11:$N$187,'terepi-törzskínálat'!$N$11,$BD$19:$BD$20)</f>
        <v>0</v>
      </c>
      <c r="Q35" s="445">
        <f t="shared" si="4"/>
        <v>0</v>
      </c>
      <c r="R35" s="420" t="e">
        <f t="shared" si="5"/>
        <v>#DIV/0!</v>
      </c>
      <c r="S35" s="447">
        <f t="shared" si="6"/>
        <v>0</v>
      </c>
      <c r="T35" s="352">
        <f>DSUM('terepi-törzskínálat'!$C$11:$R$187,'terepi-törzskínálat'!$O$11,$BD$19:$BD$20)</f>
        <v>0</v>
      </c>
      <c r="U35" s="352">
        <f>DSUM('terepi-törzskínálat'!$C$11:$R$187,'terepi-törzskínálat'!$P$11,$BD$19:$BD$20)</f>
        <v>0</v>
      </c>
      <c r="V35" s="352">
        <f>DSUM('terepi-törzskínálat'!$C$11:$R$187,'terepi-törzskínálat'!$Q$11,$BD$19:$BD$20)</f>
        <v>0</v>
      </c>
      <c r="W35" s="352">
        <f>DSUM('terepi-törzskínálat'!$C$11:$R$187,'terepi-törzskínálat'!$R$11,$BD$19:$BD$20)</f>
        <v>0</v>
      </c>
      <c r="X35" s="445">
        <f t="shared" si="7"/>
        <v>0</v>
      </c>
      <c r="Y35" s="420" t="e">
        <f t="shared" si="8"/>
        <v>#DIV/0!</v>
      </c>
      <c r="Z35" s="447">
        <f t="shared" si="9"/>
        <v>0</v>
      </c>
      <c r="AA35" s="351" t="e">
        <f>DAVERAGE('terepi-törzskínálat'!$U$11:$V$187,'terepi-törzskínálat'!$U$11,BD19:BD20)</f>
        <v>#DIV/0!</v>
      </c>
      <c r="AB35" s="468" t="e">
        <f>DSTDEV('terepi-törzskínálat'!$U$11:$V$187,'terepi-törzskínálat'!$U$11,BD19:BD20)</f>
        <v>#DIV/0!</v>
      </c>
      <c r="AC35" s="351" t="e">
        <f>DAVERAGE('terepi-törzskínálat'!$C$11:$E$187,'terepi-törzskínálat'!$E$11,BD19:BD20)</f>
        <v>#DIV/0!</v>
      </c>
      <c r="AD35" s="468" t="e">
        <f>DSTDEV('terepi-törzskínálat'!$C$11:$E$187,'terepi-törzskínálat'!$E$11,BD19:BD20)</f>
        <v>#DIV/0!</v>
      </c>
      <c r="AJ35" s="452" t="s">
        <v>15</v>
      </c>
      <c r="AK35" s="453">
        <f>COUNTIFS('terepi-törzskínálat'!$B$12:$B$187,'terepi-hajtásszám&amp;hullaték'!A22)</f>
        <v>6</v>
      </c>
    </row>
    <row r="36" spans="2:37" x14ac:dyDescent="0.2">
      <c r="B36" s="457" t="str">
        <f>'terepi-törzskínálat'!A29</f>
        <v>Szeder</v>
      </c>
      <c r="C36" s="351">
        <f>COUNTIFS('terepi-törzskínálat'!$C$12:$C$187,'terepi-törzskínálat'!A29)</f>
        <v>0</v>
      </c>
      <c r="D36" s="448">
        <f t="shared" si="0"/>
        <v>0</v>
      </c>
      <c r="E36" s="351">
        <f>DSUM('terepi-törzskínálat'!$C$11:$J$187,'terepi-törzskínálat'!$F$11,törzskínálat!$BE$19:$BE$20)</f>
        <v>0</v>
      </c>
      <c r="F36" s="437">
        <f>DSUM('terepi-törzskínálat'!$C$11:$J$187,'terepi-törzskínálat'!$G$11,törzskínálat!$BE$19:$BE$20)</f>
        <v>0</v>
      </c>
      <c r="G36" s="352">
        <f>DSUM('terepi-törzskínálat'!$C$11:$J$187,'terepi-törzskínálat'!$H$11,törzskínálat!$BE$19:$BE$20)</f>
        <v>0</v>
      </c>
      <c r="H36" s="352">
        <f>DSUM('terepi-törzskínálat'!$C$11:$J$187,'terepi-törzskínálat'!$I$11,törzskínálat!$BE$19:$BE$20)</f>
        <v>0</v>
      </c>
      <c r="I36" s="352">
        <f>DSUM('terepi-törzskínálat'!$C$11:$J$187,'terepi-törzskínálat'!$J$11,törzskínálat!$BE$19:$BE$20)</f>
        <v>0</v>
      </c>
      <c r="J36" s="445">
        <f t="shared" si="1"/>
        <v>0</v>
      </c>
      <c r="K36" s="420" t="e">
        <f t="shared" si="2"/>
        <v>#DIV/0!</v>
      </c>
      <c r="L36" s="447">
        <f t="shared" si="3"/>
        <v>0</v>
      </c>
      <c r="M36" s="352">
        <f>DSUM('terepi-törzskínálat'!$C$11:$N$187,'terepi-törzskínálat'!$K$11,$BE$19:$BE$20)</f>
        <v>0</v>
      </c>
      <c r="N36" s="352">
        <f>DSUM('terepi-törzskínálat'!$C$11:$N$187,'terepi-törzskínálat'!$L$11,$BE$19:$BE$20)</f>
        <v>0</v>
      </c>
      <c r="O36" s="352">
        <f>DSUM('terepi-törzskínálat'!$C$11:$N$187,'terepi-törzskínálat'!$M$11,$BE$19:$BE$20)</f>
        <v>0</v>
      </c>
      <c r="P36" s="352">
        <f>DSUM('terepi-törzskínálat'!$C$11:$N$187,'terepi-törzskínálat'!$N$11,$BE$19:$BE$20)</f>
        <v>0</v>
      </c>
      <c r="Q36" s="445">
        <f t="shared" si="4"/>
        <v>0</v>
      </c>
      <c r="R36" s="420" t="e">
        <f t="shared" si="5"/>
        <v>#DIV/0!</v>
      </c>
      <c r="S36" s="447">
        <f t="shared" si="6"/>
        <v>0</v>
      </c>
      <c r="T36" s="352">
        <f>DSUM('terepi-törzskínálat'!$C$11:$R$187,'terepi-törzskínálat'!$O$11,$BE$19:$BE$20)</f>
        <v>0</v>
      </c>
      <c r="U36" s="352">
        <f>DSUM('terepi-törzskínálat'!$C$11:$R$187,'terepi-törzskínálat'!$P$11,$BE$19:$BE$20)</f>
        <v>0</v>
      </c>
      <c r="V36" s="352">
        <f>DSUM('terepi-törzskínálat'!$C$11:$R$187,'terepi-törzskínálat'!$Q$11,$BE$19:$BE$20)</f>
        <v>0</v>
      </c>
      <c r="W36" s="352">
        <f>DSUM('terepi-törzskínálat'!$C$11:$R$187,'terepi-törzskínálat'!$R$11,$BE$19:$BE$20)</f>
        <v>0</v>
      </c>
      <c r="X36" s="445">
        <f t="shared" si="7"/>
        <v>0</v>
      </c>
      <c r="Y36" s="420" t="e">
        <f t="shared" si="8"/>
        <v>#DIV/0!</v>
      </c>
      <c r="Z36" s="447">
        <f t="shared" si="9"/>
        <v>0</v>
      </c>
      <c r="AA36" s="351" t="e">
        <f>DAVERAGE('terepi-törzskínálat'!$U$11:$V$187,'terepi-törzskínálat'!$U$11,BE19:BE20)</f>
        <v>#DIV/0!</v>
      </c>
      <c r="AB36" s="468" t="e">
        <f>DSTDEV('terepi-törzskínálat'!$U$11:$V$187,'terepi-törzskínálat'!$U$11,BE19:BE20)</f>
        <v>#DIV/0!</v>
      </c>
      <c r="AC36" s="351" t="e">
        <f>DAVERAGE('terepi-törzskínálat'!$C$11:$E$187,'terepi-törzskínálat'!$E$11,BE19:BE20)</f>
        <v>#DIV/0!</v>
      </c>
      <c r="AD36" s="468" t="e">
        <f>DSTDEV('terepi-törzskínálat'!$C$11:$E$187,'terepi-törzskínálat'!$E$11,BE19:BE20)</f>
        <v>#DIV/0!</v>
      </c>
      <c r="AJ36" s="452" t="s">
        <v>16</v>
      </c>
      <c r="AK36" s="453">
        <f>COUNTIFS('terepi-törzskínálat'!$B$12:$B$187,'terepi-hajtásszám&amp;hullaték'!A23)</f>
        <v>2</v>
      </c>
    </row>
    <row r="37" spans="2:37" x14ac:dyDescent="0.2">
      <c r="B37" s="457" t="str">
        <f>'terepi-törzskínálat'!A30</f>
        <v>Vadrózsa</v>
      </c>
      <c r="C37" s="351">
        <f>COUNTIFS('terepi-törzskínálat'!$C$12:$C$187,'terepi-törzskínálat'!A30)</f>
        <v>0</v>
      </c>
      <c r="D37" s="448">
        <f t="shared" si="0"/>
        <v>0</v>
      </c>
      <c r="E37" s="351">
        <f>DSUM('terepi-törzskínálat'!$C$11:$J$187,'terepi-törzskínálat'!$F$11,törzskínálat!$BF$19:$BF$20)</f>
        <v>0</v>
      </c>
      <c r="F37" s="437">
        <f>DSUM('terepi-törzskínálat'!$C$11:$J$187,'terepi-törzskínálat'!$G$11,törzskínálat!$BF$19:$BF$20)</f>
        <v>0</v>
      </c>
      <c r="G37" s="352">
        <f>DSUM('terepi-törzskínálat'!$C$11:$J$187,'terepi-törzskínálat'!$H$11,törzskínálat!$BF$19:$BF$20)</f>
        <v>0</v>
      </c>
      <c r="H37" s="352">
        <f>DSUM('terepi-törzskínálat'!$C$11:$J$187,'terepi-törzskínálat'!$I$11,törzskínálat!$BF$19:$BF$20)</f>
        <v>0</v>
      </c>
      <c r="I37" s="352">
        <f>DSUM('terepi-törzskínálat'!$C$11:$J$187,'terepi-törzskínálat'!$J$11,törzskínálat!$BF$19:$BF$20)</f>
        <v>0</v>
      </c>
      <c r="J37" s="445">
        <f t="shared" si="1"/>
        <v>0</v>
      </c>
      <c r="K37" s="420" t="e">
        <f t="shared" si="2"/>
        <v>#DIV/0!</v>
      </c>
      <c r="L37" s="447">
        <f t="shared" si="3"/>
        <v>0</v>
      </c>
      <c r="M37" s="352">
        <f>DSUM('terepi-törzskínálat'!$C$11:$N$187,'terepi-törzskínálat'!$K$11,$BF$19:$BF$20)</f>
        <v>0</v>
      </c>
      <c r="N37" s="352">
        <f>DSUM('terepi-törzskínálat'!$C$11:$N$187,'terepi-törzskínálat'!$L$11,$BF$19:$BF$20)</f>
        <v>0</v>
      </c>
      <c r="O37" s="352">
        <f>DSUM('terepi-törzskínálat'!$C$11:$N$187,'terepi-törzskínálat'!$M$11,$BF$19:$BF$20)</f>
        <v>0</v>
      </c>
      <c r="P37" s="352">
        <f>DSUM('terepi-törzskínálat'!$C$11:$N$187,'terepi-törzskínálat'!$N$11,$BF$19:$BF$20)</f>
        <v>0</v>
      </c>
      <c r="Q37" s="445">
        <f t="shared" si="4"/>
        <v>0</v>
      </c>
      <c r="R37" s="420" t="e">
        <f t="shared" si="5"/>
        <v>#DIV/0!</v>
      </c>
      <c r="S37" s="447">
        <f t="shared" si="6"/>
        <v>0</v>
      </c>
      <c r="T37" s="352">
        <f>DSUM('terepi-törzskínálat'!$C$11:$R$187,'terepi-törzskínálat'!$O$11,$BF$19:$BF$20)</f>
        <v>0</v>
      </c>
      <c r="U37" s="352">
        <f>DSUM('terepi-törzskínálat'!$C$11:$R$187,'terepi-törzskínálat'!$P$11,$BF$19:$BF$20)</f>
        <v>0</v>
      </c>
      <c r="V37" s="352">
        <f>DSUM('terepi-törzskínálat'!$C$11:$R$187,'terepi-törzskínálat'!$Q$11,$BF$19:$BF$20)</f>
        <v>0</v>
      </c>
      <c r="W37" s="352">
        <f>DSUM('terepi-törzskínálat'!$C$11:$R$187,'terepi-törzskínálat'!$R$11,$BF$19:$BF$20)</f>
        <v>0</v>
      </c>
      <c r="X37" s="445">
        <f t="shared" si="7"/>
        <v>0</v>
      </c>
      <c r="Y37" s="420" t="e">
        <f t="shared" si="8"/>
        <v>#DIV/0!</v>
      </c>
      <c r="Z37" s="447">
        <f t="shared" si="9"/>
        <v>0</v>
      </c>
      <c r="AA37" s="351" t="e">
        <f>DAVERAGE('terepi-törzskínálat'!$U$11:$V$187,'terepi-törzskínálat'!$U$11,BE19:BE20)</f>
        <v>#DIV/0!</v>
      </c>
      <c r="AB37" s="468" t="e">
        <f>DSTDEV('terepi-törzskínálat'!$U$11:$V$187,'terepi-törzskínálat'!$U$11,BF19:BF20)</f>
        <v>#DIV/0!</v>
      </c>
      <c r="AC37" s="351" t="e">
        <f>DAVERAGE('terepi-törzskínálat'!$C$11:$E$187,'terepi-törzskínálat'!$E$11,BF19:BF20)</f>
        <v>#DIV/0!</v>
      </c>
      <c r="AD37" s="468" t="e">
        <f>DSTDEV('terepi-törzskínálat'!$C$11:$E$187,'terepi-törzskínálat'!$E$11,BF19:BF20)</f>
        <v>#DIV/0!</v>
      </c>
      <c r="AJ37" s="452" t="s">
        <v>17</v>
      </c>
      <c r="AK37" s="453">
        <f>COUNTIFS('terepi-törzskínálat'!$B$12:$B$187,'terepi-hajtásszám&amp;hullaték'!A24)</f>
        <v>3</v>
      </c>
    </row>
    <row r="38" spans="2:37" x14ac:dyDescent="0.2">
      <c r="B38" s="457" t="str">
        <f>'terepi-törzskínálat'!A31</f>
        <v>Bodza</v>
      </c>
      <c r="C38" s="351">
        <f>COUNTIFS('terepi-törzskínálat'!$C$12:$C$187,'terepi-törzskínálat'!A31)</f>
        <v>0</v>
      </c>
      <c r="D38" s="448">
        <f t="shared" si="0"/>
        <v>0</v>
      </c>
      <c r="E38" s="351">
        <f>DSUM('terepi-törzskínálat'!$C$11:$J$187,'terepi-törzskínálat'!$F$11,törzskínálat!$BG$19:$BG$20)</f>
        <v>0</v>
      </c>
      <c r="F38" s="437">
        <f>DSUM('terepi-törzskínálat'!$C$11:$J$187,'terepi-törzskínálat'!$G$11,törzskínálat!$BG$19:$BG$20)</f>
        <v>0</v>
      </c>
      <c r="G38" s="352">
        <f>DSUM('terepi-törzskínálat'!$C$11:$J$187,'terepi-törzskínálat'!$H$11,törzskínálat!$BG$19:$BG$20)</f>
        <v>0</v>
      </c>
      <c r="H38" s="352">
        <f>DSUM('terepi-törzskínálat'!$C$11:$J$187,'terepi-törzskínálat'!$I$11,törzskínálat!$BG$19:$BG$20)</f>
        <v>0</v>
      </c>
      <c r="I38" s="352">
        <f>DSUM('terepi-törzskínálat'!$C$11:$J$187,'terepi-törzskínálat'!$J$11,törzskínálat!$BG$19:$BG$20)</f>
        <v>0</v>
      </c>
      <c r="J38" s="445">
        <f t="shared" si="1"/>
        <v>0</v>
      </c>
      <c r="K38" s="420" t="e">
        <f t="shared" si="2"/>
        <v>#DIV/0!</v>
      </c>
      <c r="L38" s="447">
        <f t="shared" si="3"/>
        <v>0</v>
      </c>
      <c r="M38" s="352">
        <f>DSUM('terepi-törzskínálat'!$C$11:$N$187,'terepi-törzskínálat'!$K$11,$BG$19:$BG$20)</f>
        <v>0</v>
      </c>
      <c r="N38" s="352">
        <f>DSUM('terepi-törzskínálat'!$C$11:$N$187,'terepi-törzskínálat'!$L$11,$BG$19:$BG$20)</f>
        <v>0</v>
      </c>
      <c r="O38" s="352">
        <f>DSUM('terepi-törzskínálat'!$C$11:$N$187,'terepi-törzskínálat'!$M$11,$BG$19:$BG$20)</f>
        <v>0</v>
      </c>
      <c r="P38" s="352">
        <f>DSUM('terepi-törzskínálat'!$C$11:$N$187,'terepi-törzskínálat'!$N$11,$BG$19:$BG$20)</f>
        <v>0</v>
      </c>
      <c r="Q38" s="445">
        <f t="shared" si="4"/>
        <v>0</v>
      </c>
      <c r="R38" s="420" t="e">
        <f t="shared" si="5"/>
        <v>#DIV/0!</v>
      </c>
      <c r="S38" s="447">
        <f t="shared" si="6"/>
        <v>0</v>
      </c>
      <c r="T38" s="352">
        <f>DSUM('terepi-törzskínálat'!$C$11:$R$187,'terepi-törzskínálat'!$O$11,$BG$19:$BG$20)</f>
        <v>0</v>
      </c>
      <c r="U38" s="352">
        <f>DSUM('terepi-törzskínálat'!$C$11:$R$187,'terepi-törzskínálat'!$P$11,$BG$19:$BG$20)</f>
        <v>0</v>
      </c>
      <c r="V38" s="352">
        <f>DSUM('terepi-törzskínálat'!$C$11:$R$187,'terepi-törzskínálat'!$Q$11,$BG$19:$BG$20)</f>
        <v>0</v>
      </c>
      <c r="W38" s="352">
        <f>DSUM('terepi-törzskínálat'!$C$11:$R$187,'terepi-törzskínálat'!$R$11,$BG$19:$BG$20)</f>
        <v>0</v>
      </c>
      <c r="X38" s="445">
        <f t="shared" si="7"/>
        <v>0</v>
      </c>
      <c r="Y38" s="420" t="e">
        <f t="shared" si="8"/>
        <v>#DIV/0!</v>
      </c>
      <c r="Z38" s="447">
        <f t="shared" si="9"/>
        <v>0</v>
      </c>
      <c r="AA38" s="351" t="e">
        <f>DAVERAGE('terepi-törzskínálat'!$U$11:$V$187,'terepi-törzskínálat'!$U$11,BG19:BG20)</f>
        <v>#DIV/0!</v>
      </c>
      <c r="AB38" s="468" t="e">
        <f>DSTDEV('terepi-törzskínálat'!$U$11:$V$187,'terepi-törzskínálat'!$U$11,BG19:BG20)</f>
        <v>#DIV/0!</v>
      </c>
      <c r="AC38" s="351" t="e">
        <f>DAVERAGE('terepi-törzskínálat'!$C$11:$E$187,'terepi-törzskínálat'!$E$11,BG19:BG20)</f>
        <v>#DIV/0!</v>
      </c>
      <c r="AD38" s="468" t="e">
        <f>DSTDEV('terepi-törzskínálat'!$C$11:$E$187,'terepi-törzskínálat'!$E$11,BG19:BG20)</f>
        <v>#DIV/0!</v>
      </c>
      <c r="AJ38" s="452" t="s">
        <v>18</v>
      </c>
      <c r="AK38" s="453">
        <f>COUNTIFS('terepi-törzskínálat'!$B$12:$B$187,'terepi-hajtásszám&amp;hullaték'!A25)</f>
        <v>3</v>
      </c>
    </row>
    <row r="39" spans="2:37" x14ac:dyDescent="0.2">
      <c r="B39" s="457" t="str">
        <f>'terepi-törzskínálat'!A32</f>
        <v>Kislevelű hárs</v>
      </c>
      <c r="C39" s="351">
        <f>COUNTIFS('terepi-törzskínálat'!$C$12:$C$187,'terepi-törzskínálat'!A32)</f>
        <v>1</v>
      </c>
      <c r="D39" s="448">
        <f t="shared" si="0"/>
        <v>0.5714285714285714</v>
      </c>
      <c r="E39" s="351">
        <f>DSUM('terepi-törzskínálat'!$C$11:$J$187,'terepi-törzskínálat'!$F$11,törzskínálat!$BH$19:$BH$20)</f>
        <v>1</v>
      </c>
      <c r="F39" s="437">
        <f>DSUM('terepi-törzskínálat'!$C$11:$J$187,'terepi-törzskínálat'!$G$11,törzskínálat!$BH$19:$BH$20)</f>
        <v>0</v>
      </c>
      <c r="G39" s="352">
        <f>DSUM('terepi-törzskínálat'!$C$11:$J$187,'terepi-törzskínálat'!$H$11,törzskínálat!$BH$19:$BH$20)</f>
        <v>0</v>
      </c>
      <c r="H39" s="352">
        <f>DSUM('terepi-törzskínálat'!$C$11:$J$187,'terepi-törzskínálat'!$I$11,törzskínálat!$BH$19:$BH$20)</f>
        <v>0</v>
      </c>
      <c r="I39" s="352">
        <f>DSUM('terepi-törzskínálat'!$C$11:$J$187,'terepi-törzskínálat'!$J$11,törzskínálat!$BH$19:$BH$20)</f>
        <v>0</v>
      </c>
      <c r="J39" s="445">
        <f t="shared" si="1"/>
        <v>0</v>
      </c>
      <c r="K39" s="420">
        <f t="shared" si="2"/>
        <v>0</v>
      </c>
      <c r="L39" s="447">
        <f t="shared" si="3"/>
        <v>0</v>
      </c>
      <c r="M39" s="352">
        <f>DSUM('terepi-törzskínálat'!$C$11:$N$187,'terepi-törzskínálat'!$K$11,$BH$19:$BH$20)</f>
        <v>0</v>
      </c>
      <c r="N39" s="352">
        <f>DSUM('terepi-törzskínálat'!$C$11:$N$187,'terepi-törzskínálat'!$L$11,$BH$19:$BH$20)</f>
        <v>0</v>
      </c>
      <c r="O39" s="352">
        <f>DSUM('terepi-törzskínálat'!$C$11:$N$187,'terepi-törzskínálat'!$M$11,$BH$19:$BH$20)</f>
        <v>0</v>
      </c>
      <c r="P39" s="352">
        <f>DSUM('terepi-törzskínálat'!$C$11:$N$187,'terepi-törzskínálat'!$N$11,$BH$19:$BH$20)</f>
        <v>0</v>
      </c>
      <c r="Q39" s="445">
        <f t="shared" si="4"/>
        <v>0</v>
      </c>
      <c r="R39" s="420">
        <f t="shared" si="5"/>
        <v>0</v>
      </c>
      <c r="S39" s="447">
        <f t="shared" si="6"/>
        <v>0</v>
      </c>
      <c r="T39" s="352">
        <f>DSUM('terepi-törzskínálat'!$C$11:$R$187,'terepi-törzskínálat'!$O$11,$BH$19:$BH$20)</f>
        <v>0</v>
      </c>
      <c r="U39" s="352">
        <f>DSUM('terepi-törzskínálat'!$C$11:$R$187,'terepi-törzskínálat'!$P$11,$BH$19:$BH$20)</f>
        <v>0</v>
      </c>
      <c r="V39" s="352">
        <f>DSUM('terepi-törzskínálat'!$C$11:$R$187,'terepi-törzskínálat'!$Q$11,$BH$19:$BH$20)</f>
        <v>0</v>
      </c>
      <c r="W39" s="352">
        <f>DSUM('terepi-törzskínálat'!$C$11:$R$187,'terepi-törzskínálat'!$R$11,$BH$19:$BH$20)</f>
        <v>0</v>
      </c>
      <c r="X39" s="445">
        <f t="shared" si="7"/>
        <v>0</v>
      </c>
      <c r="Y39" s="420">
        <f t="shared" si="8"/>
        <v>0</v>
      </c>
      <c r="Z39" s="447">
        <f t="shared" si="9"/>
        <v>0</v>
      </c>
      <c r="AA39" s="351" t="e">
        <f>DAVERAGE('terepi-törzskínálat'!$U$11:$V$187,'terepi-törzskínálat'!$U$11,BH19:BH20)</f>
        <v>#DIV/0!</v>
      </c>
      <c r="AB39" s="468" t="e">
        <f>DSTDEV('terepi-törzskínálat'!$U$11:$V$187,'terepi-törzskínálat'!$U$11,BH19:BH20)</f>
        <v>#DIV/0!</v>
      </c>
      <c r="AC39" s="351">
        <f>DAVERAGE('terepi-törzskínálat'!$C$11:$E$187,'terepi-törzskínálat'!$E$11,BH19:BH20)</f>
        <v>59</v>
      </c>
      <c r="AD39" s="468" t="e">
        <f>DSTDEV('terepi-törzskínálat'!$C$11:$E$187,'terepi-törzskínálat'!$E$11,BH19:BH20)</f>
        <v>#DIV/0!</v>
      </c>
      <c r="AJ39" s="452" t="s">
        <v>19</v>
      </c>
      <c r="AK39" s="453">
        <f>COUNTIFS('terepi-törzskínálat'!$B$12:$B$187,'terepi-hajtásszám&amp;hullaték'!A26)</f>
        <v>2</v>
      </c>
    </row>
    <row r="40" spans="2:37" x14ac:dyDescent="0.2">
      <c r="B40" s="457" t="str">
        <f>'terepi-törzskínálat'!A33</f>
        <v>Közönséges mogyoró</v>
      </c>
      <c r="C40" s="351">
        <f>COUNTIFS('terepi-törzskínálat'!$C$12:$C$187,'terepi-törzskínálat'!A33)</f>
        <v>1</v>
      </c>
      <c r="D40" s="448">
        <f t="shared" si="0"/>
        <v>0.5714285714285714</v>
      </c>
      <c r="E40" s="351">
        <f>DSUM('terepi-törzskínálat'!$C$11:$J$187,'terepi-törzskínálat'!$F$11,törzskínálat!$BI$19:$BI$20)</f>
        <v>1</v>
      </c>
      <c r="F40" s="437">
        <f>DSUM('terepi-törzskínálat'!$C$11:$J$187,'terepi-törzskínálat'!$G$11,törzskínálat!$BI$19:$BI$20)</f>
        <v>0</v>
      </c>
      <c r="G40" s="352">
        <f>DSUM('terepi-törzskínálat'!$C$11:$J$187,'terepi-törzskínálat'!$H$11,törzskínálat!$BI$19:$BI$20)</f>
        <v>0</v>
      </c>
      <c r="H40" s="352">
        <f>DSUM('terepi-törzskínálat'!$C$11:$J$187,'terepi-törzskínálat'!$I$11,törzskínálat!$BI$19:$BI$20)</f>
        <v>0</v>
      </c>
      <c r="I40" s="352">
        <f>DSUM('terepi-törzskínálat'!$C$11:$J$187,'terepi-törzskínálat'!$J$11,törzskínálat!$BI$19:$BI$20)</f>
        <v>0</v>
      </c>
      <c r="J40" s="445">
        <f t="shared" si="1"/>
        <v>0</v>
      </c>
      <c r="K40" s="420">
        <f t="shared" si="2"/>
        <v>0</v>
      </c>
      <c r="L40" s="447">
        <f t="shared" si="3"/>
        <v>0</v>
      </c>
      <c r="M40" s="352">
        <f>DSUM('terepi-törzskínálat'!$C$11:$N$187,'terepi-törzskínálat'!$K$11,$BI$19:$BI$20)</f>
        <v>0</v>
      </c>
      <c r="N40" s="352">
        <f>DSUM('terepi-törzskínálat'!$C$11:$N$187,'terepi-törzskínálat'!$L$11,$BI$19:$BI$20)</f>
        <v>0</v>
      </c>
      <c r="O40" s="352">
        <f>DSUM('terepi-törzskínálat'!$C$11:$N$187,'terepi-törzskínálat'!$M$11,$BI$19:$BI$20)</f>
        <v>0</v>
      </c>
      <c r="P40" s="352">
        <f>DSUM('terepi-törzskínálat'!$C$11:$N$187,'terepi-törzskínálat'!$N$11,$BI$19:$BI$20)</f>
        <v>0</v>
      </c>
      <c r="Q40" s="445">
        <f t="shared" si="4"/>
        <v>0</v>
      </c>
      <c r="R40" s="420">
        <f t="shared" si="5"/>
        <v>0</v>
      </c>
      <c r="S40" s="447">
        <f t="shared" si="6"/>
        <v>0</v>
      </c>
      <c r="T40" s="352">
        <f>DSUM('terepi-törzskínálat'!$C$11:$R$187,'terepi-törzskínálat'!$O$11,$BI$19:$BI$20)</f>
        <v>0</v>
      </c>
      <c r="U40" s="352">
        <f>DSUM('terepi-törzskínálat'!$C$11:$R$187,'terepi-törzskínálat'!$P$11,$BI$19:$BI$20)</f>
        <v>0</v>
      </c>
      <c r="V40" s="352">
        <f>DSUM('terepi-törzskínálat'!$C$11:$R$187,'terepi-törzskínálat'!$Q$11,$BI$19:$BI$20)</f>
        <v>0</v>
      </c>
      <c r="W40" s="352">
        <f>DSUM('terepi-törzskínálat'!$C$11:$R$187,'terepi-törzskínálat'!$R$11,$BI$19:$BI$20)</f>
        <v>0</v>
      </c>
      <c r="X40" s="445">
        <f t="shared" si="7"/>
        <v>0</v>
      </c>
      <c r="Y40" s="420">
        <f t="shared" si="8"/>
        <v>0</v>
      </c>
      <c r="Z40" s="447">
        <f t="shared" si="9"/>
        <v>0</v>
      </c>
      <c r="AA40" s="351" t="e">
        <f>DAVERAGE('terepi-törzskínálat'!$U$11:$V$187,'terepi-törzskínálat'!$U$11,BI19:BI20)</f>
        <v>#DIV/0!</v>
      </c>
      <c r="AB40" s="468" t="e">
        <f>DSTDEV('terepi-törzskínálat'!$U$11:$V$187,'terepi-törzskínálat'!$U$11,BI19:BI20)</f>
        <v>#DIV/0!</v>
      </c>
      <c r="AC40" s="351">
        <f>DAVERAGE('terepi-törzskínálat'!$C$11:$E$187,'terepi-törzskínálat'!$E$11,BI19:BI20)</f>
        <v>19</v>
      </c>
      <c r="AD40" s="468" t="e">
        <f>DSTDEV('terepi-törzskínálat'!$C$11:$E$187,'terepi-törzskínálat'!$E$11,BI19:BI20)</f>
        <v>#DIV/0!</v>
      </c>
      <c r="AJ40" s="452" t="s">
        <v>20</v>
      </c>
      <c r="AK40" s="453">
        <f>COUNTIFS('terepi-törzskínálat'!$B$12:$B$187,'terepi-hajtásszám&amp;hullaték'!A27)</f>
        <v>3</v>
      </c>
    </row>
    <row r="41" spans="2:37" x14ac:dyDescent="0.2">
      <c r="B41" s="457" t="str">
        <f>'terepi-törzskínálat'!A34</f>
        <v>Fekete fenyő</v>
      </c>
      <c r="C41" s="351">
        <f>COUNTIFS('terepi-törzskínálat'!$C$12:$C$187,'terepi-törzskínálat'!A34)</f>
        <v>7</v>
      </c>
      <c r="D41" s="448">
        <f t="shared" si="0"/>
        <v>4</v>
      </c>
      <c r="E41" s="351">
        <f>DSUM('terepi-törzskínálat'!$C$11:$J$187,'terepi-törzskínálat'!$F$11,törzskínálat!$BJ$19:$BJ$20)</f>
        <v>7</v>
      </c>
      <c r="F41" s="437">
        <f>DSUM('terepi-törzskínálat'!$C$11:$J$187,'terepi-törzskínálat'!$G$11,törzskínálat!$BJ$19:$BJ$20)</f>
        <v>0</v>
      </c>
      <c r="G41" s="352">
        <f>DSUM('terepi-törzskínálat'!$C$11:$J$187,'terepi-törzskínálat'!$H$11,törzskínálat!$BJ$19:$BJ$20)</f>
        <v>0</v>
      </c>
      <c r="H41" s="352">
        <f>DSUM('terepi-törzskínálat'!$C$11:$J$187,'terepi-törzskínálat'!$I$11,törzskínálat!$BJ$19:$BJ$20)</f>
        <v>0</v>
      </c>
      <c r="I41" s="352">
        <f>DSUM('terepi-törzskínálat'!$C$11:$J$187,'terepi-törzskínálat'!$J$11,törzskínálat!$BJ$19:$BJ$20)</f>
        <v>0</v>
      </c>
      <c r="J41" s="445">
        <f t="shared" si="1"/>
        <v>0</v>
      </c>
      <c r="K41" s="420">
        <f t="shared" si="2"/>
        <v>0</v>
      </c>
      <c r="L41" s="447">
        <f t="shared" si="3"/>
        <v>0</v>
      </c>
      <c r="M41" s="352">
        <f>DSUM('terepi-törzskínálat'!$C$11:$N$187,'terepi-törzskínálat'!$K$11,$BJ$19:$BJ$20)</f>
        <v>0</v>
      </c>
      <c r="N41" s="352">
        <f>DSUM('terepi-törzskínálat'!$C$11:$N$187,'terepi-törzskínálat'!$L$11,$BJ$19:$BJ$20)</f>
        <v>0</v>
      </c>
      <c r="O41" s="352">
        <f>DSUM('terepi-törzskínálat'!$C$11:$N$187,'terepi-törzskínálat'!$M$11,$BJ$19:$BJ$20)</f>
        <v>0</v>
      </c>
      <c r="P41" s="352">
        <f>DSUM('terepi-törzskínálat'!$C$11:$N$187,'terepi-törzskínálat'!$N$11,$BJ$19:$BJ$20)</f>
        <v>0</v>
      </c>
      <c r="Q41" s="445">
        <f t="shared" si="4"/>
        <v>0</v>
      </c>
      <c r="R41" s="420">
        <f t="shared" si="5"/>
        <v>0</v>
      </c>
      <c r="S41" s="447">
        <f t="shared" si="6"/>
        <v>0</v>
      </c>
      <c r="T41" s="352">
        <f>DSUM('terepi-törzskínálat'!$C$11:$R$187,'terepi-törzskínálat'!$O$11,$BJ$19:$BJ$20)</f>
        <v>0</v>
      </c>
      <c r="U41" s="352">
        <f>DSUM('terepi-törzskínálat'!$C$11:$R$187,'terepi-törzskínálat'!$P$11,$BJ$19:$BJ$20)</f>
        <v>0</v>
      </c>
      <c r="V41" s="352">
        <f>DSUM('terepi-törzskínálat'!$C$11:$R$187,'terepi-törzskínálat'!$Q$11,$BJ$19:$BJ$20)</f>
        <v>0</v>
      </c>
      <c r="W41" s="352">
        <f>DSUM('terepi-törzskínálat'!$C$11:$R$187,'terepi-törzskínálat'!$R$11,$BJ$19:$BJ$20)</f>
        <v>0</v>
      </c>
      <c r="X41" s="445">
        <f t="shared" si="7"/>
        <v>0</v>
      </c>
      <c r="Y41" s="420">
        <f t="shared" si="8"/>
        <v>0</v>
      </c>
      <c r="Z41" s="447">
        <f t="shared" si="9"/>
        <v>0</v>
      </c>
      <c r="AA41" s="351" t="e">
        <f>DAVERAGE('terepi-törzskínálat'!$U$11:$V$187,'terepi-törzskínálat'!$U$11,BJ19:BJ20)</f>
        <v>#DIV/0!</v>
      </c>
      <c r="AB41" s="468" t="e">
        <f>DSTDEV('terepi-törzskínálat'!$U$11:$V$187,'terepi-törzskínálat'!$U$11,BJ19:BJ20)</f>
        <v>#DIV/0!</v>
      </c>
      <c r="AC41" s="351">
        <f>DAVERAGE('terepi-törzskínálat'!$C$11:$E$187,'terepi-törzskínálat'!$E$11,BJ19:BJ20)</f>
        <v>75.142857142857139</v>
      </c>
      <c r="AD41" s="468">
        <f>DSTDEV('terepi-törzskínálat'!$C$11:$E$187,'terepi-törzskínálat'!$E$11,BJ19:BJ20)</f>
        <v>21.365303425792735</v>
      </c>
      <c r="AJ41" s="452" t="s">
        <v>21</v>
      </c>
      <c r="AK41" s="453">
        <f>COUNTIFS('terepi-törzskínálat'!$B$12:$B$187,'terepi-hajtásszám&amp;hullaték'!A28)</f>
        <v>0</v>
      </c>
    </row>
    <row r="42" spans="2:37" x14ac:dyDescent="0.2">
      <c r="B42" s="457" t="str">
        <f>'terepi-törzskínálat'!A35</f>
        <v>faj4 +</v>
      </c>
      <c r="C42" s="351">
        <f>COUNTIFS('terepi-törzskínálat'!$C$12:$C$187,'terepi-törzskínálat'!A35)</f>
        <v>0</v>
      </c>
      <c r="D42" s="448">
        <f t="shared" si="0"/>
        <v>0</v>
      </c>
      <c r="E42" s="351">
        <f>DSUM('terepi-törzskínálat'!$C$11:$J$187,'terepi-törzskínálat'!$F$11,törzskínálat!$BK$19:$BK$20)</f>
        <v>0</v>
      </c>
      <c r="F42" s="437">
        <f>DSUM('terepi-törzskínálat'!$C$11:$J$187,'terepi-törzskínálat'!$G$11,törzskínálat!$BK$19:$BK$20)</f>
        <v>0</v>
      </c>
      <c r="G42" s="352">
        <f>DSUM('terepi-törzskínálat'!$C$11:$J$187,'terepi-törzskínálat'!$H$11,törzskínálat!$BK$19:$BK$20)</f>
        <v>0</v>
      </c>
      <c r="H42" s="352">
        <f>DSUM('terepi-törzskínálat'!$C$11:$J$187,'terepi-törzskínálat'!$I$11,törzskínálat!$BK$19:$BK$20)</f>
        <v>0</v>
      </c>
      <c r="I42" s="352">
        <f>DSUM('terepi-törzskínálat'!$C$11:$J$187,'terepi-törzskínálat'!$J$11,törzskínálat!$BK$19:$BK$20)</f>
        <v>0</v>
      </c>
      <c r="J42" s="445">
        <f t="shared" si="1"/>
        <v>0</v>
      </c>
      <c r="K42" s="420" t="e">
        <f t="shared" si="2"/>
        <v>#DIV/0!</v>
      </c>
      <c r="L42" s="447">
        <f t="shared" si="3"/>
        <v>0</v>
      </c>
      <c r="M42" s="352">
        <f>DSUM('terepi-törzskínálat'!$C$11:$N$187,'terepi-törzskínálat'!$K$11,$BK$19:$BK$20)</f>
        <v>0</v>
      </c>
      <c r="N42" s="352">
        <f>DSUM('terepi-törzskínálat'!$C$11:$N$187,'terepi-törzskínálat'!$L$11,$BK$19:$BK$20)</f>
        <v>0</v>
      </c>
      <c r="O42" s="352">
        <f>DSUM('terepi-törzskínálat'!$C$11:$N$187,'terepi-törzskínálat'!$M$11,$BK$19:$BK$20)</f>
        <v>0</v>
      </c>
      <c r="P42" s="352">
        <f>DSUM('terepi-törzskínálat'!$C$11:$N$187,'terepi-törzskínálat'!$N$11,$BK$19:$BK$20)</f>
        <v>0</v>
      </c>
      <c r="Q42" s="445">
        <f t="shared" si="4"/>
        <v>0</v>
      </c>
      <c r="R42" s="420" t="e">
        <f t="shared" si="5"/>
        <v>#DIV/0!</v>
      </c>
      <c r="S42" s="447">
        <f t="shared" si="6"/>
        <v>0</v>
      </c>
      <c r="T42" s="352">
        <f>DSUM('terepi-törzskínálat'!$C$11:$R$187,'terepi-törzskínálat'!$O$11,$BK$19:$BK$20)</f>
        <v>0</v>
      </c>
      <c r="U42" s="352">
        <f>DSUM('terepi-törzskínálat'!$C$11:$R$187,'terepi-törzskínálat'!$P$11,$BK$19:$BK$20)</f>
        <v>0</v>
      </c>
      <c r="V42" s="352">
        <f>DSUM('terepi-törzskínálat'!$C$11:$R$187,'terepi-törzskínálat'!$Q$11,$BK$19:$BK$20)</f>
        <v>0</v>
      </c>
      <c r="W42" s="352">
        <f>DSUM('terepi-törzskínálat'!$C$11:$R$187,'terepi-törzskínálat'!$R$11,$BK$19:$BK$20)</f>
        <v>0</v>
      </c>
      <c r="X42" s="445">
        <f t="shared" si="7"/>
        <v>0</v>
      </c>
      <c r="Y42" s="420" t="e">
        <f t="shared" si="8"/>
        <v>#DIV/0!</v>
      </c>
      <c r="Z42" s="447">
        <f t="shared" si="9"/>
        <v>0</v>
      </c>
      <c r="AA42" s="351" t="e">
        <f>DAVERAGE('terepi-törzskínálat'!$U$11:$V$187,'terepi-törzskínálat'!$U$11,BK19:BK20)</f>
        <v>#DIV/0!</v>
      </c>
      <c r="AB42" s="468" t="e">
        <f>DSTDEV('terepi-törzskínálat'!$U$11:$V$187,'terepi-törzskínálat'!$U$11,BK19:BK20)</f>
        <v>#DIV/0!</v>
      </c>
      <c r="AC42" s="351" t="e">
        <f>DAVERAGE('terepi-törzskínálat'!$C$11:$E$187,'terepi-törzskínálat'!$E$11,BK19:BK20)</f>
        <v>#DIV/0!</v>
      </c>
      <c r="AD42" s="468" t="e">
        <f>DSTDEV('terepi-törzskínálat'!$C$11:$E$187,'terepi-törzskínálat'!$E$11,BK19:BK20)</f>
        <v>#DIV/0!</v>
      </c>
      <c r="AJ42" s="452" t="s">
        <v>22</v>
      </c>
      <c r="AK42" s="453">
        <f>COUNTIFS('terepi-törzskínálat'!$B$12:$B$187,'terepi-hajtásszám&amp;hullaték'!A29)</f>
        <v>3</v>
      </c>
    </row>
    <row r="43" spans="2:37" x14ac:dyDescent="0.2">
      <c r="B43" s="457" t="str">
        <f>'terepi-törzskínálat'!A36</f>
        <v>faj5 +</v>
      </c>
      <c r="C43" s="351">
        <f>COUNTIFS('terepi-törzskínálat'!$C$12:$C$187,'terepi-törzskínálat'!A36)</f>
        <v>0</v>
      </c>
      <c r="D43" s="448">
        <f t="shared" si="0"/>
        <v>0</v>
      </c>
      <c r="E43" s="351">
        <f>DSUM('terepi-törzskínálat'!$C$11:$J$187,'terepi-törzskínálat'!$F$11,törzskínálat!$BL$19:$BL$20)</f>
        <v>0</v>
      </c>
      <c r="F43" s="437">
        <f>DSUM('terepi-törzskínálat'!$C$11:$J$187,'terepi-törzskínálat'!$G$11,törzskínálat!$BL$19:$BL$20)</f>
        <v>0</v>
      </c>
      <c r="G43" s="352">
        <f>DSUM('terepi-törzskínálat'!$C$11:$J$187,'terepi-törzskínálat'!$H$11,törzskínálat!$BL$19:$BL$20)</f>
        <v>0</v>
      </c>
      <c r="H43" s="352">
        <f>DSUM('terepi-törzskínálat'!$C$11:$J$187,'terepi-törzskínálat'!$I$11,törzskínálat!$BL$19:$BL$20)</f>
        <v>0</v>
      </c>
      <c r="I43" s="352">
        <f>DSUM('terepi-törzskínálat'!$C$11:$J$187,'terepi-törzskínálat'!$J$11,törzskínálat!$BL$19:$BL$20)</f>
        <v>0</v>
      </c>
      <c r="J43" s="445">
        <f t="shared" si="1"/>
        <v>0</v>
      </c>
      <c r="K43" s="420" t="e">
        <f t="shared" si="2"/>
        <v>#DIV/0!</v>
      </c>
      <c r="L43" s="447">
        <f t="shared" si="3"/>
        <v>0</v>
      </c>
      <c r="M43" s="352">
        <f>DSUM('terepi-törzskínálat'!$C$11:$N$187,'terepi-törzskínálat'!$K$11,$BL$19:$BL$20)</f>
        <v>0</v>
      </c>
      <c r="N43" s="352">
        <f>DSUM('terepi-törzskínálat'!$C$11:$N$187,'terepi-törzskínálat'!$L$11,$BL$19:$BL$20)</f>
        <v>0</v>
      </c>
      <c r="O43" s="352">
        <f>DSUM('terepi-törzskínálat'!$C$11:$N$187,'terepi-törzskínálat'!$M$11,$BL$19:$BL$20)</f>
        <v>0</v>
      </c>
      <c r="P43" s="352">
        <f>DSUM('terepi-törzskínálat'!$C$11:$N$187,'terepi-törzskínálat'!$N$11,$BL$19:$BL$20)</f>
        <v>0</v>
      </c>
      <c r="Q43" s="445">
        <f t="shared" si="4"/>
        <v>0</v>
      </c>
      <c r="R43" s="420" t="e">
        <f t="shared" si="5"/>
        <v>#DIV/0!</v>
      </c>
      <c r="S43" s="447">
        <f t="shared" si="6"/>
        <v>0</v>
      </c>
      <c r="T43" s="352">
        <f>DSUM('terepi-törzskínálat'!$C$11:$R$187,'terepi-törzskínálat'!$O$11,$BL$19:$BL$20)</f>
        <v>0</v>
      </c>
      <c r="U43" s="352">
        <f>DSUM('terepi-törzskínálat'!$C$11:$R$187,'terepi-törzskínálat'!$P$11,$BL$19:$BL$20)</f>
        <v>0</v>
      </c>
      <c r="V43" s="352">
        <f>DSUM('terepi-törzskínálat'!$C$11:$R$187,'terepi-törzskínálat'!$Q$11,$BL$19:$BL$20)</f>
        <v>0</v>
      </c>
      <c r="W43" s="352">
        <f>DSUM('terepi-törzskínálat'!$C$11:$R$187,'terepi-törzskínálat'!$R$11,$BL$19:$BL$20)</f>
        <v>0</v>
      </c>
      <c r="X43" s="445">
        <f t="shared" si="7"/>
        <v>0</v>
      </c>
      <c r="Y43" s="420" t="e">
        <f t="shared" si="8"/>
        <v>#DIV/0!</v>
      </c>
      <c r="Z43" s="447">
        <f t="shared" si="9"/>
        <v>0</v>
      </c>
      <c r="AA43" s="351" t="e">
        <f>DAVERAGE('terepi-törzskínálat'!$U$11:$V$187,'terepi-törzskínálat'!$U$11,BL19:BL20)</f>
        <v>#DIV/0!</v>
      </c>
      <c r="AB43" s="468" t="e">
        <f>DSTDEV('terepi-törzskínálat'!$U$11:$V$187,'terepi-törzskínálat'!$U$11,BL19:BL20)</f>
        <v>#DIV/0!</v>
      </c>
      <c r="AC43" s="351" t="e">
        <f>DAVERAGE('terepi-törzskínálat'!$C$11:$E$187,'terepi-törzskínálat'!$E$11,BL19:BL20)</f>
        <v>#DIV/0!</v>
      </c>
      <c r="AD43" s="468" t="e">
        <f>DSTDEV('terepi-törzskínálat'!$C$11:$E$187,'terepi-törzskínálat'!$E$11,BL19:BL20)</f>
        <v>#DIV/0!</v>
      </c>
      <c r="AJ43" s="452" t="s">
        <v>23</v>
      </c>
      <c r="AK43" s="453">
        <f>COUNTIFS('terepi-törzskínálat'!$B$12:$B$187,'terepi-hajtásszám&amp;hullaték'!A30)</f>
        <v>2</v>
      </c>
    </row>
    <row r="44" spans="2:37" x14ac:dyDescent="0.2">
      <c r="B44" s="457" t="str">
        <f>'terepi-törzskínálat'!A37</f>
        <v>faj6 +</v>
      </c>
      <c r="C44" s="351">
        <f>COUNTIFS('terepi-törzskínálat'!$C$12:$C$187,'terepi-törzskínálat'!A37)</f>
        <v>0</v>
      </c>
      <c r="D44" s="448">
        <f t="shared" si="0"/>
        <v>0</v>
      </c>
      <c r="E44" s="351">
        <f>DSUM('terepi-törzskínálat'!$C$11:$J$187,'terepi-törzskínálat'!$F$11,törzskínálat!$BM$19:$BM$20)</f>
        <v>0</v>
      </c>
      <c r="F44" s="437">
        <f>DSUM('terepi-törzskínálat'!$C$11:$J$187,'terepi-törzskínálat'!$G$11,törzskínálat!$BM$19:$BM$20)</f>
        <v>0</v>
      </c>
      <c r="G44" s="352">
        <f>DSUM('terepi-törzskínálat'!$C$11:$J$187,'terepi-törzskínálat'!$H$11,törzskínálat!$BM$19:$BM$20)</f>
        <v>0</v>
      </c>
      <c r="H44" s="352">
        <f>DSUM('terepi-törzskínálat'!$C$11:$J$187,'terepi-törzskínálat'!$I$11,törzskínálat!$BM$19:$BM$20)</f>
        <v>0</v>
      </c>
      <c r="I44" s="352">
        <f>DSUM('terepi-törzskínálat'!$C$11:$J$187,'terepi-törzskínálat'!$J$11,törzskínálat!$BM$19:$BM$20)</f>
        <v>0</v>
      </c>
      <c r="J44" s="445">
        <f t="shared" si="1"/>
        <v>0</v>
      </c>
      <c r="K44" s="420" t="e">
        <f t="shared" si="2"/>
        <v>#DIV/0!</v>
      </c>
      <c r="L44" s="447">
        <f t="shared" si="3"/>
        <v>0</v>
      </c>
      <c r="M44" s="352">
        <f>DSUM('terepi-törzskínálat'!$C$11:$N$187,'terepi-törzskínálat'!$K$11,$BM$19:$BM$20)</f>
        <v>0</v>
      </c>
      <c r="N44" s="352">
        <f>DSUM('terepi-törzskínálat'!$C$11:$N$187,'terepi-törzskínálat'!$L$11,$BM$19:$BM$20)</f>
        <v>0</v>
      </c>
      <c r="O44" s="352">
        <f>DSUM('terepi-törzskínálat'!$C$11:$N$187,'terepi-törzskínálat'!$M$11,$BM$19:$BM$20)</f>
        <v>0</v>
      </c>
      <c r="P44" s="352">
        <f>DSUM('terepi-törzskínálat'!$C$11:$N$187,'terepi-törzskínálat'!$N$11,$BM$19:$BM$20)</f>
        <v>0</v>
      </c>
      <c r="Q44" s="445">
        <f t="shared" si="4"/>
        <v>0</v>
      </c>
      <c r="R44" s="420" t="e">
        <f t="shared" si="5"/>
        <v>#DIV/0!</v>
      </c>
      <c r="S44" s="447">
        <f t="shared" si="6"/>
        <v>0</v>
      </c>
      <c r="T44" s="352">
        <f>DSUM('terepi-törzskínálat'!$C$11:$R$187,'terepi-törzskínálat'!$O$11,$BM$19:$BM$20)</f>
        <v>0</v>
      </c>
      <c r="U44" s="352">
        <f>DSUM('terepi-törzskínálat'!$C$11:$R$187,'terepi-törzskínálat'!$P$11,$BM$19:$BM$20)</f>
        <v>0</v>
      </c>
      <c r="V44" s="352">
        <f>DSUM('terepi-törzskínálat'!$C$11:$R$187,'terepi-törzskínálat'!$Q$11,$BM$19:$BM$20)</f>
        <v>0</v>
      </c>
      <c r="W44" s="352">
        <f>DSUM('terepi-törzskínálat'!$C$11:$R$187,'terepi-törzskínálat'!$R$11,$BM$19:$BM$20)</f>
        <v>0</v>
      </c>
      <c r="X44" s="445">
        <f t="shared" si="7"/>
        <v>0</v>
      </c>
      <c r="Y44" s="420" t="e">
        <f t="shared" si="8"/>
        <v>#DIV/0!</v>
      </c>
      <c r="Z44" s="447">
        <f t="shared" si="9"/>
        <v>0</v>
      </c>
      <c r="AA44" s="351" t="e">
        <f>DAVERAGE('terepi-törzskínálat'!$U$11:$V$187,'terepi-törzskínálat'!$U$11,BL19:BL20)</f>
        <v>#DIV/0!</v>
      </c>
      <c r="AB44" s="468" t="e">
        <f>DSTDEV('terepi-törzskínálat'!$U$11:$V$187,'terepi-törzskínálat'!$U$11,BM19:BM20)</f>
        <v>#DIV/0!</v>
      </c>
      <c r="AC44" s="351" t="e">
        <f>DAVERAGE('terepi-törzskínálat'!$C$11:$E$187,'terepi-törzskínálat'!$E$11,BM19:BM20)</f>
        <v>#DIV/0!</v>
      </c>
      <c r="AD44" s="468" t="e">
        <f>DSTDEV('terepi-törzskínálat'!$C$11:$E$187,'terepi-törzskínálat'!$E$11,BM19:BM20)</f>
        <v>#DIV/0!</v>
      </c>
      <c r="AJ44" s="452" t="s">
        <v>24</v>
      </c>
      <c r="AK44" s="453">
        <f>COUNTIFS('terepi-törzskínálat'!$B$12:$B$187,'terepi-hajtásszám&amp;hullaték'!A31)</f>
        <v>2</v>
      </c>
    </row>
    <row r="45" spans="2:37" x14ac:dyDescent="0.2">
      <c r="B45" s="457" t="str">
        <f>'terepi-törzskínálat'!A38</f>
        <v>faj7 +</v>
      </c>
      <c r="C45" s="351">
        <f>COUNTIFS('terepi-törzskínálat'!$C$12:$C$187,'terepi-törzskínálat'!A38)</f>
        <v>0</v>
      </c>
      <c r="D45" s="448">
        <f t="shared" si="0"/>
        <v>0</v>
      </c>
      <c r="E45" s="351">
        <f>DSUM('terepi-törzskínálat'!$C$11:$J$187,'terepi-törzskínálat'!$F$11,törzskínálat!$BN$19:$BN$20)</f>
        <v>0</v>
      </c>
      <c r="F45" s="437">
        <f>DSUM('terepi-törzskínálat'!$C$11:$J$187,'terepi-törzskínálat'!$G$11,törzskínálat!$BN$19:$BN$20)</f>
        <v>0</v>
      </c>
      <c r="G45" s="352">
        <f>DSUM('terepi-törzskínálat'!$C$11:$J$187,'terepi-törzskínálat'!$H$11,törzskínálat!$BN$19:$BN$20)</f>
        <v>0</v>
      </c>
      <c r="H45" s="352">
        <f>DSUM('terepi-törzskínálat'!$C$11:$J$187,'terepi-törzskínálat'!$I$11,törzskínálat!$BN$19:$BN$20)</f>
        <v>0</v>
      </c>
      <c r="I45" s="352">
        <f>DSUM('terepi-törzskínálat'!$C$11:$J$187,'terepi-törzskínálat'!$J$11,törzskínálat!$BN$19:$BN$20)</f>
        <v>0</v>
      </c>
      <c r="J45" s="445">
        <f t="shared" si="1"/>
        <v>0</v>
      </c>
      <c r="K45" s="420" t="e">
        <f t="shared" si="2"/>
        <v>#DIV/0!</v>
      </c>
      <c r="L45" s="447">
        <f t="shared" si="3"/>
        <v>0</v>
      </c>
      <c r="M45" s="352">
        <f>DSUM('terepi-törzskínálat'!$C$11:$N$187,'terepi-törzskínálat'!$K$11,$BN$19:$BN$20)</f>
        <v>0</v>
      </c>
      <c r="N45" s="352">
        <f>DSUM('terepi-törzskínálat'!$C$11:$N$187,'terepi-törzskínálat'!$L$11,$BN$19:$BN$20)</f>
        <v>0</v>
      </c>
      <c r="O45" s="352">
        <f>DSUM('terepi-törzskínálat'!$C$11:$N$187,'terepi-törzskínálat'!$M$11,$BN$19:$BN$20)</f>
        <v>0</v>
      </c>
      <c r="P45" s="352">
        <f>DSUM('terepi-törzskínálat'!$C$11:$N$187,'terepi-törzskínálat'!$N$11,$BN$19:$BN$20)</f>
        <v>0</v>
      </c>
      <c r="Q45" s="445">
        <f t="shared" si="4"/>
        <v>0</v>
      </c>
      <c r="R45" s="420" t="e">
        <f t="shared" si="5"/>
        <v>#DIV/0!</v>
      </c>
      <c r="S45" s="447">
        <f t="shared" si="6"/>
        <v>0</v>
      </c>
      <c r="T45" s="352">
        <f>DSUM('terepi-törzskínálat'!$C$11:$R$187,'terepi-törzskínálat'!$O$11,$BN$19:$BN$20)</f>
        <v>0</v>
      </c>
      <c r="U45" s="352">
        <f>DSUM('terepi-törzskínálat'!$C$11:$R$187,'terepi-törzskínálat'!$P$11,$BN$19:$BN$20)</f>
        <v>0</v>
      </c>
      <c r="V45" s="352">
        <f>DSUM('terepi-törzskínálat'!$C$11:$R$187,'terepi-törzskínálat'!$Q$11,$BN$19:$BN$20)</f>
        <v>0</v>
      </c>
      <c r="W45" s="352">
        <f>DSUM('terepi-törzskínálat'!$C$11:$R$187,'terepi-törzskínálat'!$R$11,$BN$19:$BN$20)</f>
        <v>0</v>
      </c>
      <c r="X45" s="445">
        <f t="shared" si="7"/>
        <v>0</v>
      </c>
      <c r="Y45" s="420" t="e">
        <f t="shared" si="8"/>
        <v>#DIV/0!</v>
      </c>
      <c r="Z45" s="447">
        <f t="shared" si="9"/>
        <v>0</v>
      </c>
      <c r="AA45" s="351" t="e">
        <f>DAVERAGE('terepi-törzskínálat'!$U$11:$V$187,'terepi-törzskínálat'!$U$11,BN19:BN20)</f>
        <v>#DIV/0!</v>
      </c>
      <c r="AB45" s="468" t="e">
        <f>DSTDEV('terepi-törzskínálat'!$U$11:$V$187,'terepi-törzskínálat'!$U$11,BN19:BN20)</f>
        <v>#DIV/0!</v>
      </c>
      <c r="AC45" s="351" t="e">
        <f>DAVERAGE('terepi-törzskínálat'!$C$11:$E$187,'terepi-törzskínálat'!$E$11,BN19:BN20)</f>
        <v>#DIV/0!</v>
      </c>
      <c r="AD45" s="468" t="e">
        <f>DSTDEV('terepi-törzskínálat'!$C$11:$E$187,'terepi-törzskínálat'!$E$11,BN19:BN20)</f>
        <v>#DIV/0!</v>
      </c>
      <c r="AJ45" s="452" t="s">
        <v>25</v>
      </c>
      <c r="AK45" s="453">
        <f>COUNTIFS('terepi-törzskínálat'!$B$12:$B$187,'terepi-hajtásszám&amp;hullaték'!A32)</f>
        <v>4</v>
      </c>
    </row>
    <row r="46" spans="2:37" x14ac:dyDescent="0.2">
      <c r="B46" s="457" t="str">
        <f>'terepi-törzskínálat'!A39</f>
        <v>faj8 +</v>
      </c>
      <c r="C46" s="351">
        <f>COUNTIFS('terepi-törzskínálat'!$C$12:$C$187,'terepi-törzskínálat'!A39)</f>
        <v>0</v>
      </c>
      <c r="D46" s="448">
        <f t="shared" si="0"/>
        <v>0</v>
      </c>
      <c r="E46" s="351">
        <f>DSUM('terepi-törzskínálat'!$C$11:$J$187,'terepi-törzskínálat'!$F$11,törzskínálat!$BO$19:$BO$20)</f>
        <v>0</v>
      </c>
      <c r="F46" s="437">
        <f>DSUM('terepi-törzskínálat'!$C$11:$J$187,'terepi-törzskínálat'!$G$11,törzskínálat!$BO$19:$BO$20)</f>
        <v>0</v>
      </c>
      <c r="G46" s="352">
        <f>DSUM('terepi-törzskínálat'!$C$11:$J$187,'terepi-törzskínálat'!$H$11,törzskínálat!$BO$19:$BO$20)</f>
        <v>0</v>
      </c>
      <c r="H46" s="352">
        <f>DSUM('terepi-törzskínálat'!$C$11:$J$187,'terepi-törzskínálat'!$I$11,törzskínálat!$BO$19:$BO$20)</f>
        <v>0</v>
      </c>
      <c r="I46" s="352">
        <f>DSUM('terepi-törzskínálat'!$C$11:$J$187,'terepi-törzskínálat'!$J$11,törzskínálat!$BO$19:$BO$20)</f>
        <v>0</v>
      </c>
      <c r="J46" s="445">
        <f t="shared" si="1"/>
        <v>0</v>
      </c>
      <c r="K46" s="420" t="e">
        <f t="shared" si="2"/>
        <v>#DIV/0!</v>
      </c>
      <c r="L46" s="447">
        <f t="shared" si="3"/>
        <v>0</v>
      </c>
      <c r="M46" s="352">
        <f>DSUM('terepi-törzskínálat'!$C$11:$N$187,'terepi-törzskínálat'!$K$11,$BO$19:$BO$20)</f>
        <v>0</v>
      </c>
      <c r="N46" s="352">
        <f>DSUM('terepi-törzskínálat'!$C$11:$N$187,'terepi-törzskínálat'!$L$11,$BO$19:$BO$20)</f>
        <v>0</v>
      </c>
      <c r="O46" s="352">
        <f>DSUM('terepi-törzskínálat'!$C$11:$N$187,'terepi-törzskínálat'!$M$11,$BO$19:$BO$20)</f>
        <v>0</v>
      </c>
      <c r="P46" s="352">
        <f>DSUM('terepi-törzskínálat'!$C$11:$N$187,'terepi-törzskínálat'!$N$11,$BO$19:$BO$20)</f>
        <v>0</v>
      </c>
      <c r="Q46" s="445">
        <f t="shared" si="4"/>
        <v>0</v>
      </c>
      <c r="R46" s="420" t="e">
        <f t="shared" si="5"/>
        <v>#DIV/0!</v>
      </c>
      <c r="S46" s="447">
        <f t="shared" si="6"/>
        <v>0</v>
      </c>
      <c r="T46" s="352">
        <f>DSUM('terepi-törzskínálat'!$C$11:$R$187,'terepi-törzskínálat'!$O$11,$BO$19:$BO$20)</f>
        <v>0</v>
      </c>
      <c r="U46" s="352">
        <f>DSUM('terepi-törzskínálat'!$C$11:$R$187,'terepi-törzskínálat'!$P$11,$BO$19:$BO$20)</f>
        <v>0</v>
      </c>
      <c r="V46" s="352">
        <f>DSUM('terepi-törzskínálat'!$C$11:$R$187,'terepi-törzskínálat'!$Q$11,$BO$19:$BO$20)</f>
        <v>0</v>
      </c>
      <c r="W46" s="352">
        <f>DSUM('terepi-törzskínálat'!$C$11:$R$187,'terepi-törzskínálat'!$R$11,$BO$19:$BO$20)</f>
        <v>0</v>
      </c>
      <c r="X46" s="445">
        <f t="shared" si="7"/>
        <v>0</v>
      </c>
      <c r="Y46" s="420" t="e">
        <f t="shared" si="8"/>
        <v>#DIV/0!</v>
      </c>
      <c r="Z46" s="447">
        <f t="shared" si="9"/>
        <v>0</v>
      </c>
      <c r="AA46" s="351" t="e">
        <f>DAVERAGE('terepi-törzskínálat'!$U$11:$V$187,'terepi-törzskínálat'!$U$11,BO19:BO20)</f>
        <v>#DIV/0!</v>
      </c>
      <c r="AB46" s="468" t="e">
        <f>DSTDEV('terepi-törzskínálat'!$U$11:$V$187,'terepi-törzskínálat'!$U$11,BO19:BO20)</f>
        <v>#DIV/0!</v>
      </c>
      <c r="AC46" s="351" t="e">
        <f>DAVERAGE('terepi-törzskínálat'!$C$11:$E$187,'terepi-törzskínálat'!$E$11,BO19:BO20)</f>
        <v>#DIV/0!</v>
      </c>
      <c r="AD46" s="468" t="e">
        <f>DSTDEV('terepi-törzskínálat'!$C$11:$E$187,'terepi-törzskínálat'!$E$11,BO19:BO20)</f>
        <v>#DIV/0!</v>
      </c>
      <c r="AJ46" s="452" t="s">
        <v>26</v>
      </c>
      <c r="AK46" s="453">
        <f>COUNTIFS('terepi-törzskínálat'!$B$12:$B$187,'terepi-hajtásszám&amp;hullaték'!A33)</f>
        <v>2</v>
      </c>
    </row>
    <row r="47" spans="2:37" x14ac:dyDescent="0.2">
      <c r="B47" s="457" t="str">
        <f>'terepi-törzskínálat'!A40</f>
        <v>faj9 +</v>
      </c>
      <c r="C47" s="351">
        <f>COUNTIFS('terepi-törzskínálat'!$C$12:$C$187,'terepi-törzskínálat'!A40)</f>
        <v>0</v>
      </c>
      <c r="D47" s="448">
        <f t="shared" si="0"/>
        <v>0</v>
      </c>
      <c r="E47" s="351">
        <f>DSUM('terepi-törzskínálat'!$C$11:$J$187,'terepi-törzskínálat'!$F$11,törzskínálat!$BP$19:$BP$20)</f>
        <v>0</v>
      </c>
      <c r="F47" s="437">
        <f>DSUM('terepi-törzskínálat'!$C$11:$J$187,'terepi-törzskínálat'!$G$11,törzskínálat!$BP$19:$BP$20)</f>
        <v>0</v>
      </c>
      <c r="G47" s="352">
        <f>DSUM('terepi-törzskínálat'!$C$11:$J$187,'terepi-törzskínálat'!$H$11,törzskínálat!$BP$19:$BP$20)</f>
        <v>0</v>
      </c>
      <c r="H47" s="352">
        <f>DSUM('terepi-törzskínálat'!$C$11:$J$187,'terepi-törzskínálat'!$I$11,törzskínálat!$BP$19:$BP$20)</f>
        <v>0</v>
      </c>
      <c r="I47" s="352">
        <f>DSUM('terepi-törzskínálat'!$C$11:$J$187,'terepi-törzskínálat'!$J$11,törzskínálat!$BP$19:$BP$20)</f>
        <v>0</v>
      </c>
      <c r="J47" s="445">
        <f t="shared" si="1"/>
        <v>0</v>
      </c>
      <c r="K47" s="420" t="e">
        <f t="shared" si="2"/>
        <v>#DIV/0!</v>
      </c>
      <c r="L47" s="447">
        <f t="shared" si="3"/>
        <v>0</v>
      </c>
      <c r="M47" s="352">
        <f>DSUM('terepi-törzskínálat'!$C$11:$N$187,'terepi-törzskínálat'!$K$11,$BP$19:$BP$20)</f>
        <v>0</v>
      </c>
      <c r="N47" s="352">
        <f>DSUM('terepi-törzskínálat'!$C$11:$N$187,'terepi-törzskínálat'!$L$11,$BP$19:$BP$20)</f>
        <v>0</v>
      </c>
      <c r="O47" s="352">
        <f>DSUM('terepi-törzskínálat'!$C$11:$N$187,'terepi-törzskínálat'!$M$11,$BP$19:$BP$20)</f>
        <v>0</v>
      </c>
      <c r="P47" s="352">
        <f>DSUM('terepi-törzskínálat'!$C$11:$N$187,'terepi-törzskínálat'!$N$11,$BP$19:$BP$20)</f>
        <v>0</v>
      </c>
      <c r="Q47" s="445">
        <f t="shared" si="4"/>
        <v>0</v>
      </c>
      <c r="R47" s="420" t="e">
        <f t="shared" si="5"/>
        <v>#DIV/0!</v>
      </c>
      <c r="S47" s="447">
        <f t="shared" si="6"/>
        <v>0</v>
      </c>
      <c r="T47" s="352">
        <f>DSUM('terepi-törzskínálat'!$C$11:$R$187,'terepi-törzskínálat'!$O$11,$BP$19:$BP$20)</f>
        <v>0</v>
      </c>
      <c r="U47" s="352">
        <f>DSUM('terepi-törzskínálat'!$C$11:$R$187,'terepi-törzskínálat'!$P$11,$BP$19:$BP$20)</f>
        <v>0</v>
      </c>
      <c r="V47" s="352">
        <f>DSUM('terepi-törzskínálat'!$C$11:$R$187,'terepi-törzskínálat'!$Q$11,$BP$19:$BP$20)</f>
        <v>0</v>
      </c>
      <c r="W47" s="352">
        <f>DSUM('terepi-törzskínálat'!$C$11:$R$187,'terepi-törzskínálat'!$R$11,$BP$19:$BP$20)</f>
        <v>0</v>
      </c>
      <c r="X47" s="445">
        <f t="shared" si="7"/>
        <v>0</v>
      </c>
      <c r="Y47" s="420" t="e">
        <f t="shared" si="8"/>
        <v>#DIV/0!</v>
      </c>
      <c r="Z47" s="447">
        <f t="shared" si="9"/>
        <v>0</v>
      </c>
      <c r="AA47" s="351" t="e">
        <f>DAVERAGE('terepi-törzskínálat'!$U$11:$V$187,'terepi-törzskínálat'!$U$11,BP19:BP20)</f>
        <v>#DIV/0!</v>
      </c>
      <c r="AB47" s="468" t="e">
        <f>DSTDEV('terepi-törzskínálat'!$U$11:$V$187,'terepi-törzskínálat'!$U$11,BP19:BP20)</f>
        <v>#DIV/0!</v>
      </c>
      <c r="AC47" s="351" t="e">
        <f>DAVERAGE('terepi-törzskínálat'!$C$11:$E$187,'terepi-törzskínálat'!$E$11,BP19:BP20)</f>
        <v>#DIV/0!</v>
      </c>
      <c r="AD47" s="468" t="e">
        <f>DSTDEV('terepi-törzskínálat'!$C$11:$E$187,'terepi-törzskínálat'!$E$11,BP19:BP20)</f>
        <v>#DIV/0!</v>
      </c>
      <c r="AJ47" s="452" t="s">
        <v>27</v>
      </c>
      <c r="AK47" s="453">
        <f>COUNTIFS('terepi-törzskínálat'!$B$12:$B$187,'terepi-hajtásszám&amp;hullaték'!A34)</f>
        <v>1</v>
      </c>
    </row>
    <row r="48" spans="2:37" x14ac:dyDescent="0.2">
      <c r="B48" s="457" t="str">
        <f>'terepi-törzskínálat'!A41</f>
        <v>faj10 +</v>
      </c>
      <c r="C48" s="351">
        <f>COUNTIFS('terepi-törzskínálat'!$C$12:$C$187,'terepi-törzskínálat'!A41)</f>
        <v>0</v>
      </c>
      <c r="D48" s="448">
        <f t="shared" si="0"/>
        <v>0</v>
      </c>
      <c r="E48" s="351">
        <f>DSUM('terepi-törzskínálat'!$C$11:$J$187,'terepi-törzskínálat'!$F$11,törzskínálat!$BQ$19:$BQ$20)</f>
        <v>0</v>
      </c>
      <c r="F48" s="437">
        <f>DSUM('terepi-törzskínálat'!$C$11:$J$187,'terepi-törzskínálat'!$G$11,törzskínálat!$BQ$19:$BQ$20)</f>
        <v>0</v>
      </c>
      <c r="G48" s="352">
        <f>DSUM('terepi-törzskínálat'!$C$11:$J$187,'terepi-törzskínálat'!$H$11,törzskínálat!$BQ$19:$BQ$20)</f>
        <v>0</v>
      </c>
      <c r="H48" s="352">
        <f>DSUM('terepi-törzskínálat'!$C$11:$J$187,'terepi-törzskínálat'!$I$11,törzskínálat!$BQ$19:$BQ$20)</f>
        <v>0</v>
      </c>
      <c r="I48" s="352">
        <f>DSUM('terepi-törzskínálat'!$C$11:$J$187,'terepi-törzskínálat'!$J$11,törzskínálat!$BQ$19:$BQ$20)</f>
        <v>0</v>
      </c>
      <c r="J48" s="445">
        <f t="shared" si="1"/>
        <v>0</v>
      </c>
      <c r="K48" s="420" t="e">
        <f t="shared" si="2"/>
        <v>#DIV/0!</v>
      </c>
      <c r="L48" s="447">
        <f t="shared" si="3"/>
        <v>0</v>
      </c>
      <c r="M48" s="352">
        <f>DSUM('terepi-törzskínálat'!$C$11:$N$187,'terepi-törzskínálat'!$K$11,$BQ$19:$BQ$20)</f>
        <v>0</v>
      </c>
      <c r="N48" s="352">
        <f>DSUM('terepi-törzskínálat'!$C$11:$N$187,'terepi-törzskínálat'!$L$11,$BQ$19:$BQ$20)</f>
        <v>0</v>
      </c>
      <c r="O48" s="352">
        <f>DSUM('terepi-törzskínálat'!$C$11:$N$187,'terepi-törzskínálat'!$M$11,$BQ$19:$BQ$20)</f>
        <v>0</v>
      </c>
      <c r="P48" s="352">
        <f>DSUM('terepi-törzskínálat'!$C$11:$N$187,'terepi-törzskínálat'!$N$11,$BQ$19:$BQ$20)</f>
        <v>0</v>
      </c>
      <c r="Q48" s="445">
        <f t="shared" si="4"/>
        <v>0</v>
      </c>
      <c r="R48" s="420" t="e">
        <f t="shared" si="5"/>
        <v>#DIV/0!</v>
      </c>
      <c r="S48" s="447">
        <f t="shared" si="6"/>
        <v>0</v>
      </c>
      <c r="T48" s="352">
        <f>DSUM('terepi-törzskínálat'!$C$11:$R$187,'terepi-törzskínálat'!$O$11,$BQ$19:$BQ$20)</f>
        <v>0</v>
      </c>
      <c r="U48" s="352">
        <f>DSUM('terepi-törzskínálat'!$C$11:$R$187,'terepi-törzskínálat'!$P$11,$BQ$19:$BQ$20)</f>
        <v>0</v>
      </c>
      <c r="V48" s="352">
        <f>DSUM('terepi-törzskínálat'!$C$11:$R$187,'terepi-törzskínálat'!$Q$11,$BQ$19:$BQ$20)</f>
        <v>0</v>
      </c>
      <c r="W48" s="352">
        <f>DSUM('terepi-törzskínálat'!$C$11:$R$187,'terepi-törzskínálat'!$R$11,$BQ$19:$BQ$20)</f>
        <v>0</v>
      </c>
      <c r="X48" s="445">
        <f t="shared" si="7"/>
        <v>0</v>
      </c>
      <c r="Y48" s="420" t="e">
        <f t="shared" si="8"/>
        <v>#DIV/0!</v>
      </c>
      <c r="Z48" s="447">
        <f t="shared" si="9"/>
        <v>0</v>
      </c>
      <c r="AA48" s="351" t="e">
        <f>DAVERAGE('terepi-törzskínálat'!$U$11:$V$187,'terepi-törzskínálat'!$U$11,BQ19:BQ20)</f>
        <v>#DIV/0!</v>
      </c>
      <c r="AB48" s="468" t="e">
        <f>DSTDEV('terepi-törzskínálat'!$U$11:$V$187,'terepi-törzskínálat'!$U$11,BQ19:BQ20)</f>
        <v>#DIV/0!</v>
      </c>
      <c r="AC48" s="351" t="e">
        <f>DAVERAGE('terepi-törzskínálat'!$C$11:$E$187,'terepi-törzskínálat'!$E$11,BQ19:BQ20)</f>
        <v>#DIV/0!</v>
      </c>
      <c r="AD48" s="468" t="e">
        <f>DSTDEV('terepi-törzskínálat'!$C$11:$E$187,'terepi-törzskínálat'!$E$11,BQ19:BQ20)</f>
        <v>#DIV/0!</v>
      </c>
      <c r="AJ48" s="452" t="s">
        <v>28</v>
      </c>
      <c r="AK48" s="453">
        <f>COUNTIFS('terepi-törzskínálat'!$B$12:$B$187,'terepi-hajtásszám&amp;hullaték'!A35)</f>
        <v>2</v>
      </c>
    </row>
    <row r="49" spans="2:37" x14ac:dyDescent="0.2">
      <c r="B49" s="457" t="str">
        <f>'terepi-törzskínálat'!A42</f>
        <v>faj11 +</v>
      </c>
      <c r="C49" s="351">
        <f>COUNTIFS('terepi-törzskínálat'!$C$12:$C$187,'terepi-törzskínálat'!A42)</f>
        <v>0</v>
      </c>
      <c r="D49" s="448">
        <f t="shared" si="0"/>
        <v>0</v>
      </c>
      <c r="E49" s="351">
        <f>DSUM('terepi-törzskínálat'!$C$11:$J$187,'terepi-törzskínálat'!$F$11,törzskínálat!$BR$19:$BR$20)</f>
        <v>0</v>
      </c>
      <c r="F49" s="437">
        <f>DSUM('terepi-törzskínálat'!$C$11:$J$187,'terepi-törzskínálat'!$G$11,törzskínálat!$BR$19:$BR$20)</f>
        <v>0</v>
      </c>
      <c r="G49" s="352">
        <f>DSUM('terepi-törzskínálat'!$C$11:$J$187,'terepi-törzskínálat'!$H$11,törzskínálat!$BR$19:$BR$20)</f>
        <v>0</v>
      </c>
      <c r="H49" s="352">
        <f>DSUM('terepi-törzskínálat'!$C$11:$J$187,'terepi-törzskínálat'!$I$11,törzskínálat!$BR$19:$BR$20)</f>
        <v>0</v>
      </c>
      <c r="I49" s="352">
        <f>DSUM('terepi-törzskínálat'!$C$11:$J$187,'terepi-törzskínálat'!$J$11,törzskínálat!$BR$19:$BR$20)</f>
        <v>0</v>
      </c>
      <c r="J49" s="445">
        <f t="shared" si="1"/>
        <v>0</v>
      </c>
      <c r="K49" s="420" t="e">
        <f t="shared" si="2"/>
        <v>#DIV/0!</v>
      </c>
      <c r="L49" s="447">
        <f t="shared" si="3"/>
        <v>0</v>
      </c>
      <c r="M49" s="352">
        <f>DSUM('terepi-törzskínálat'!$C$11:$N$187,'terepi-törzskínálat'!$K$11,$BR$19:$BR$20)</f>
        <v>0</v>
      </c>
      <c r="N49" s="352">
        <f>DSUM('terepi-törzskínálat'!$C$11:$N$187,'terepi-törzskínálat'!$L$11,$BR$19:$BR$20)</f>
        <v>0</v>
      </c>
      <c r="O49" s="352">
        <f>DSUM('terepi-törzskínálat'!$C$11:$N$187,'terepi-törzskínálat'!$M$11,$BR$19:$BR$20)</f>
        <v>0</v>
      </c>
      <c r="P49" s="352">
        <f>DSUM('terepi-törzskínálat'!$C$11:$N$187,'terepi-törzskínálat'!$N$11,$BR$19:$BR$20)</f>
        <v>0</v>
      </c>
      <c r="Q49" s="445">
        <f t="shared" si="4"/>
        <v>0</v>
      </c>
      <c r="R49" s="420" t="e">
        <f t="shared" si="5"/>
        <v>#DIV/0!</v>
      </c>
      <c r="S49" s="447">
        <f t="shared" si="6"/>
        <v>0</v>
      </c>
      <c r="T49" s="352">
        <f>DSUM('terepi-törzskínálat'!$C$11:$R$187,'terepi-törzskínálat'!$O$11,$BR$19:$BR$20)</f>
        <v>0</v>
      </c>
      <c r="U49" s="352">
        <f>DSUM('terepi-törzskínálat'!$C$11:$R$187,'terepi-törzskínálat'!$P$11,$BR$19:$BR$20)</f>
        <v>0</v>
      </c>
      <c r="V49" s="352">
        <f>DSUM('terepi-törzskínálat'!$C$11:$R$187,'terepi-törzskínálat'!$Q$11,$BR$19:$BR$20)</f>
        <v>0</v>
      </c>
      <c r="W49" s="352">
        <f>DSUM('terepi-törzskínálat'!$C$11:$R$187,'terepi-törzskínálat'!$R$11,$BR$19:$BR$20)</f>
        <v>0</v>
      </c>
      <c r="X49" s="445">
        <f t="shared" si="7"/>
        <v>0</v>
      </c>
      <c r="Y49" s="420" t="e">
        <f t="shared" si="8"/>
        <v>#DIV/0!</v>
      </c>
      <c r="Z49" s="447">
        <f t="shared" si="9"/>
        <v>0</v>
      </c>
      <c r="AA49" s="351" t="e">
        <f>DAVERAGE('terepi-törzskínálat'!$U$11:$V$187,'terepi-törzskínálat'!$U$11,BR19:BR20)</f>
        <v>#DIV/0!</v>
      </c>
      <c r="AB49" s="468" t="e">
        <f>DSTDEV('terepi-törzskínálat'!$U$11:$V$187,'terepi-törzskínálat'!$U$11,BR19:BR20)</f>
        <v>#DIV/0!</v>
      </c>
      <c r="AC49" s="351" t="e">
        <f>DAVERAGE('terepi-törzskínálat'!$C$11:$E$187,'terepi-törzskínálat'!$E$11,BR19:BR20)</f>
        <v>#DIV/0!</v>
      </c>
      <c r="AD49" s="468" t="e">
        <f>DSTDEV('terepi-törzskínálat'!$C$11:$E$187,'terepi-törzskínálat'!$E$11,BR19:BR20)</f>
        <v>#DIV/0!</v>
      </c>
      <c r="AJ49" s="452" t="s">
        <v>29</v>
      </c>
      <c r="AK49" s="453">
        <f>COUNTIFS('terepi-törzskínálat'!$B$12:$B$187,'terepi-hajtásszám&amp;hullaték'!A36)</f>
        <v>4</v>
      </c>
    </row>
    <row r="50" spans="2:37" x14ac:dyDescent="0.2">
      <c r="B50" s="457" t="str">
        <f>'terepi-törzskínálat'!A43</f>
        <v>faj12 +</v>
      </c>
      <c r="C50" s="351">
        <f>COUNTIFS('terepi-törzskínálat'!$C$12:$C$187,'terepi-törzskínálat'!A43)</f>
        <v>0</v>
      </c>
      <c r="D50" s="448">
        <f t="shared" si="0"/>
        <v>0</v>
      </c>
      <c r="E50" s="351">
        <f>DSUM('terepi-törzskínálat'!$C$11:$J$187,'terepi-törzskínálat'!$F$11,törzskínálat!$BS$19:$BS$20)</f>
        <v>0</v>
      </c>
      <c r="F50" s="437">
        <f>DSUM('terepi-törzskínálat'!$C$11:$J$187,'terepi-törzskínálat'!$G$11,törzskínálat!$BS$19:$BS$20)</f>
        <v>0</v>
      </c>
      <c r="G50" s="352">
        <f>DSUM('terepi-törzskínálat'!$C$11:$J$187,'terepi-törzskínálat'!$H$11,törzskínálat!$BS$19:$BS$20)</f>
        <v>0</v>
      </c>
      <c r="H50" s="352">
        <f>DSUM('terepi-törzskínálat'!$C$11:$J$187,'terepi-törzskínálat'!$I$11,törzskínálat!$BS$19:$BS$20)</f>
        <v>0</v>
      </c>
      <c r="I50" s="352">
        <f>DSUM('terepi-törzskínálat'!$C$11:$J$187,'terepi-törzskínálat'!$J$11,törzskínálat!$BS$19:$BS$20)</f>
        <v>0</v>
      </c>
      <c r="J50" s="445">
        <f t="shared" si="1"/>
        <v>0</v>
      </c>
      <c r="K50" s="420" t="e">
        <f t="shared" si="2"/>
        <v>#DIV/0!</v>
      </c>
      <c r="L50" s="447">
        <f t="shared" si="3"/>
        <v>0</v>
      </c>
      <c r="M50" s="352">
        <f>DSUM('terepi-törzskínálat'!$C$11:$N$187,'terepi-törzskínálat'!$K$11,$BS$19:$BS$20)</f>
        <v>0</v>
      </c>
      <c r="N50" s="352">
        <f>DSUM('terepi-törzskínálat'!$C$11:$N$187,'terepi-törzskínálat'!$L$11,$BS$19:$BS$20)</f>
        <v>0</v>
      </c>
      <c r="O50" s="352">
        <f>DSUM('terepi-törzskínálat'!$C$11:$N$187,'terepi-törzskínálat'!$M$11,$BS$19:$BS$20)</f>
        <v>0</v>
      </c>
      <c r="P50" s="352">
        <f>DSUM('terepi-törzskínálat'!$C$11:$N$187,'terepi-törzskínálat'!$N$11,$BS$19:$BS$20)</f>
        <v>0</v>
      </c>
      <c r="Q50" s="445">
        <f t="shared" si="4"/>
        <v>0</v>
      </c>
      <c r="R50" s="420" t="e">
        <f t="shared" si="5"/>
        <v>#DIV/0!</v>
      </c>
      <c r="S50" s="447">
        <f t="shared" si="6"/>
        <v>0</v>
      </c>
      <c r="T50" s="352">
        <f>DSUM('terepi-törzskínálat'!$C$11:$R$187,'terepi-törzskínálat'!$O$11,$BS$19:$BS$20)</f>
        <v>0</v>
      </c>
      <c r="U50" s="352">
        <f>DSUM('terepi-törzskínálat'!$C$11:$R$187,'terepi-törzskínálat'!$P$11,$BS$19:$BS$20)</f>
        <v>0</v>
      </c>
      <c r="V50" s="352">
        <f>DSUM('terepi-törzskínálat'!$C$11:$R$187,'terepi-törzskínálat'!$Q$11,$BS$19:$BS$20)</f>
        <v>0</v>
      </c>
      <c r="W50" s="352">
        <f>DSUM('terepi-törzskínálat'!$C$11:$R$187,'terepi-törzskínálat'!$R$11,$BS$19:$BS$20)</f>
        <v>0</v>
      </c>
      <c r="X50" s="445">
        <f t="shared" si="7"/>
        <v>0</v>
      </c>
      <c r="Y50" s="420" t="e">
        <f t="shared" si="8"/>
        <v>#DIV/0!</v>
      </c>
      <c r="Z50" s="447">
        <f t="shared" si="9"/>
        <v>0</v>
      </c>
      <c r="AA50" s="351" t="e">
        <f>DAVERAGE('terepi-törzskínálat'!$U$11:$V$187,'terepi-törzskínálat'!$U$11,BS19:BS20)</f>
        <v>#DIV/0!</v>
      </c>
      <c r="AB50" s="468" t="e">
        <f>DSTDEV('terepi-törzskínálat'!$U$11:$V$187,'terepi-törzskínálat'!$U$11,BS19:BS20)</f>
        <v>#DIV/0!</v>
      </c>
      <c r="AC50" s="351" t="e">
        <f>DAVERAGE('terepi-törzskínálat'!$C$11:$E$187,'terepi-törzskínálat'!$E$11,BS19:BS20)</f>
        <v>#DIV/0!</v>
      </c>
      <c r="AD50" s="468" t="e">
        <f>DSTDEV('terepi-törzskínálat'!$C$11:$E$187,'terepi-törzskínálat'!$E$11,BS19:BS20)</f>
        <v>#DIV/0!</v>
      </c>
      <c r="AJ50" s="452" t="s">
        <v>40</v>
      </c>
      <c r="AK50" s="453">
        <f>COUNTIFS('terepi-törzskínálat'!$B$12:$B$187,'terepi-hajtásszám&amp;hullaték'!A37)</f>
        <v>4</v>
      </c>
    </row>
    <row r="51" spans="2:37" x14ac:dyDescent="0.2">
      <c r="B51" s="457" t="str">
        <f>'terepi-törzskínálat'!A44</f>
        <v>faj13 +</v>
      </c>
      <c r="C51" s="351">
        <f>COUNTIFS('terepi-törzskínálat'!$C$12:$C$187,'terepi-törzskínálat'!A44)</f>
        <v>0</v>
      </c>
      <c r="D51" s="448">
        <f t="shared" si="0"/>
        <v>0</v>
      </c>
      <c r="E51" s="351">
        <f>DSUM('terepi-törzskínálat'!$C$11:$J$187,'terepi-törzskínálat'!$F$11,törzskínálat!$BT$19:$BT$20)</f>
        <v>0</v>
      </c>
      <c r="F51" s="437">
        <f>DSUM('terepi-törzskínálat'!$C$11:$J$187,'terepi-törzskínálat'!$G$11,törzskínálat!$BT$19:$BT$20)</f>
        <v>0</v>
      </c>
      <c r="G51" s="352">
        <f>DSUM('terepi-törzskínálat'!$C$11:$J$187,'terepi-törzskínálat'!$H$11,törzskínálat!$BT$19:$BT$20)</f>
        <v>0</v>
      </c>
      <c r="H51" s="352">
        <f>DSUM('terepi-törzskínálat'!$C$11:$J$187,'terepi-törzskínálat'!$I$11,törzskínálat!$BT$19:$BT$20)</f>
        <v>0</v>
      </c>
      <c r="I51" s="352">
        <f>DSUM('terepi-törzskínálat'!$C$11:$J$187,'terepi-törzskínálat'!$J$11,törzskínálat!$BT$19:$BT$20)</f>
        <v>0</v>
      </c>
      <c r="J51" s="445">
        <f t="shared" si="1"/>
        <v>0</v>
      </c>
      <c r="K51" s="420" t="e">
        <f t="shared" si="2"/>
        <v>#DIV/0!</v>
      </c>
      <c r="L51" s="447">
        <f t="shared" si="3"/>
        <v>0</v>
      </c>
      <c r="M51" s="352">
        <f>DSUM('terepi-törzskínálat'!$C$11:$N$187,'terepi-törzskínálat'!$K$11,$BT$19:$BT$20)</f>
        <v>0</v>
      </c>
      <c r="N51" s="352">
        <f>DSUM('terepi-törzskínálat'!$C$11:$N$187,'terepi-törzskínálat'!$L$11,$BT$19:$BT$20)</f>
        <v>0</v>
      </c>
      <c r="O51" s="352">
        <f>DSUM('terepi-törzskínálat'!$C$11:$N$187,'terepi-törzskínálat'!$M$11,$BT$19:$BT$20)</f>
        <v>0</v>
      </c>
      <c r="P51" s="352">
        <f>DSUM('terepi-törzskínálat'!$C$11:$N$187,'terepi-törzskínálat'!$N$11,$BT$19:$BT$20)</f>
        <v>0</v>
      </c>
      <c r="Q51" s="445">
        <f t="shared" si="4"/>
        <v>0</v>
      </c>
      <c r="R51" s="420" t="e">
        <f t="shared" si="5"/>
        <v>#DIV/0!</v>
      </c>
      <c r="S51" s="447">
        <f t="shared" si="6"/>
        <v>0</v>
      </c>
      <c r="T51" s="352">
        <f>DSUM('terepi-törzskínálat'!$C$11:$R$187,'terepi-törzskínálat'!$O$11,$BT$19:$BT$20)</f>
        <v>0</v>
      </c>
      <c r="U51" s="352">
        <f>DSUM('terepi-törzskínálat'!$C$11:$R$187,'terepi-törzskínálat'!$P$11,$BT$19:$BT$20)</f>
        <v>0</v>
      </c>
      <c r="V51" s="352">
        <f>DSUM('terepi-törzskínálat'!$C$11:$R$187,'terepi-törzskínálat'!$Q$11,$BT$19:$BT$20)</f>
        <v>0</v>
      </c>
      <c r="W51" s="352">
        <f>DSUM('terepi-törzskínálat'!$C$11:$R$187,'terepi-törzskínálat'!$R$11,$BT$19:$BT$20)</f>
        <v>0</v>
      </c>
      <c r="X51" s="445">
        <f t="shared" si="7"/>
        <v>0</v>
      </c>
      <c r="Y51" s="420" t="e">
        <f t="shared" si="8"/>
        <v>#DIV/0!</v>
      </c>
      <c r="Z51" s="447">
        <f t="shared" si="9"/>
        <v>0</v>
      </c>
      <c r="AA51" s="351" t="e">
        <f>DAVERAGE('terepi-törzskínálat'!$U$11:$V$187,'terepi-törzskínálat'!$U$11,BT19:BT20)</f>
        <v>#DIV/0!</v>
      </c>
      <c r="AB51" s="468" t="e">
        <f>DSTDEV('terepi-törzskínálat'!$U$11:$V$187,'terepi-törzskínálat'!$U$11,BT19:BT20)</f>
        <v>#DIV/0!</v>
      </c>
      <c r="AC51" s="351" t="e">
        <f>DAVERAGE('terepi-törzskínálat'!$C$11:$E$187,'terepi-törzskínálat'!$E$11,BT19:BT20)</f>
        <v>#DIV/0!</v>
      </c>
      <c r="AD51" s="468" t="e">
        <f>DSTDEV('terepi-törzskínálat'!$C$11:$E$187,'terepi-törzskínálat'!$E$11,BT19:BT20)</f>
        <v>#DIV/0!</v>
      </c>
      <c r="AJ51" s="452" t="s">
        <v>41</v>
      </c>
      <c r="AK51" s="453">
        <f>COUNTIFS('terepi-törzskínálat'!$B$12:$B$187,'terepi-hajtásszám&amp;hullaték'!A38)</f>
        <v>2</v>
      </c>
    </row>
    <row r="52" spans="2:37" x14ac:dyDescent="0.2">
      <c r="B52" s="457" t="str">
        <f>'terepi-törzskínálat'!A45</f>
        <v>faj14 +</v>
      </c>
      <c r="C52" s="351">
        <f>COUNTIFS('terepi-törzskínálat'!$C$12:$C$187,'terepi-törzskínálat'!A45)</f>
        <v>0</v>
      </c>
      <c r="D52" s="448">
        <f t="shared" si="0"/>
        <v>0</v>
      </c>
      <c r="E52" s="351">
        <f>DSUM('terepi-törzskínálat'!$C$11:$J$187,'terepi-törzskínálat'!$F$11,törzskínálat!$BU$19:$BU$20)</f>
        <v>0</v>
      </c>
      <c r="F52" s="437">
        <f>DSUM('terepi-törzskínálat'!$C$11:$J$187,'terepi-törzskínálat'!$G$11,törzskínálat!$BU$19:$BU$20)</f>
        <v>0</v>
      </c>
      <c r="G52" s="352">
        <f>DSUM('terepi-törzskínálat'!$C$11:$J$187,'terepi-törzskínálat'!$H$11,törzskínálat!$BU$19:$BU$20)</f>
        <v>0</v>
      </c>
      <c r="H52" s="352">
        <f>DSUM('terepi-törzskínálat'!$C$11:$J$187,'terepi-törzskínálat'!$I$11,törzskínálat!$BU$19:$BU$20)</f>
        <v>0</v>
      </c>
      <c r="I52" s="352">
        <f>DSUM('terepi-törzskínálat'!$C$11:$J$187,'terepi-törzskínálat'!$J$11,törzskínálat!$BU$19:$BU$20)</f>
        <v>0</v>
      </c>
      <c r="J52" s="445">
        <f t="shared" si="1"/>
        <v>0</v>
      </c>
      <c r="K52" s="420" t="e">
        <f t="shared" si="2"/>
        <v>#DIV/0!</v>
      </c>
      <c r="L52" s="447">
        <f t="shared" si="3"/>
        <v>0</v>
      </c>
      <c r="M52" s="352">
        <f>DSUM('terepi-törzskínálat'!$C$11:$N$187,'terepi-törzskínálat'!$K$11,$BU$19:$BU$20)</f>
        <v>0</v>
      </c>
      <c r="N52" s="352">
        <f>DSUM('terepi-törzskínálat'!$C$11:$N$187,'terepi-törzskínálat'!$L$11,$BU$19:$BU$20)</f>
        <v>0</v>
      </c>
      <c r="O52" s="352">
        <f>DSUM('terepi-törzskínálat'!$C$11:$N$187,'terepi-törzskínálat'!$M$11,$BU$19:$BU$20)</f>
        <v>0</v>
      </c>
      <c r="P52" s="352">
        <f>DSUM('terepi-törzskínálat'!$C$11:$N$187,'terepi-törzskínálat'!$N$11,$BU$19:$BU$20)</f>
        <v>0</v>
      </c>
      <c r="Q52" s="445">
        <f t="shared" si="4"/>
        <v>0</v>
      </c>
      <c r="R52" s="420" t="e">
        <f t="shared" si="5"/>
        <v>#DIV/0!</v>
      </c>
      <c r="S52" s="447">
        <f t="shared" si="6"/>
        <v>0</v>
      </c>
      <c r="T52" s="352">
        <f>DSUM('terepi-törzskínálat'!$C$11:$R$187,'terepi-törzskínálat'!$O$11,$BU$19:$BU$20)</f>
        <v>0</v>
      </c>
      <c r="U52" s="352">
        <f>DSUM('terepi-törzskínálat'!$C$11:$R$187,'terepi-törzskínálat'!$P$11,$BU$19:$BU$20)</f>
        <v>0</v>
      </c>
      <c r="V52" s="352">
        <f>DSUM('terepi-törzskínálat'!$C$11:$R$187,'terepi-törzskínálat'!$Q$11,$BU$19:$BU$20)</f>
        <v>0</v>
      </c>
      <c r="W52" s="352">
        <f>DSUM('terepi-törzskínálat'!$C$11:$R$187,'terepi-törzskínálat'!$R$11,$BU$19:$BU$20)</f>
        <v>0</v>
      </c>
      <c r="X52" s="445">
        <f t="shared" si="7"/>
        <v>0</v>
      </c>
      <c r="Y52" s="420" t="e">
        <f t="shared" si="8"/>
        <v>#DIV/0!</v>
      </c>
      <c r="Z52" s="447">
        <f t="shared" si="9"/>
        <v>0</v>
      </c>
      <c r="AA52" s="351" t="e">
        <f>DAVERAGE('terepi-törzskínálat'!$U$11:$V$187,'terepi-törzskínálat'!$U$11,BU19:BU20)</f>
        <v>#DIV/0!</v>
      </c>
      <c r="AB52" s="468" t="e">
        <f>DSTDEV('terepi-törzskínálat'!$U$11:$V$187,'terepi-törzskínálat'!$U$11,BU19:BU20)</f>
        <v>#DIV/0!</v>
      </c>
      <c r="AC52" s="351" t="e">
        <f>DAVERAGE('terepi-törzskínálat'!$C$11:$E$187,'terepi-törzskínálat'!$E$11,BU19:BU20)</f>
        <v>#DIV/0!</v>
      </c>
      <c r="AD52" s="468" t="e">
        <f>DSTDEV('terepi-törzskínálat'!$C$11:$E$187,'terepi-törzskínálat'!$E$11,BU19:BU20)</f>
        <v>#DIV/0!</v>
      </c>
      <c r="AJ52" s="452" t="s">
        <v>42</v>
      </c>
      <c r="AK52" s="453">
        <f>COUNTIFS('terepi-törzskínálat'!$B$12:$B$187,'terepi-hajtásszám&amp;hullaték'!A39)</f>
        <v>4</v>
      </c>
    </row>
    <row r="53" spans="2:37" x14ac:dyDescent="0.2">
      <c r="B53" s="457" t="str">
        <f>'terepi-törzskínálat'!A46</f>
        <v>faj15 +</v>
      </c>
      <c r="C53" s="351">
        <f>COUNTIFS('terepi-törzskínálat'!$C$12:$C$187,'terepi-törzskínálat'!A46)</f>
        <v>0</v>
      </c>
      <c r="D53" s="448">
        <f t="shared" si="0"/>
        <v>0</v>
      </c>
      <c r="E53" s="351">
        <f>DSUM('terepi-törzskínálat'!$C$11:$J$187,'terepi-törzskínálat'!$F$11,törzskínálat!$BV$19:$BV$20)</f>
        <v>0</v>
      </c>
      <c r="F53" s="437">
        <f>DSUM('terepi-törzskínálat'!$C$11:$J$187,'terepi-törzskínálat'!$G$11,törzskínálat!$BV$19:$BV$20)</f>
        <v>0</v>
      </c>
      <c r="G53" s="352">
        <f>DSUM('terepi-törzskínálat'!$C$11:$J$187,'terepi-törzskínálat'!$H$11,törzskínálat!$BV$19:$BV$20)</f>
        <v>0</v>
      </c>
      <c r="H53" s="352">
        <f>DSUM('terepi-törzskínálat'!$C$11:$J$187,'terepi-törzskínálat'!$I$11,törzskínálat!$BV$19:$BV$20)</f>
        <v>0</v>
      </c>
      <c r="I53" s="352">
        <f>DSUM('terepi-törzskínálat'!$C$11:$J$187,'terepi-törzskínálat'!$J$11,törzskínálat!$BV$19:$BV$20)</f>
        <v>0</v>
      </c>
      <c r="J53" s="445">
        <f t="shared" si="1"/>
        <v>0</v>
      </c>
      <c r="K53" s="420" t="e">
        <f t="shared" si="2"/>
        <v>#DIV/0!</v>
      </c>
      <c r="L53" s="447">
        <f t="shared" si="3"/>
        <v>0</v>
      </c>
      <c r="M53" s="352">
        <f>DSUM('terepi-törzskínálat'!$C$11:$N$187,'terepi-törzskínálat'!$K$11,$BV$19:$BV$20)</f>
        <v>0</v>
      </c>
      <c r="N53" s="352">
        <f>DSUM('terepi-törzskínálat'!$C$11:$N$187,'terepi-törzskínálat'!$L$11,$BV$19:$BV$20)</f>
        <v>0</v>
      </c>
      <c r="O53" s="352">
        <f>DSUM('terepi-törzskínálat'!$C$11:$N$187,'terepi-törzskínálat'!$M$11,$BV$19:$BV$20)</f>
        <v>0</v>
      </c>
      <c r="P53" s="352">
        <f>DSUM('terepi-törzskínálat'!$C$11:$N$187,'terepi-törzskínálat'!$N$11,$BV$19:$BV$20)</f>
        <v>0</v>
      </c>
      <c r="Q53" s="445">
        <f t="shared" si="4"/>
        <v>0</v>
      </c>
      <c r="R53" s="420" t="e">
        <f t="shared" si="5"/>
        <v>#DIV/0!</v>
      </c>
      <c r="S53" s="447">
        <f t="shared" si="6"/>
        <v>0</v>
      </c>
      <c r="T53" s="352">
        <f>DSUM('terepi-törzskínálat'!$C$11:$R$187,'terepi-törzskínálat'!$O$11,$BV$19:$BV$20)</f>
        <v>0</v>
      </c>
      <c r="U53" s="352">
        <f>DSUM('terepi-törzskínálat'!$C$11:$R$187,'terepi-törzskínálat'!$P$11,$BV$19:$BV$20)</f>
        <v>0</v>
      </c>
      <c r="V53" s="352">
        <f>DSUM('terepi-törzskínálat'!$C$11:$R$187,'terepi-törzskínálat'!$Q$11,$BV$19:$BV$20)</f>
        <v>0</v>
      </c>
      <c r="W53" s="352">
        <f>DSUM('terepi-törzskínálat'!$C$11:$R$187,'terepi-törzskínálat'!$R$11,$BV$19:$BV$20)</f>
        <v>0</v>
      </c>
      <c r="X53" s="445">
        <f t="shared" si="7"/>
        <v>0</v>
      </c>
      <c r="Y53" s="420" t="e">
        <f t="shared" si="8"/>
        <v>#DIV/0!</v>
      </c>
      <c r="Z53" s="447">
        <f t="shared" si="9"/>
        <v>0</v>
      </c>
      <c r="AA53" s="351" t="e">
        <f>DAVERAGE('terepi-törzskínálat'!$U$11:$V$187,'terepi-törzskínálat'!$U$11,BV19:BV20)</f>
        <v>#DIV/0!</v>
      </c>
      <c r="AB53" s="468" t="e">
        <f>DSTDEV('terepi-törzskínálat'!$U$11:$V$187,'terepi-törzskínálat'!$U$11,BV19:BV20)</f>
        <v>#DIV/0!</v>
      </c>
      <c r="AC53" s="351" t="e">
        <f>DAVERAGE('terepi-törzskínálat'!$C$11:$E$187,'terepi-törzskínálat'!$E$11,BV19:BV20)</f>
        <v>#DIV/0!</v>
      </c>
      <c r="AD53" s="468" t="e">
        <f>DSTDEV('terepi-törzskínálat'!$C$11:$E$187,'terepi-törzskínálat'!$E$11,BV19:BV20)</f>
        <v>#DIV/0!</v>
      </c>
      <c r="AJ53" s="452" t="s">
        <v>43</v>
      </c>
      <c r="AK53" s="453">
        <f>COUNTIFS('terepi-törzskínálat'!$B$12:$B$187,'terepi-hajtásszám&amp;hullaték'!A40)</f>
        <v>3</v>
      </c>
    </row>
    <row r="54" spans="2:37" x14ac:dyDescent="0.2">
      <c r="B54" s="6"/>
      <c r="E54" s="436"/>
      <c r="F54" s="436"/>
      <c r="G54" s="436"/>
      <c r="H54" s="436"/>
      <c r="I54" s="436"/>
      <c r="J54" s="436"/>
      <c r="K54" s="436"/>
      <c r="M54" s="436"/>
      <c r="N54" s="436"/>
      <c r="AJ54" s="452" t="s">
        <v>44</v>
      </c>
      <c r="AK54" s="453">
        <f>COUNTIFS('terepi-törzskínálat'!$B$12:$B$187,'terepi-hajtásszám&amp;hullaték'!A41)</f>
        <v>6</v>
      </c>
    </row>
    <row r="55" spans="2:37" x14ac:dyDescent="0.2">
      <c r="B55" s="458" t="s">
        <v>221</v>
      </c>
      <c r="C55" s="449"/>
      <c r="D55" s="449"/>
      <c r="E55" s="420">
        <f t="shared" ref="E55:X55" si="10">AVERAGE(E19:E53)</f>
        <v>5.2285714285714286</v>
      </c>
      <c r="F55" s="420">
        <f t="shared" si="10"/>
        <v>0</v>
      </c>
      <c r="G55" s="420">
        <f t="shared" si="10"/>
        <v>0</v>
      </c>
      <c r="H55" s="420">
        <f t="shared" si="10"/>
        <v>0</v>
      </c>
      <c r="I55" s="420">
        <f t="shared" si="10"/>
        <v>0</v>
      </c>
      <c r="J55" s="420">
        <f t="shared" si="10"/>
        <v>0</v>
      </c>
      <c r="K55" s="449"/>
      <c r="L55" s="449"/>
      <c r="M55" s="420">
        <f t="shared" si="10"/>
        <v>0</v>
      </c>
      <c r="N55" s="420">
        <f t="shared" si="10"/>
        <v>0</v>
      </c>
      <c r="O55" s="420">
        <f t="shared" si="10"/>
        <v>0</v>
      </c>
      <c r="P55" s="420">
        <f t="shared" si="10"/>
        <v>0</v>
      </c>
      <c r="Q55" s="420">
        <f t="shared" si="10"/>
        <v>0</v>
      </c>
      <c r="R55" s="449"/>
      <c r="S55" s="449"/>
      <c r="T55" s="420">
        <f t="shared" si="10"/>
        <v>0</v>
      </c>
      <c r="U55" s="420">
        <f t="shared" si="10"/>
        <v>0</v>
      </c>
      <c r="V55" s="420">
        <f t="shared" si="10"/>
        <v>0</v>
      </c>
      <c r="W55" s="420">
        <f t="shared" si="10"/>
        <v>0</v>
      </c>
      <c r="X55" s="420">
        <f t="shared" si="10"/>
        <v>0</v>
      </c>
      <c r="Y55" s="449"/>
      <c r="Z55" s="449"/>
      <c r="AJ55" s="452" t="s">
        <v>45</v>
      </c>
      <c r="AK55" s="453">
        <f>COUNTIFS('terepi-törzskínálat'!$B$12:$B$187,'terepi-hajtásszám&amp;hullaték'!A42)</f>
        <v>2</v>
      </c>
    </row>
    <row r="56" spans="2:37" x14ac:dyDescent="0.2">
      <c r="B56" s="458" t="s">
        <v>220</v>
      </c>
      <c r="C56" s="449"/>
      <c r="D56" s="449"/>
      <c r="E56" s="420">
        <f>STDEV(E19:E53)</f>
        <v>16.719283889614189</v>
      </c>
      <c r="F56" s="420">
        <f t="shared" ref="F56:X56" si="11">STDEV(F19:F53)</f>
        <v>0</v>
      </c>
      <c r="G56" s="420">
        <f t="shared" si="11"/>
        <v>0</v>
      </c>
      <c r="H56" s="420">
        <f t="shared" si="11"/>
        <v>0</v>
      </c>
      <c r="I56" s="420">
        <f t="shared" si="11"/>
        <v>0</v>
      </c>
      <c r="J56" s="420">
        <f t="shared" si="11"/>
        <v>0</v>
      </c>
      <c r="K56" s="449"/>
      <c r="L56" s="449"/>
      <c r="M56" s="420">
        <f t="shared" si="11"/>
        <v>0</v>
      </c>
      <c r="N56" s="420">
        <f t="shared" si="11"/>
        <v>0</v>
      </c>
      <c r="O56" s="420">
        <f t="shared" si="11"/>
        <v>0</v>
      </c>
      <c r="P56" s="420">
        <f t="shared" si="11"/>
        <v>0</v>
      </c>
      <c r="Q56" s="420">
        <f t="shared" si="11"/>
        <v>0</v>
      </c>
      <c r="R56" s="449"/>
      <c r="S56" s="449"/>
      <c r="T56" s="420">
        <f t="shared" si="11"/>
        <v>0</v>
      </c>
      <c r="U56" s="420">
        <f t="shared" si="11"/>
        <v>0</v>
      </c>
      <c r="V56" s="420">
        <f t="shared" si="11"/>
        <v>0</v>
      </c>
      <c r="W56" s="420">
        <f t="shared" si="11"/>
        <v>0</v>
      </c>
      <c r="X56" s="420">
        <f t="shared" si="11"/>
        <v>0</v>
      </c>
      <c r="Y56" s="449"/>
      <c r="Z56" s="449"/>
      <c r="AJ56" s="452" t="s">
        <v>46</v>
      </c>
      <c r="AK56" s="453">
        <f>COUNTIFS('terepi-törzskínálat'!$B$12:$B$187,'terepi-hajtásszám&amp;hullaték'!A43)</f>
        <v>2</v>
      </c>
    </row>
    <row r="57" spans="2:37" x14ac:dyDescent="0.2">
      <c r="AJ57" s="452" t="s">
        <v>47</v>
      </c>
      <c r="AK57" s="453">
        <f>COUNTIFS('terepi-törzskínálat'!$B$12:$B$187,'terepi-hajtásszám&amp;hullaték'!A44)</f>
        <v>3</v>
      </c>
    </row>
    <row r="58" spans="2:37" x14ac:dyDescent="0.2">
      <c r="AJ58" s="452" t="s">
        <v>48</v>
      </c>
      <c r="AK58" s="453">
        <f>COUNTIFS('terepi-törzskínálat'!$B$12:$B$187,'terepi-hajtásszám&amp;hullaték'!A45)</f>
        <v>2</v>
      </c>
    </row>
    <row r="59" spans="2:37" x14ac:dyDescent="0.2">
      <c r="AJ59" s="452" t="s">
        <v>49</v>
      </c>
      <c r="AK59" s="453">
        <f>COUNTIFS('terepi-törzskínálat'!$B$12:$B$187,'terepi-hajtásszám&amp;hullaték'!A46)</f>
        <v>1</v>
      </c>
    </row>
    <row r="60" spans="2:37" x14ac:dyDescent="0.2">
      <c r="AJ60" s="452" t="s">
        <v>50</v>
      </c>
      <c r="AK60" s="453">
        <f>COUNTIFS('terepi-törzskínálat'!$B$12:$B$187,'terepi-hajtásszám&amp;hullaték'!A47)</f>
        <v>3</v>
      </c>
    </row>
    <row r="61" spans="2:37" x14ac:dyDescent="0.2">
      <c r="AJ61" s="452" t="s">
        <v>51</v>
      </c>
      <c r="AK61" s="453">
        <f>COUNTIFS('terepi-törzskínálat'!$B$12:$B$187,'terepi-hajtásszám&amp;hullaték'!A48)</f>
        <v>2</v>
      </c>
    </row>
    <row r="62" spans="2:37" x14ac:dyDescent="0.2">
      <c r="AJ62" s="452" t="s">
        <v>52</v>
      </c>
      <c r="AK62" s="453">
        <f>COUNTIFS('terepi-törzskínálat'!$B$12:$B$187,'terepi-hajtásszám&amp;hullaték'!A49)</f>
        <v>4</v>
      </c>
    </row>
    <row r="63" spans="2:37" x14ac:dyDescent="0.2">
      <c r="AJ63" s="452" t="s">
        <v>53</v>
      </c>
      <c r="AK63" s="453">
        <f>COUNTIFS('terepi-törzskínálat'!$B$12:$B$187,'terepi-hajtásszám&amp;hullaték'!A50)</f>
        <v>0</v>
      </c>
    </row>
    <row r="64" spans="2:37" x14ac:dyDescent="0.2">
      <c r="AJ64" s="452" t="s">
        <v>54</v>
      </c>
      <c r="AK64" s="453">
        <f>COUNTIFS('terepi-törzskínálat'!$B$12:$B$187,'terepi-hajtásszám&amp;hullaték'!A51)</f>
        <v>1</v>
      </c>
    </row>
    <row r="65" spans="36:37" x14ac:dyDescent="0.2">
      <c r="AJ65" s="452" t="s">
        <v>55</v>
      </c>
      <c r="AK65" s="453">
        <f>COUNTIFS('terepi-törzskínálat'!$B$12:$B$187,'terepi-hajtásszám&amp;hullaték'!A52)</f>
        <v>0</v>
      </c>
    </row>
    <row r="66" spans="36:37" x14ac:dyDescent="0.2">
      <c r="AJ66" s="452" t="s">
        <v>56</v>
      </c>
      <c r="AK66" s="453">
        <f>COUNTIFS('terepi-törzskínálat'!$B$12:$B$187,'terepi-hajtásszám&amp;hullaték'!A53)</f>
        <v>2</v>
      </c>
    </row>
    <row r="67" spans="36:37" x14ac:dyDescent="0.2">
      <c r="AJ67" s="452" t="s">
        <v>57</v>
      </c>
      <c r="AK67" s="453">
        <f>COUNTIFS('terepi-törzskínálat'!$B$12:$B$187,'terepi-hajtásszám&amp;hullaték'!A54)</f>
        <v>0</v>
      </c>
    </row>
    <row r="68" spans="36:37" x14ac:dyDescent="0.2">
      <c r="AJ68" s="452" t="s">
        <v>58</v>
      </c>
      <c r="AK68" s="453">
        <f>COUNTIFS('terepi-törzskínálat'!$B$12:$B$187,'terepi-hajtásszám&amp;hullaték'!A55)</f>
        <v>2</v>
      </c>
    </row>
    <row r="69" spans="36:37" x14ac:dyDescent="0.2">
      <c r="AJ69" s="452" t="s">
        <v>59</v>
      </c>
      <c r="AK69" s="453">
        <f>COUNTIFS('terepi-törzskínálat'!$B$12:$B$187,'terepi-hajtásszám&amp;hullaték'!A56)</f>
        <v>1</v>
      </c>
    </row>
    <row r="70" spans="36:37" x14ac:dyDescent="0.2">
      <c r="AJ70" s="452" t="s">
        <v>60</v>
      </c>
      <c r="AK70" s="453">
        <f>COUNTIFS('terepi-törzskínálat'!$B$12:$B$187,'terepi-hajtásszám&amp;hullaték'!A57)</f>
        <v>1</v>
      </c>
    </row>
    <row r="71" spans="36:37" x14ac:dyDescent="0.2">
      <c r="AJ71" s="452" t="s">
        <v>61</v>
      </c>
      <c r="AK71" s="453">
        <f>COUNTIFS('terepi-törzskínálat'!$B$12:$B$187,'terepi-hajtásszám&amp;hullaték'!A58)</f>
        <v>1</v>
      </c>
    </row>
    <row r="72" spans="36:37" x14ac:dyDescent="0.2">
      <c r="AJ72" s="452" t="s">
        <v>62</v>
      </c>
      <c r="AK72" s="453">
        <f>COUNTIFS('terepi-törzskínálat'!$B$12:$B$187,'terepi-hajtásszám&amp;hullaték'!A59)</f>
        <v>6</v>
      </c>
    </row>
    <row r="73" spans="36:37" x14ac:dyDescent="0.2">
      <c r="AJ73" s="452" t="s">
        <v>63</v>
      </c>
      <c r="AK73" s="453">
        <f>COUNTIFS('terepi-törzskínálat'!$B$12:$B$187,'terepi-hajtásszám&amp;hullaték'!A60)</f>
        <v>3</v>
      </c>
    </row>
    <row r="74" spans="36:37" x14ac:dyDescent="0.2">
      <c r="AJ74" s="452" t="s">
        <v>64</v>
      </c>
      <c r="AK74" s="453">
        <f>COUNTIFS('terepi-törzskínálat'!$B$12:$B$187,'terepi-hajtásszám&amp;hullaték'!A61)</f>
        <v>1</v>
      </c>
    </row>
    <row r="75" spans="36:37" x14ac:dyDescent="0.2">
      <c r="AJ75" s="452" t="s">
        <v>65</v>
      </c>
      <c r="AK75" s="453">
        <f>COUNTIFS('terepi-törzskínálat'!$B$12:$B$187,'terepi-hajtásszám&amp;hullaték'!A62)</f>
        <v>3</v>
      </c>
    </row>
    <row r="76" spans="36:37" x14ac:dyDescent="0.2">
      <c r="AJ76" s="452" t="s">
        <v>66</v>
      </c>
      <c r="AK76" s="453">
        <f>COUNTIFS('terepi-törzskínálat'!$B$12:$B$187,'terepi-hajtásszám&amp;hullaték'!A63)</f>
        <v>2</v>
      </c>
    </row>
    <row r="77" spans="36:37" x14ac:dyDescent="0.2">
      <c r="AJ77" s="452" t="s">
        <v>67</v>
      </c>
      <c r="AK77" s="453">
        <f>COUNTIFS('terepi-törzskínálat'!$B$12:$B$187,'terepi-hajtásszám&amp;hullaték'!A64)</f>
        <v>1</v>
      </c>
    </row>
    <row r="78" spans="36:37" x14ac:dyDescent="0.2">
      <c r="AJ78" s="452" t="s">
        <v>68</v>
      </c>
      <c r="AK78" s="453">
        <f>COUNTIFS('terepi-törzskínálat'!$B$12:$B$187,'terepi-hajtásszám&amp;hullaték'!A65)</f>
        <v>1</v>
      </c>
    </row>
    <row r="79" spans="36:37" x14ac:dyDescent="0.2">
      <c r="AJ79" s="452" t="s">
        <v>69</v>
      </c>
      <c r="AK79" s="453">
        <f>COUNTIFS('terepi-törzskínálat'!$B$12:$B$187,'terepi-hajtásszám&amp;hullaték'!A66)</f>
        <v>2</v>
      </c>
    </row>
    <row r="80" spans="36:37" x14ac:dyDescent="0.2">
      <c r="AJ80" s="452" t="s">
        <v>70</v>
      </c>
      <c r="AK80" s="453">
        <f>COUNTIFS('terepi-törzskínálat'!$B$12:$B$187,'terepi-hajtásszám&amp;hullaték'!A67)</f>
        <v>1</v>
      </c>
    </row>
    <row r="81" spans="36:37" x14ac:dyDescent="0.2">
      <c r="AJ81" s="452" t="s">
        <v>71</v>
      </c>
      <c r="AK81" s="453">
        <f>COUNTIFS('terepi-törzskínálat'!$B$12:$B$187,'terepi-hajtásszám&amp;hullaték'!A68)</f>
        <v>1</v>
      </c>
    </row>
    <row r="82" spans="36:37" x14ac:dyDescent="0.2">
      <c r="AJ82" s="452" t="s">
        <v>72</v>
      </c>
      <c r="AK82" s="453">
        <f>COUNTIFS('terepi-törzskínálat'!$B$12:$B$187,'terepi-hajtásszám&amp;hullaték'!A69)</f>
        <v>3</v>
      </c>
    </row>
    <row r="83" spans="36:37" x14ac:dyDescent="0.2">
      <c r="AJ83" s="452" t="s">
        <v>73</v>
      </c>
      <c r="AK83" s="453">
        <f>COUNTIFS('terepi-törzskínálat'!$B$12:$B$187,'terepi-hajtásszám&amp;hullaték'!A70)</f>
        <v>0</v>
      </c>
    </row>
    <row r="84" spans="36:37" x14ac:dyDescent="0.2">
      <c r="AJ84" s="452" t="s">
        <v>74</v>
      </c>
      <c r="AK84" s="453">
        <f>COUNTIFS('terepi-törzskínálat'!$B$12:$B$187,'terepi-hajtásszám&amp;hullaték'!A71)</f>
        <v>2</v>
      </c>
    </row>
    <row r="85" spans="36:37" x14ac:dyDescent="0.2">
      <c r="AJ85" s="452" t="s">
        <v>75</v>
      </c>
      <c r="AK85" s="453">
        <f>COUNTIFS('terepi-törzskínálat'!$B$12:$B$187,'terepi-hajtásszám&amp;hullaték'!A72)</f>
        <v>2</v>
      </c>
    </row>
    <row r="86" spans="36:37" x14ac:dyDescent="0.2">
      <c r="AJ86" s="452" t="s">
        <v>76</v>
      </c>
      <c r="AK86" s="453">
        <f>COUNTIFS('terepi-törzskínálat'!$B$12:$B$187,'terepi-hajtásszám&amp;hullaték'!A73)</f>
        <v>1</v>
      </c>
    </row>
    <row r="87" spans="36:37" x14ac:dyDescent="0.2">
      <c r="AJ87" s="452" t="s">
        <v>77</v>
      </c>
      <c r="AK87" s="453">
        <f>COUNTIFS('terepi-törzskínálat'!$B$12:$B$187,'terepi-hajtásszám&amp;hullaték'!A74)</f>
        <v>3</v>
      </c>
    </row>
    <row r="88" spans="36:37" x14ac:dyDescent="0.2">
      <c r="AJ88" s="452" t="s">
        <v>78</v>
      </c>
      <c r="AK88" s="453">
        <f>COUNTIFS('terepi-törzskínálat'!$B$12:$B$187,'terepi-hajtásszám&amp;hullaték'!A75)</f>
        <v>1</v>
      </c>
    </row>
    <row r="89" spans="36:37" x14ac:dyDescent="0.2">
      <c r="AJ89" s="452" t="s">
        <v>79</v>
      </c>
      <c r="AK89" s="453">
        <f>COUNTIFS('terepi-törzskínálat'!$B$12:$B$187,'terepi-hajtásszám&amp;hullaték'!A76)</f>
        <v>2</v>
      </c>
    </row>
    <row r="90" spans="36:37" x14ac:dyDescent="0.2">
      <c r="AJ90" s="452" t="s">
        <v>80</v>
      </c>
      <c r="AK90" s="453">
        <f>COUNTIFS('terepi-törzskínálat'!$B$12:$B$187,'terepi-hajtásszám&amp;hullaték'!A77)</f>
        <v>3</v>
      </c>
    </row>
    <row r="91" spans="36:37" x14ac:dyDescent="0.2">
      <c r="AJ91" s="452" t="s">
        <v>81</v>
      </c>
      <c r="AK91" s="453">
        <f>COUNTIFS('terepi-törzskínálat'!$B$12:$B$187,'terepi-hajtásszám&amp;hullaték'!A78)</f>
        <v>1</v>
      </c>
    </row>
    <row r="92" spans="36:37" x14ac:dyDescent="0.2">
      <c r="AJ92" s="452" t="s">
        <v>82</v>
      </c>
      <c r="AK92" s="453">
        <f>COUNTIFS('terepi-törzskínálat'!$B$12:$B$187,'terepi-hajtásszám&amp;hullaték'!A79)</f>
        <v>0</v>
      </c>
    </row>
    <row r="93" spans="36:37" x14ac:dyDescent="0.2">
      <c r="AJ93" s="452" t="s">
        <v>83</v>
      </c>
      <c r="AK93" s="453">
        <f>COUNTIFS('terepi-törzskínálat'!$B$12:$B$187,'terepi-hajtásszám&amp;hullaték'!A80)</f>
        <v>3</v>
      </c>
    </row>
    <row r="94" spans="36:37" x14ac:dyDescent="0.2">
      <c r="AJ94" s="452" t="s">
        <v>84</v>
      </c>
      <c r="AK94" s="453">
        <f>COUNTIFS('terepi-törzskínálat'!$B$12:$B$187,'terepi-hajtásszám&amp;hullaték'!A81)</f>
        <v>1</v>
      </c>
    </row>
    <row r="95" spans="36:37" x14ac:dyDescent="0.2">
      <c r="AJ95" s="452" t="s">
        <v>85</v>
      </c>
      <c r="AK95" s="453">
        <f>COUNTIFS('terepi-törzskínálat'!$B$12:$B$187,'terepi-hajtásszám&amp;hullaték'!A82)</f>
        <v>1</v>
      </c>
    </row>
    <row r="96" spans="36:37" x14ac:dyDescent="0.2">
      <c r="AJ96" s="452" t="s">
        <v>86</v>
      </c>
      <c r="AK96" s="453">
        <f>COUNTIFS('terepi-törzskínálat'!$B$12:$B$187,'terepi-hajtásszám&amp;hullaték'!A83)</f>
        <v>2</v>
      </c>
    </row>
    <row r="97" spans="36:37" x14ac:dyDescent="0.2">
      <c r="AJ97" s="452" t="s">
        <v>87</v>
      </c>
      <c r="AK97" s="453">
        <f>COUNTIFS('terepi-törzskínálat'!$B$12:$B$187,'terepi-hajtásszám&amp;hullaték'!A84)</f>
        <v>2</v>
      </c>
    </row>
    <row r="98" spans="36:37" x14ac:dyDescent="0.2">
      <c r="AJ98" s="452" t="s">
        <v>88</v>
      </c>
      <c r="AK98" s="453">
        <f>COUNTIFS('terepi-törzskínálat'!$B$12:$B$187,'terepi-hajtásszám&amp;hullaték'!A85)</f>
        <v>0</v>
      </c>
    </row>
    <row r="99" spans="36:37" x14ac:dyDescent="0.2">
      <c r="AJ99" s="452" t="s">
        <v>89</v>
      </c>
      <c r="AK99" s="453">
        <f>COUNTIFS('terepi-törzskínálat'!$B$12:$B$187,'terepi-hajtásszám&amp;hullaték'!A86)</f>
        <v>2</v>
      </c>
    </row>
    <row r="100" spans="36:37" x14ac:dyDescent="0.2">
      <c r="AJ100" s="452" t="s">
        <v>90</v>
      </c>
      <c r="AK100" s="453">
        <f>COUNTIFS('terepi-törzskínálat'!$B$12:$B$187,'terepi-hajtásszám&amp;hullaték'!A87)</f>
        <v>0</v>
      </c>
    </row>
    <row r="101" spans="36:37" x14ac:dyDescent="0.2">
      <c r="AJ101" s="452" t="s">
        <v>91</v>
      </c>
      <c r="AK101" s="453">
        <f>COUNTIFS('terepi-törzskínálat'!$B$12:$B$187,'terepi-hajtásszám&amp;hullaték'!A88)</f>
        <v>0</v>
      </c>
    </row>
    <row r="102" spans="36:37" x14ac:dyDescent="0.2">
      <c r="AJ102" s="452" t="s">
        <v>92</v>
      </c>
      <c r="AK102" s="453">
        <f>COUNTIFS('terepi-törzskínálat'!$B$12:$B$187,'terepi-hajtásszám&amp;hullaték'!A89)</f>
        <v>0</v>
      </c>
    </row>
    <row r="103" spans="36:37" x14ac:dyDescent="0.2">
      <c r="AJ103" s="452" t="s">
        <v>93</v>
      </c>
      <c r="AK103" s="453">
        <f>COUNTIFS('terepi-törzskínálat'!$B$12:$B$187,'terepi-hajtásszám&amp;hullaték'!A90)</f>
        <v>0</v>
      </c>
    </row>
    <row r="104" spans="36:37" x14ac:dyDescent="0.2">
      <c r="AJ104" s="452" t="s">
        <v>94</v>
      </c>
      <c r="AK104" s="453">
        <f>COUNTIFS('terepi-törzskínálat'!$B$12:$B$187,'terepi-hajtásszám&amp;hullaték'!A91)</f>
        <v>1</v>
      </c>
    </row>
    <row r="105" spans="36:37" x14ac:dyDescent="0.2">
      <c r="AJ105" s="452" t="s">
        <v>95</v>
      </c>
      <c r="AK105" s="453">
        <f>COUNTIFS('terepi-törzskínálat'!$B$12:$B$187,'terepi-hajtásszám&amp;hullaték'!A92)</f>
        <v>0</v>
      </c>
    </row>
    <row r="106" spans="36:37" x14ac:dyDescent="0.2">
      <c r="AJ106" s="452" t="s">
        <v>96</v>
      </c>
      <c r="AK106" s="453">
        <f>COUNTIFS('terepi-törzskínálat'!$B$12:$B$187,'terepi-hajtásszám&amp;hullaték'!A93)</f>
        <v>0</v>
      </c>
    </row>
    <row r="107" spans="36:37" x14ac:dyDescent="0.2">
      <c r="AJ107" s="452" t="s">
        <v>97</v>
      </c>
      <c r="AK107" s="453">
        <f>COUNTIFS('terepi-törzskínálat'!$B$12:$B$187,'terepi-hajtásszám&amp;hullaték'!A94)</f>
        <v>1</v>
      </c>
    </row>
    <row r="108" spans="36:37" x14ac:dyDescent="0.2">
      <c r="AJ108" s="452" t="s">
        <v>98</v>
      </c>
      <c r="AK108" s="453">
        <f>COUNTIFS('terepi-törzskínálat'!$B$12:$B$187,'terepi-hajtásszám&amp;hullaték'!A95)</f>
        <v>0</v>
      </c>
    </row>
    <row r="109" spans="36:37" x14ac:dyDescent="0.2">
      <c r="AJ109" s="452" t="s">
        <v>99</v>
      </c>
      <c r="AK109" s="453">
        <f>COUNTIFS('terepi-törzskínálat'!$B$12:$B$187,'terepi-hajtásszám&amp;hullaték'!A96)</f>
        <v>1</v>
      </c>
    </row>
    <row r="110" spans="36:37" x14ac:dyDescent="0.2">
      <c r="AJ110" s="452" t="s">
        <v>100</v>
      </c>
      <c r="AK110" s="453">
        <f>COUNTIFS('terepi-törzskínálat'!$B$12:$B$187,'terepi-hajtásszám&amp;hullaték'!A97)</f>
        <v>1</v>
      </c>
    </row>
    <row r="111" spans="36:37" x14ac:dyDescent="0.2">
      <c r="AJ111" s="452" t="s">
        <v>101</v>
      </c>
      <c r="AK111" s="453">
        <f>COUNTIFS('terepi-törzskínálat'!$B$12:$B$187,'terepi-hajtásszám&amp;hullaték'!A98)</f>
        <v>1</v>
      </c>
    </row>
    <row r="112" spans="36:37" x14ac:dyDescent="0.2">
      <c r="AJ112" s="452" t="s">
        <v>102</v>
      </c>
      <c r="AK112" s="453">
        <f>COUNTIFS('terepi-törzskínálat'!$B$12:$B$187,'terepi-hajtásszám&amp;hullaték'!A99)</f>
        <v>1</v>
      </c>
    </row>
    <row r="113" spans="36:37" x14ac:dyDescent="0.2">
      <c r="AJ113" s="452" t="s">
        <v>103</v>
      </c>
      <c r="AK113" s="453">
        <f>COUNTIFS('terepi-törzskínálat'!$B$12:$B$187,'terepi-hajtásszám&amp;hullaték'!A100)</f>
        <v>1</v>
      </c>
    </row>
    <row r="114" spans="36:37" x14ac:dyDescent="0.2">
      <c r="AJ114" s="452" t="s">
        <v>104</v>
      </c>
      <c r="AK114" s="453">
        <f>COUNTIFS('terepi-törzskínálat'!$B$12:$B$187,'terepi-hajtásszám&amp;hullaték'!A101)</f>
        <v>2</v>
      </c>
    </row>
    <row r="115" spans="36:37" x14ac:dyDescent="0.2">
      <c r="AJ115" s="452" t="s">
        <v>105</v>
      </c>
      <c r="AK115" s="453">
        <f>COUNTIFS('terepi-törzskínálat'!$B$12:$B$187,'terepi-hajtásszám&amp;hullaték'!A102)</f>
        <v>1</v>
      </c>
    </row>
    <row r="116" spans="36:37" x14ac:dyDescent="0.2">
      <c r="AJ116" s="452" t="s">
        <v>106</v>
      </c>
      <c r="AK116" s="453">
        <f>COUNTIFS('terepi-törzskínálat'!$B$12:$B$187,'terepi-hajtásszám&amp;hullaték'!A103)</f>
        <v>0</v>
      </c>
    </row>
    <row r="117" spans="36:37" x14ac:dyDescent="0.2">
      <c r="AJ117" s="452" t="s">
        <v>107</v>
      </c>
      <c r="AK117" s="453">
        <f>COUNTIFS('terepi-törzskínálat'!$B$12:$B$187,'terepi-hajtásszám&amp;hullaték'!A104)</f>
        <v>0</v>
      </c>
    </row>
    <row r="118" spans="36:37" x14ac:dyDescent="0.2">
      <c r="AJ118" s="452" t="s">
        <v>108</v>
      </c>
      <c r="AK118" s="453">
        <f>COUNTIFS('terepi-törzskínálat'!$B$12:$B$187,'terepi-hajtásszám&amp;hullaték'!A105)</f>
        <v>1</v>
      </c>
    </row>
    <row r="119" spans="36:37" ht="13.5" thickBot="1" x14ac:dyDescent="0.25">
      <c r="AJ119" s="454" t="s">
        <v>109</v>
      </c>
      <c r="AK119" s="455">
        <f>COUNTIFS('terepi-törzskínálat'!$B$12:$B$187,'terepi-hajtásszám&amp;hullaték'!A106)</f>
        <v>2</v>
      </c>
    </row>
  </sheetData>
  <mergeCells count="9">
    <mergeCell ref="B2:D2"/>
    <mergeCell ref="B3:D3"/>
    <mergeCell ref="B4:D4"/>
    <mergeCell ref="B5:D5"/>
    <mergeCell ref="AN18:BV18"/>
    <mergeCell ref="AJ18:AK18"/>
    <mergeCell ref="F10:I10"/>
    <mergeCell ref="J10:M10"/>
    <mergeCell ref="N10:Q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D106"/>
  <sheetViews>
    <sheetView zoomScale="90" zoomScaleNormal="90" workbookViewId="0">
      <selection activeCell="H31" sqref="H31"/>
    </sheetView>
  </sheetViews>
  <sheetFormatPr defaultRowHeight="12.75" x14ac:dyDescent="0.2"/>
  <cols>
    <col min="1" max="1" width="15.28515625" customWidth="1"/>
    <col min="2" max="2" width="12.85546875" customWidth="1"/>
    <col min="3" max="3" width="10.42578125" customWidth="1"/>
    <col min="4" max="4" width="9.140625" customWidth="1"/>
    <col min="7" max="7" width="12.42578125" customWidth="1"/>
    <col min="8" max="8" width="13.7109375" customWidth="1"/>
    <col min="9" max="9" width="10.140625" customWidth="1"/>
    <col min="16" max="16" width="18" customWidth="1"/>
  </cols>
  <sheetData>
    <row r="3" spans="1:30" x14ac:dyDescent="0.2">
      <c r="F3" s="15" t="s">
        <v>280</v>
      </c>
    </row>
    <row r="5" spans="1:30" ht="16.5" thickBot="1" x14ac:dyDescent="0.3">
      <c r="A5" s="107"/>
      <c r="B5" s="317" t="s">
        <v>276</v>
      </c>
      <c r="C5" s="575" t="s">
        <v>258</v>
      </c>
      <c r="D5" s="576"/>
      <c r="E5" s="577"/>
      <c r="F5" s="575" t="s">
        <v>259</v>
      </c>
      <c r="G5" s="576"/>
      <c r="H5" s="577"/>
      <c r="I5" s="576" t="s">
        <v>260</v>
      </c>
      <c r="J5" s="576"/>
      <c r="K5" s="576"/>
      <c r="L5" s="575" t="s">
        <v>261</v>
      </c>
      <c r="M5" s="576"/>
      <c r="N5" s="577"/>
      <c r="P5" s="272" t="s">
        <v>281</v>
      </c>
      <c r="S5" s="574"/>
      <c r="T5" s="526"/>
      <c r="U5" s="526"/>
      <c r="V5" s="574"/>
      <c r="W5" s="526"/>
      <c r="X5" s="526"/>
      <c r="Y5" s="574"/>
      <c r="Z5" s="526"/>
      <c r="AA5" s="526"/>
      <c r="AB5" s="574"/>
      <c r="AC5" s="526"/>
      <c r="AD5" s="526"/>
    </row>
    <row r="6" spans="1:30" ht="15.75" x14ac:dyDescent="0.25">
      <c r="A6" s="107"/>
      <c r="B6" s="246"/>
      <c r="C6" s="318" t="s">
        <v>277</v>
      </c>
      <c r="D6" s="319" t="s">
        <v>278</v>
      </c>
      <c r="E6" s="320" t="s">
        <v>279</v>
      </c>
      <c r="F6" s="318" t="s">
        <v>277</v>
      </c>
      <c r="G6" s="319" t="s">
        <v>278</v>
      </c>
      <c r="H6" s="320" t="s">
        <v>279</v>
      </c>
      <c r="I6" s="246" t="s">
        <v>277</v>
      </c>
      <c r="J6" s="246" t="s">
        <v>278</v>
      </c>
      <c r="K6" s="246" t="s">
        <v>279</v>
      </c>
      <c r="L6" s="318" t="s">
        <v>277</v>
      </c>
      <c r="M6" s="319" t="s">
        <v>278</v>
      </c>
      <c r="N6" s="320" t="s">
        <v>279</v>
      </c>
      <c r="P6" s="272" t="s">
        <v>282</v>
      </c>
      <c r="S6" s="228"/>
      <c r="T6" s="337" t="s">
        <v>335</v>
      </c>
      <c r="U6" s="228"/>
      <c r="V6" s="228"/>
      <c r="W6" s="228"/>
      <c r="X6" s="228"/>
      <c r="Y6" s="228"/>
      <c r="Z6" s="228"/>
      <c r="AA6" s="228"/>
      <c r="AB6" s="228"/>
      <c r="AC6" s="228"/>
      <c r="AD6" s="228"/>
    </row>
    <row r="7" spans="1:30" ht="15.75" x14ac:dyDescent="0.25">
      <c r="A7" s="193" t="s">
        <v>283</v>
      </c>
      <c r="B7" s="271">
        <f>'terepi-avar&amp;túrás'!C109</f>
        <v>77</v>
      </c>
      <c r="C7" s="273">
        <f>COUNTIF(S7:S106,TRUE)</f>
        <v>7</v>
      </c>
      <c r="D7" s="274">
        <f t="shared" ref="D7:N7" si="0">COUNTIF(T7:T106,TRUE)</f>
        <v>1</v>
      </c>
      <c r="E7" s="275">
        <f t="shared" si="0"/>
        <v>0</v>
      </c>
      <c r="F7" s="273">
        <f t="shared" si="0"/>
        <v>4</v>
      </c>
      <c r="G7" s="274">
        <f t="shared" si="0"/>
        <v>1</v>
      </c>
      <c r="H7" s="275">
        <f t="shared" si="0"/>
        <v>0</v>
      </c>
      <c r="I7" s="271">
        <f t="shared" si="0"/>
        <v>0</v>
      </c>
      <c r="J7" s="271">
        <f t="shared" si="0"/>
        <v>2</v>
      </c>
      <c r="K7" s="271">
        <f t="shared" si="0"/>
        <v>0</v>
      </c>
      <c r="L7" s="273">
        <f t="shared" si="0"/>
        <v>0</v>
      </c>
      <c r="M7" s="274">
        <f t="shared" si="0"/>
        <v>1</v>
      </c>
      <c r="N7" s="275">
        <f t="shared" si="0"/>
        <v>0</v>
      </c>
      <c r="P7" s="283">
        <f>SUM(B7:N7)</f>
        <v>93</v>
      </c>
      <c r="R7" s="189"/>
      <c r="S7" s="191" t="b">
        <f>AND('terepi-avar&amp;túrás'!D8,'terepi-avar&amp;túrás'!H8)</f>
        <v>0</v>
      </c>
      <c r="T7" s="191" t="b">
        <f>AND('terepi-avar&amp;túrás'!D8,'terepi-avar&amp;túrás'!I8)</f>
        <v>0</v>
      </c>
      <c r="U7" s="191" t="b">
        <f>AND('terepi-avar&amp;túrás'!D8,'terepi-avar&amp;túrás'!J8)</f>
        <v>0</v>
      </c>
      <c r="V7" s="191" t="b">
        <f>AND('terepi-avar&amp;túrás'!E8,'terepi-avar&amp;túrás'!H8)</f>
        <v>0</v>
      </c>
      <c r="W7" s="191" t="b">
        <f>AND('terepi-avar&amp;túrás'!E8,'terepi-avar&amp;túrás'!I8)</f>
        <v>0</v>
      </c>
      <c r="X7" s="191" t="b">
        <f>AND('terepi-avar&amp;túrás'!E8,'terepi-avar&amp;túrás'!J8)</f>
        <v>0</v>
      </c>
      <c r="Y7" s="191" t="b">
        <f>AND('terepi-avar&amp;túrás'!F8,'terepi-avar&amp;túrás'!H8)</f>
        <v>0</v>
      </c>
      <c r="Z7" s="191" t="b">
        <f>AND('terepi-avar&amp;túrás'!F8,'terepi-avar&amp;túrás'!I8)</f>
        <v>0</v>
      </c>
      <c r="AA7" s="191" t="b">
        <f>AND('terepi-avar&amp;túrás'!F8,'terepi-avar&amp;túrás'!J8)</f>
        <v>0</v>
      </c>
      <c r="AB7" s="191" t="b">
        <f>AND('terepi-avar&amp;túrás'!G8,'terepi-avar&amp;túrás'!H8)</f>
        <v>0</v>
      </c>
      <c r="AC7" s="191" t="b">
        <f>AND('terepi-avar&amp;túrás'!G8,'terepi-avar&amp;túrás'!I8)</f>
        <v>0</v>
      </c>
      <c r="AD7" s="191" t="b">
        <f>AND('terepi-avar&amp;túrás'!G8,'terepi-avar&amp;túrás'!J8)</f>
        <v>0</v>
      </c>
    </row>
    <row r="8" spans="1:30" x14ac:dyDescent="0.2">
      <c r="R8" s="189"/>
      <c r="S8" s="191" t="b">
        <f>AND('terepi-avar&amp;túrás'!D9,'terepi-avar&amp;túrás'!H9)</f>
        <v>0</v>
      </c>
      <c r="T8" s="191" t="b">
        <f>AND('terepi-avar&amp;túrás'!D9,'terepi-avar&amp;túrás'!I9)</f>
        <v>0</v>
      </c>
      <c r="U8" s="191" t="b">
        <f>AND('terepi-avar&amp;túrás'!D9,'terepi-avar&amp;túrás'!J9)</f>
        <v>0</v>
      </c>
      <c r="V8" s="191" t="b">
        <f>AND('terepi-avar&amp;túrás'!E9,'terepi-avar&amp;túrás'!H9)</f>
        <v>0</v>
      </c>
      <c r="W8" s="191" t="b">
        <f>AND('terepi-avar&amp;túrás'!E9,'terepi-avar&amp;túrás'!I9)</f>
        <v>0</v>
      </c>
      <c r="X8" s="191" t="b">
        <f>AND('terepi-avar&amp;túrás'!E9,'terepi-avar&amp;túrás'!J9)</f>
        <v>0</v>
      </c>
      <c r="Y8" s="191" t="b">
        <f>AND('terepi-avar&amp;túrás'!F9,'terepi-avar&amp;túrás'!H9)</f>
        <v>0</v>
      </c>
      <c r="Z8" s="191" t="b">
        <f>AND('terepi-avar&amp;túrás'!F9,'terepi-avar&amp;túrás'!I9)</f>
        <v>0</v>
      </c>
      <c r="AA8" s="191" t="b">
        <f>AND('terepi-avar&amp;túrás'!F9,'terepi-avar&amp;túrás'!J9)</f>
        <v>0</v>
      </c>
      <c r="AB8" s="191" t="b">
        <f>AND('terepi-avar&amp;túrás'!G9,'terepi-avar&amp;túrás'!H9)</f>
        <v>0</v>
      </c>
      <c r="AC8" s="191" t="b">
        <f>AND('terepi-avar&amp;túrás'!G9,'terepi-avar&amp;túrás'!I9)</f>
        <v>0</v>
      </c>
      <c r="AD8" s="191" t="b">
        <f>AND('terepi-avar&amp;túrás'!G9,'terepi-avar&amp;túrás'!J9)</f>
        <v>0</v>
      </c>
    </row>
    <row r="9" spans="1:30" x14ac:dyDescent="0.2">
      <c r="R9" s="189"/>
      <c r="S9" s="191" t="b">
        <f>AND('terepi-avar&amp;túrás'!D10,'terepi-avar&amp;túrás'!H10)</f>
        <v>0</v>
      </c>
      <c r="T9" s="191" t="b">
        <f>AND('terepi-avar&amp;túrás'!D10,'terepi-avar&amp;túrás'!I10)</f>
        <v>0</v>
      </c>
      <c r="U9" s="191" t="b">
        <f>AND('terepi-avar&amp;túrás'!D10,'terepi-avar&amp;túrás'!J10)</f>
        <v>0</v>
      </c>
      <c r="V9" s="191" t="b">
        <f>AND('terepi-avar&amp;túrás'!E10,'terepi-avar&amp;túrás'!H10)</f>
        <v>0</v>
      </c>
      <c r="W9" s="191" t="b">
        <f>AND('terepi-avar&amp;túrás'!E10,'terepi-avar&amp;túrás'!I10)</f>
        <v>0</v>
      </c>
      <c r="X9" s="191" t="b">
        <f>AND('terepi-avar&amp;túrás'!E10,'terepi-avar&amp;túrás'!J10)</f>
        <v>0</v>
      </c>
      <c r="Y9" s="191" t="b">
        <f>AND('terepi-avar&amp;túrás'!F10,'terepi-avar&amp;túrás'!H10)</f>
        <v>0</v>
      </c>
      <c r="Z9" s="191" t="b">
        <f>AND('terepi-avar&amp;túrás'!F10,'terepi-avar&amp;túrás'!I10)</f>
        <v>0</v>
      </c>
      <c r="AA9" s="191" t="b">
        <f>AND('terepi-avar&amp;túrás'!F10,'terepi-avar&amp;túrás'!J10)</f>
        <v>0</v>
      </c>
      <c r="AB9" s="191" t="b">
        <f>AND('terepi-avar&amp;túrás'!G10,'terepi-avar&amp;túrás'!H10)</f>
        <v>0</v>
      </c>
      <c r="AC9" s="191" t="b">
        <f>AND('terepi-avar&amp;túrás'!G10,'terepi-avar&amp;túrás'!I10)</f>
        <v>0</v>
      </c>
      <c r="AD9" s="191" t="b">
        <f>AND('terepi-avar&amp;túrás'!G10,'terepi-avar&amp;túrás'!J10)</f>
        <v>0</v>
      </c>
    </row>
    <row r="10" spans="1:30" x14ac:dyDescent="0.2">
      <c r="R10" s="189"/>
      <c r="S10" s="191" t="b">
        <f>AND('terepi-avar&amp;túrás'!D11,'terepi-avar&amp;túrás'!H11)</f>
        <v>1</v>
      </c>
      <c r="T10" s="191" t="b">
        <f>AND('terepi-avar&amp;túrás'!D11,'terepi-avar&amp;túrás'!I11)</f>
        <v>0</v>
      </c>
      <c r="U10" s="191" t="b">
        <f>AND('terepi-avar&amp;túrás'!D11,'terepi-avar&amp;túrás'!J11)</f>
        <v>0</v>
      </c>
      <c r="V10" s="191" t="b">
        <f>AND('terepi-avar&amp;túrás'!E11,'terepi-avar&amp;túrás'!H11)</f>
        <v>0</v>
      </c>
      <c r="W10" s="191" t="b">
        <f>AND('terepi-avar&amp;túrás'!E11,'terepi-avar&amp;túrás'!I11)</f>
        <v>0</v>
      </c>
      <c r="X10" s="191" t="b">
        <f>AND('terepi-avar&amp;túrás'!E11,'terepi-avar&amp;túrás'!J11)</f>
        <v>0</v>
      </c>
      <c r="Y10" s="191" t="b">
        <f>AND('terepi-avar&amp;túrás'!F11,'terepi-avar&amp;túrás'!H11)</f>
        <v>0</v>
      </c>
      <c r="Z10" s="191" t="b">
        <f>AND('terepi-avar&amp;túrás'!F11,'terepi-avar&amp;túrás'!I11)</f>
        <v>0</v>
      </c>
      <c r="AA10" s="191" t="b">
        <f>AND('terepi-avar&amp;túrás'!F11,'terepi-avar&amp;túrás'!J11)</f>
        <v>0</v>
      </c>
      <c r="AB10" s="191" t="b">
        <f>AND('terepi-avar&amp;túrás'!G11,'terepi-avar&amp;túrás'!H11)</f>
        <v>0</v>
      </c>
      <c r="AC10" s="191" t="b">
        <f>AND('terepi-avar&amp;túrás'!G11,'terepi-avar&amp;túrás'!I11)</f>
        <v>0</v>
      </c>
      <c r="AD10" s="191" t="b">
        <f>AND('terepi-avar&amp;túrás'!G11,'terepi-avar&amp;túrás'!J11)</f>
        <v>0</v>
      </c>
    </row>
    <row r="11" spans="1:30" ht="13.5" thickBot="1" x14ac:dyDescent="0.25">
      <c r="R11" s="189"/>
      <c r="S11" s="191" t="b">
        <f>AND('terepi-avar&amp;túrás'!D12,'terepi-avar&amp;túrás'!H12)</f>
        <v>1</v>
      </c>
      <c r="T11" s="191" t="b">
        <f>AND('terepi-avar&amp;túrás'!D12,'terepi-avar&amp;túrás'!I12)</f>
        <v>0</v>
      </c>
      <c r="U11" s="191" t="b">
        <f>AND('terepi-avar&amp;túrás'!D12,'terepi-avar&amp;túrás'!J12)</f>
        <v>0</v>
      </c>
      <c r="V11" s="191" t="b">
        <f>AND('terepi-avar&amp;túrás'!E12,'terepi-avar&amp;túrás'!H12)</f>
        <v>0</v>
      </c>
      <c r="W11" s="191" t="b">
        <f>AND('terepi-avar&amp;túrás'!E12,'terepi-avar&amp;túrás'!I12)</f>
        <v>0</v>
      </c>
      <c r="X11" s="191" t="b">
        <f>AND('terepi-avar&amp;túrás'!E12,'terepi-avar&amp;túrás'!J12)</f>
        <v>0</v>
      </c>
      <c r="Y11" s="191" t="b">
        <f>AND('terepi-avar&amp;túrás'!F12,'terepi-avar&amp;túrás'!H12)</f>
        <v>0</v>
      </c>
      <c r="Z11" s="191" t="b">
        <f>AND('terepi-avar&amp;túrás'!F12,'terepi-avar&amp;túrás'!I12)</f>
        <v>0</v>
      </c>
      <c r="AA11" s="191" t="b">
        <f>AND('terepi-avar&amp;túrás'!F12,'terepi-avar&amp;túrás'!J12)</f>
        <v>0</v>
      </c>
      <c r="AB11" s="191" t="b">
        <f>AND('terepi-avar&amp;túrás'!G12,'terepi-avar&amp;túrás'!H12)</f>
        <v>0</v>
      </c>
      <c r="AC11" s="191" t="b">
        <f>AND('terepi-avar&amp;túrás'!G12,'terepi-avar&amp;túrás'!I12)</f>
        <v>0</v>
      </c>
      <c r="AD11" s="191" t="b">
        <f>AND('terepi-avar&amp;túrás'!G12,'terepi-avar&amp;túrás'!J12)</f>
        <v>0</v>
      </c>
    </row>
    <row r="12" spans="1:30" x14ac:dyDescent="0.2">
      <c r="B12" s="277"/>
      <c r="C12" s="278"/>
      <c r="D12" s="278"/>
      <c r="E12" s="278"/>
      <c r="F12" s="278"/>
      <c r="G12" s="279"/>
      <c r="H12" s="280" t="s">
        <v>284</v>
      </c>
      <c r="I12" s="278"/>
      <c r="J12" s="278"/>
      <c r="K12" s="278"/>
      <c r="L12" s="278"/>
      <c r="M12" s="278"/>
      <c r="N12" s="281"/>
      <c r="R12" s="189"/>
      <c r="S12" s="191" t="b">
        <f>AND('terepi-avar&amp;túrás'!D13,'terepi-avar&amp;túrás'!H13)</f>
        <v>1</v>
      </c>
      <c r="T12" s="191" t="b">
        <f>AND('terepi-avar&amp;túrás'!D13,'terepi-avar&amp;túrás'!I13)</f>
        <v>0</v>
      </c>
      <c r="U12" s="191" t="b">
        <f>AND('terepi-avar&amp;túrás'!D13,'terepi-avar&amp;túrás'!J13)</f>
        <v>0</v>
      </c>
      <c r="V12" s="191" t="b">
        <f>AND('terepi-avar&amp;túrás'!E13,'terepi-avar&amp;túrás'!H13)</f>
        <v>0</v>
      </c>
      <c r="W12" s="191" t="b">
        <f>AND('terepi-avar&amp;túrás'!E13,'terepi-avar&amp;túrás'!I13)</f>
        <v>0</v>
      </c>
      <c r="X12" s="191" t="b">
        <f>AND('terepi-avar&amp;túrás'!E13,'terepi-avar&amp;túrás'!J13)</f>
        <v>0</v>
      </c>
      <c r="Y12" s="191" t="b">
        <f>AND('terepi-avar&amp;túrás'!F13,'terepi-avar&amp;túrás'!H13)</f>
        <v>0</v>
      </c>
      <c r="Z12" s="191" t="b">
        <f>AND('terepi-avar&amp;túrás'!F13,'terepi-avar&amp;túrás'!I13)</f>
        <v>0</v>
      </c>
      <c r="AA12" s="191" t="b">
        <f>AND('terepi-avar&amp;túrás'!F13,'terepi-avar&amp;túrás'!J13)</f>
        <v>0</v>
      </c>
      <c r="AB12" s="191" t="b">
        <f>AND('terepi-avar&amp;túrás'!G13,'terepi-avar&amp;túrás'!H13)</f>
        <v>0</v>
      </c>
      <c r="AC12" s="191" t="b">
        <f>AND('terepi-avar&amp;túrás'!G13,'terepi-avar&amp;túrás'!I13)</f>
        <v>0</v>
      </c>
      <c r="AD12" s="191" t="b">
        <f>AND('terepi-avar&amp;túrás'!G13,'terepi-avar&amp;túrás'!J13)</f>
        <v>0</v>
      </c>
    </row>
    <row r="13" spans="1:30" ht="15.75" x14ac:dyDescent="0.25">
      <c r="A13" s="193" t="s">
        <v>285</v>
      </c>
      <c r="C13" s="231">
        <f>(C7+D7+E7)</f>
        <v>8</v>
      </c>
      <c r="D13" s="193" t="s">
        <v>289</v>
      </c>
      <c r="R13" s="189"/>
      <c r="S13" s="191" t="b">
        <f>AND('terepi-avar&amp;túrás'!D14,'terepi-avar&amp;túrás'!H14)</f>
        <v>0</v>
      </c>
      <c r="T13" s="191" t="b">
        <f>AND('terepi-avar&amp;túrás'!D14,'terepi-avar&amp;túrás'!I14)</f>
        <v>1</v>
      </c>
      <c r="U13" s="191" t="b">
        <f>AND('terepi-avar&amp;túrás'!D14,'terepi-avar&amp;túrás'!J14)</f>
        <v>0</v>
      </c>
      <c r="V13" s="191" t="b">
        <f>AND('terepi-avar&amp;túrás'!E14,'terepi-avar&amp;túrás'!H14)</f>
        <v>0</v>
      </c>
      <c r="W13" s="191" t="b">
        <f>AND('terepi-avar&amp;túrás'!E14,'terepi-avar&amp;túrás'!I14)</f>
        <v>0</v>
      </c>
      <c r="X13" s="191" t="b">
        <f>AND('terepi-avar&amp;túrás'!E14,'terepi-avar&amp;túrás'!J14)</f>
        <v>0</v>
      </c>
      <c r="Y13" s="191" t="b">
        <f>AND('terepi-avar&amp;túrás'!F14,'terepi-avar&amp;túrás'!H14)</f>
        <v>0</v>
      </c>
      <c r="Z13" s="191" t="b">
        <f>AND('terepi-avar&amp;túrás'!F14,'terepi-avar&amp;túrás'!I14)</f>
        <v>0</v>
      </c>
      <c r="AA13" s="191" t="b">
        <f>AND('terepi-avar&amp;túrás'!F14,'terepi-avar&amp;túrás'!J14)</f>
        <v>0</v>
      </c>
      <c r="AB13" s="191" t="b">
        <f>AND('terepi-avar&amp;túrás'!G14,'terepi-avar&amp;túrás'!H14)</f>
        <v>0</v>
      </c>
      <c r="AC13" s="191" t="b">
        <f>AND('terepi-avar&amp;túrás'!G14,'terepi-avar&amp;túrás'!I14)</f>
        <v>0</v>
      </c>
      <c r="AD13" s="191" t="b">
        <f>AND('terepi-avar&amp;túrás'!G14,'terepi-avar&amp;túrás'!J14)</f>
        <v>0</v>
      </c>
    </row>
    <row r="14" spans="1:30" ht="15.75" x14ac:dyDescent="0.25">
      <c r="A14" s="193" t="s">
        <v>286</v>
      </c>
      <c r="C14" s="191">
        <f>(F7+G7+H7)</f>
        <v>5</v>
      </c>
      <c r="D14" s="193" t="s">
        <v>289</v>
      </c>
      <c r="K14" s="24"/>
      <c r="R14" s="189"/>
      <c r="S14" s="191" t="b">
        <f>AND('terepi-avar&amp;túrás'!D15,'terepi-avar&amp;túrás'!H15)</f>
        <v>0</v>
      </c>
      <c r="T14" s="191" t="b">
        <f>AND('terepi-avar&amp;túrás'!D15,'terepi-avar&amp;túrás'!I15)</f>
        <v>0</v>
      </c>
      <c r="U14" s="191" t="b">
        <f>AND('terepi-avar&amp;túrás'!D15,'terepi-avar&amp;túrás'!J15)</f>
        <v>0</v>
      </c>
      <c r="V14" s="191" t="b">
        <f>AND('terepi-avar&amp;túrás'!E15,'terepi-avar&amp;túrás'!H15)</f>
        <v>0</v>
      </c>
      <c r="W14" s="191" t="b">
        <f>AND('terepi-avar&amp;túrás'!E15,'terepi-avar&amp;túrás'!I15)</f>
        <v>0</v>
      </c>
      <c r="X14" s="191" t="b">
        <f>AND('terepi-avar&amp;túrás'!E15,'terepi-avar&amp;túrás'!J15)</f>
        <v>0</v>
      </c>
      <c r="Y14" s="191" t="b">
        <f>AND('terepi-avar&amp;túrás'!F15,'terepi-avar&amp;túrás'!H15)</f>
        <v>0</v>
      </c>
      <c r="Z14" s="191" t="b">
        <f>AND('terepi-avar&amp;túrás'!F15,'terepi-avar&amp;túrás'!I15)</f>
        <v>0</v>
      </c>
      <c r="AA14" s="191" t="b">
        <f>AND('terepi-avar&amp;túrás'!F15,'terepi-avar&amp;túrás'!J15)</f>
        <v>0</v>
      </c>
      <c r="AB14" s="191" t="b">
        <f>AND('terepi-avar&amp;túrás'!G15,'terepi-avar&amp;túrás'!H15)</f>
        <v>0</v>
      </c>
      <c r="AC14" s="191" t="b">
        <f>AND('terepi-avar&amp;túrás'!G15,'terepi-avar&amp;túrás'!I15)</f>
        <v>0</v>
      </c>
      <c r="AD14" s="191" t="b">
        <f>AND('terepi-avar&amp;túrás'!G15,'terepi-avar&amp;túrás'!J15)</f>
        <v>0</v>
      </c>
    </row>
    <row r="15" spans="1:30" ht="15.75" x14ac:dyDescent="0.25">
      <c r="A15" s="193" t="s">
        <v>287</v>
      </c>
      <c r="C15" s="191">
        <f>(I7+J7+K7)</f>
        <v>2</v>
      </c>
      <c r="D15" s="193" t="s">
        <v>289</v>
      </c>
      <c r="R15" s="189"/>
      <c r="S15" s="191" t="b">
        <f>AND('terepi-avar&amp;túrás'!D16,'terepi-avar&amp;túrás'!H16)</f>
        <v>0</v>
      </c>
      <c r="T15" s="191" t="b">
        <f>AND('terepi-avar&amp;túrás'!D16,'terepi-avar&amp;túrás'!I16)</f>
        <v>0</v>
      </c>
      <c r="U15" s="191" t="b">
        <f>AND('terepi-avar&amp;túrás'!D16,'terepi-avar&amp;túrás'!J16)</f>
        <v>0</v>
      </c>
      <c r="V15" s="191" t="b">
        <f>AND('terepi-avar&amp;túrás'!E16,'terepi-avar&amp;túrás'!H16)</f>
        <v>0</v>
      </c>
      <c r="W15" s="191" t="b">
        <f>AND('terepi-avar&amp;túrás'!E16,'terepi-avar&amp;túrás'!I16)</f>
        <v>0</v>
      </c>
      <c r="X15" s="191" t="b">
        <f>AND('terepi-avar&amp;túrás'!E16,'terepi-avar&amp;túrás'!J16)</f>
        <v>0</v>
      </c>
      <c r="Y15" s="191" t="b">
        <f>AND('terepi-avar&amp;túrás'!F16,'terepi-avar&amp;túrás'!H16)</f>
        <v>0</v>
      </c>
      <c r="Z15" s="191" t="b">
        <f>AND('terepi-avar&amp;túrás'!F16,'terepi-avar&amp;túrás'!I16)</f>
        <v>0</v>
      </c>
      <c r="AA15" s="191" t="b">
        <f>AND('terepi-avar&amp;túrás'!F16,'terepi-avar&amp;túrás'!J16)</f>
        <v>0</v>
      </c>
      <c r="AB15" s="191" t="b">
        <f>AND('terepi-avar&amp;túrás'!G16,'terepi-avar&amp;túrás'!H16)</f>
        <v>0</v>
      </c>
      <c r="AC15" s="191" t="b">
        <f>AND('terepi-avar&amp;túrás'!G16,'terepi-avar&amp;túrás'!I16)</f>
        <v>0</v>
      </c>
      <c r="AD15" s="191" t="b">
        <f>AND('terepi-avar&amp;túrás'!G16,'terepi-avar&amp;túrás'!J16)</f>
        <v>0</v>
      </c>
    </row>
    <row r="16" spans="1:30" ht="15.75" x14ac:dyDescent="0.25">
      <c r="A16" s="193" t="s">
        <v>288</v>
      </c>
      <c r="C16" s="191">
        <f>(L7+M7+N7)</f>
        <v>1</v>
      </c>
      <c r="D16" s="193" t="s">
        <v>289</v>
      </c>
      <c r="E16" s="49" t="s">
        <v>290</v>
      </c>
      <c r="F16" s="49"/>
      <c r="J16" s="231">
        <f>(0.25*C13)+(0.5*C14)+(0.75*C15)+(1*C16)</f>
        <v>7</v>
      </c>
      <c r="K16" s="49" t="s">
        <v>291</v>
      </c>
      <c r="R16" s="189"/>
      <c r="S16" s="191" t="b">
        <f>AND('terepi-avar&amp;túrás'!D17,'terepi-avar&amp;túrás'!H17)</f>
        <v>0</v>
      </c>
      <c r="T16" s="191" t="b">
        <f>AND('terepi-avar&amp;túrás'!D17,'terepi-avar&amp;túrás'!I17)</f>
        <v>0</v>
      </c>
      <c r="U16" s="191" t="b">
        <f>AND('terepi-avar&amp;túrás'!D17,'terepi-avar&amp;túrás'!J17)</f>
        <v>0</v>
      </c>
      <c r="V16" s="191" t="b">
        <f>AND('terepi-avar&amp;túrás'!E17,'terepi-avar&amp;túrás'!H17)</f>
        <v>0</v>
      </c>
      <c r="W16" s="191" t="b">
        <f>AND('terepi-avar&amp;túrás'!E17,'terepi-avar&amp;túrás'!I17)</f>
        <v>0</v>
      </c>
      <c r="X16" s="191" t="b">
        <f>AND('terepi-avar&amp;túrás'!E17,'terepi-avar&amp;túrás'!J17)</f>
        <v>0</v>
      </c>
      <c r="Y16" s="191" t="b">
        <f>AND('terepi-avar&amp;túrás'!F17,'terepi-avar&amp;túrás'!H17)</f>
        <v>0</v>
      </c>
      <c r="Z16" s="191" t="b">
        <f>AND('terepi-avar&amp;túrás'!F17,'terepi-avar&amp;túrás'!I17)</f>
        <v>0</v>
      </c>
      <c r="AA16" s="191" t="b">
        <f>AND('terepi-avar&amp;túrás'!F17,'terepi-avar&amp;túrás'!J17)</f>
        <v>0</v>
      </c>
      <c r="AB16" s="191" t="b">
        <f>AND('terepi-avar&amp;túrás'!G17,'terepi-avar&amp;túrás'!H17)</f>
        <v>0</v>
      </c>
      <c r="AC16" s="191" t="b">
        <f>AND('terepi-avar&amp;túrás'!G17,'terepi-avar&amp;túrás'!I17)</f>
        <v>0</v>
      </c>
      <c r="AD16" s="191" t="b">
        <f>AND('terepi-avar&amp;túrás'!G17,'terepi-avar&amp;túrás'!J17)</f>
        <v>0</v>
      </c>
    </row>
    <row r="17" spans="1:30" x14ac:dyDescent="0.2">
      <c r="R17" s="189"/>
      <c r="S17" s="191" t="b">
        <f>AND('terepi-avar&amp;túrás'!D18,'terepi-avar&amp;túrás'!H18)</f>
        <v>0</v>
      </c>
      <c r="T17" s="191" t="b">
        <f>AND('terepi-avar&amp;túrás'!D18,'terepi-avar&amp;túrás'!I18)</f>
        <v>0</v>
      </c>
      <c r="U17" s="191" t="b">
        <f>AND('terepi-avar&amp;túrás'!D18,'terepi-avar&amp;túrás'!J18)</f>
        <v>0</v>
      </c>
      <c r="V17" s="191" t="b">
        <f>AND('terepi-avar&amp;túrás'!E18,'terepi-avar&amp;túrás'!H18)</f>
        <v>0</v>
      </c>
      <c r="W17" s="191" t="b">
        <f>AND('terepi-avar&amp;túrás'!E18,'terepi-avar&amp;túrás'!I18)</f>
        <v>0</v>
      </c>
      <c r="X17" s="191" t="b">
        <f>AND('terepi-avar&amp;túrás'!E18,'terepi-avar&amp;túrás'!J18)</f>
        <v>0</v>
      </c>
      <c r="Y17" s="191" t="b">
        <f>AND('terepi-avar&amp;túrás'!F18,'terepi-avar&amp;túrás'!H18)</f>
        <v>0</v>
      </c>
      <c r="Z17" s="191" t="b">
        <f>AND('terepi-avar&amp;túrás'!F18,'terepi-avar&amp;túrás'!I18)</f>
        <v>0</v>
      </c>
      <c r="AA17" s="191" t="b">
        <f>AND('terepi-avar&amp;túrás'!F18,'terepi-avar&amp;túrás'!J18)</f>
        <v>0</v>
      </c>
      <c r="AB17" s="191" t="b">
        <f>AND('terepi-avar&amp;túrás'!G18,'terepi-avar&amp;túrás'!H18)</f>
        <v>0</v>
      </c>
      <c r="AC17" s="191" t="b">
        <f>AND('terepi-avar&amp;túrás'!G18,'terepi-avar&amp;túrás'!I18)</f>
        <v>0</v>
      </c>
      <c r="AD17" s="191" t="b">
        <f>AND('terepi-avar&amp;túrás'!G18,'terepi-avar&amp;túrás'!J18)</f>
        <v>0</v>
      </c>
    </row>
    <row r="18" spans="1:30" x14ac:dyDescent="0.2">
      <c r="R18" s="189"/>
      <c r="S18" s="191" t="b">
        <f>AND('terepi-avar&amp;túrás'!D19,'terepi-avar&amp;túrás'!H19)</f>
        <v>0</v>
      </c>
      <c r="T18" s="191" t="b">
        <f>AND('terepi-avar&amp;túrás'!D19,'terepi-avar&amp;túrás'!I19)</f>
        <v>0</v>
      </c>
      <c r="U18" s="191" t="b">
        <f>AND('terepi-avar&amp;túrás'!D19,'terepi-avar&amp;túrás'!J19)</f>
        <v>0</v>
      </c>
      <c r="V18" s="191" t="b">
        <f>AND('terepi-avar&amp;túrás'!E19,'terepi-avar&amp;túrás'!H19)</f>
        <v>0</v>
      </c>
      <c r="W18" s="191" t="b">
        <f>AND('terepi-avar&amp;túrás'!E19,'terepi-avar&amp;túrás'!I19)</f>
        <v>0</v>
      </c>
      <c r="X18" s="191" t="b">
        <f>AND('terepi-avar&amp;túrás'!E19,'terepi-avar&amp;túrás'!J19)</f>
        <v>0</v>
      </c>
      <c r="Y18" s="191" t="b">
        <f>AND('terepi-avar&amp;túrás'!F19,'terepi-avar&amp;túrás'!H19)</f>
        <v>0</v>
      </c>
      <c r="Z18" s="191" t="b">
        <f>AND('terepi-avar&amp;túrás'!F19,'terepi-avar&amp;túrás'!I19)</f>
        <v>0</v>
      </c>
      <c r="AA18" s="191" t="b">
        <f>AND('terepi-avar&amp;túrás'!F19,'terepi-avar&amp;túrás'!J19)</f>
        <v>0</v>
      </c>
      <c r="AB18" s="191" t="b">
        <f>AND('terepi-avar&amp;túrás'!G19,'terepi-avar&amp;túrás'!H19)</f>
        <v>0</v>
      </c>
      <c r="AC18" s="191" t="b">
        <f>AND('terepi-avar&amp;túrás'!G19,'terepi-avar&amp;túrás'!I19)</f>
        <v>0</v>
      </c>
      <c r="AD18" s="191" t="b">
        <f>AND('terepi-avar&amp;túrás'!G19,'terepi-avar&amp;túrás'!J19)</f>
        <v>0</v>
      </c>
    </row>
    <row r="19" spans="1:30" x14ac:dyDescent="0.2">
      <c r="R19" s="189"/>
      <c r="S19" s="191" t="b">
        <f>AND('terepi-avar&amp;túrás'!D20,'terepi-avar&amp;túrás'!H20)</f>
        <v>0</v>
      </c>
      <c r="T19" s="191" t="b">
        <f>AND('terepi-avar&amp;túrás'!D20,'terepi-avar&amp;túrás'!I20)</f>
        <v>0</v>
      </c>
      <c r="U19" s="191" t="b">
        <f>AND('terepi-avar&amp;túrás'!D20,'terepi-avar&amp;túrás'!J20)</f>
        <v>0</v>
      </c>
      <c r="V19" s="191" t="b">
        <f>AND('terepi-avar&amp;túrás'!E20,'terepi-avar&amp;túrás'!H20)</f>
        <v>0</v>
      </c>
      <c r="W19" s="191" t="b">
        <f>AND('terepi-avar&amp;túrás'!E20,'terepi-avar&amp;túrás'!I20)</f>
        <v>0</v>
      </c>
      <c r="X19" s="191" t="b">
        <f>AND('terepi-avar&amp;túrás'!E20,'terepi-avar&amp;túrás'!J20)</f>
        <v>0</v>
      </c>
      <c r="Y19" s="191" t="b">
        <f>AND('terepi-avar&amp;túrás'!F20,'terepi-avar&amp;túrás'!H20)</f>
        <v>0</v>
      </c>
      <c r="Z19" s="191" t="b">
        <f>AND('terepi-avar&amp;túrás'!F20,'terepi-avar&amp;túrás'!I20)</f>
        <v>0</v>
      </c>
      <c r="AA19" s="191" t="b">
        <f>AND('terepi-avar&amp;túrás'!F20,'terepi-avar&amp;túrás'!J20)</f>
        <v>0</v>
      </c>
      <c r="AB19" s="191" t="b">
        <f>AND('terepi-avar&amp;túrás'!G20,'terepi-avar&amp;túrás'!H20)</f>
        <v>0</v>
      </c>
      <c r="AC19" s="191" t="b">
        <f>AND('terepi-avar&amp;túrás'!G20,'terepi-avar&amp;túrás'!I20)</f>
        <v>0</v>
      </c>
      <c r="AD19" s="191" t="b">
        <f>AND('terepi-avar&amp;túrás'!G20,'terepi-avar&amp;túrás'!J20)</f>
        <v>0</v>
      </c>
    </row>
    <row r="20" spans="1:30" x14ac:dyDescent="0.2">
      <c r="A20" s="15" t="s">
        <v>292</v>
      </c>
      <c r="C20" s="191">
        <f>(C7)+(F7)+(I7)+(L7)</f>
        <v>11</v>
      </c>
      <c r="D20" s="189" t="s">
        <v>289</v>
      </c>
      <c r="R20" s="189"/>
      <c r="S20" s="191" t="b">
        <f>AND('terepi-avar&amp;túrás'!D21,'terepi-avar&amp;túrás'!H21)</f>
        <v>0</v>
      </c>
      <c r="T20" s="191" t="b">
        <f>AND('terepi-avar&amp;túrás'!D21,'terepi-avar&amp;túrás'!I21)</f>
        <v>0</v>
      </c>
      <c r="U20" s="191" t="b">
        <f>AND('terepi-avar&amp;túrás'!D21,'terepi-avar&amp;túrás'!J21)</f>
        <v>0</v>
      </c>
      <c r="V20" s="191" t="b">
        <f>AND('terepi-avar&amp;túrás'!E21,'terepi-avar&amp;túrás'!H21)</f>
        <v>0</v>
      </c>
      <c r="W20" s="191" t="b">
        <f>AND('terepi-avar&amp;túrás'!E21,'terepi-avar&amp;túrás'!I21)</f>
        <v>1</v>
      </c>
      <c r="X20" s="191" t="b">
        <f>AND('terepi-avar&amp;túrás'!E21,'terepi-avar&amp;túrás'!J21)</f>
        <v>0</v>
      </c>
      <c r="Y20" s="191" t="b">
        <f>AND('terepi-avar&amp;túrás'!F21,'terepi-avar&amp;túrás'!H21)</f>
        <v>0</v>
      </c>
      <c r="Z20" s="191" t="b">
        <f>AND('terepi-avar&amp;túrás'!F21,'terepi-avar&amp;túrás'!I21)</f>
        <v>0</v>
      </c>
      <c r="AA20" s="191" t="b">
        <f>AND('terepi-avar&amp;túrás'!F21,'terepi-avar&amp;túrás'!J21)</f>
        <v>0</v>
      </c>
      <c r="AB20" s="191" t="b">
        <f>AND('terepi-avar&amp;túrás'!G21,'terepi-avar&amp;túrás'!H21)</f>
        <v>0</v>
      </c>
      <c r="AC20" s="191" t="b">
        <f>AND('terepi-avar&amp;túrás'!G21,'terepi-avar&amp;túrás'!I21)</f>
        <v>0</v>
      </c>
      <c r="AD20" s="191" t="b">
        <f>AND('terepi-avar&amp;túrás'!G21,'terepi-avar&amp;túrás'!J21)</f>
        <v>0</v>
      </c>
    </row>
    <row r="21" spans="1:30" x14ac:dyDescent="0.2">
      <c r="A21" s="15" t="s">
        <v>293</v>
      </c>
      <c r="C21" s="191">
        <f>(D7)+(G7)+(J7)+(M7)</f>
        <v>5</v>
      </c>
      <c r="D21" s="189" t="s">
        <v>289</v>
      </c>
      <c r="R21" s="189"/>
      <c r="S21" s="191" t="b">
        <f>AND('terepi-avar&amp;túrás'!D22,'terepi-avar&amp;túrás'!H22)</f>
        <v>0</v>
      </c>
      <c r="T21" s="191" t="b">
        <f>AND('terepi-avar&amp;túrás'!D22,'terepi-avar&amp;túrás'!I22)</f>
        <v>0</v>
      </c>
      <c r="U21" s="191" t="b">
        <f>AND('terepi-avar&amp;túrás'!D22,'terepi-avar&amp;túrás'!J22)</f>
        <v>0</v>
      </c>
      <c r="V21" s="191" t="b">
        <f>AND('terepi-avar&amp;túrás'!E22,'terepi-avar&amp;túrás'!H22)</f>
        <v>0</v>
      </c>
      <c r="W21" s="191" t="b">
        <f>AND('terepi-avar&amp;túrás'!E22,'terepi-avar&amp;túrás'!I22)</f>
        <v>0</v>
      </c>
      <c r="X21" s="191" t="b">
        <f>AND('terepi-avar&amp;túrás'!E22,'terepi-avar&amp;túrás'!J22)</f>
        <v>0</v>
      </c>
      <c r="Y21" s="191" t="b">
        <f>AND('terepi-avar&amp;túrás'!F22,'terepi-avar&amp;túrás'!H22)</f>
        <v>0</v>
      </c>
      <c r="Z21" s="191" t="b">
        <f>AND('terepi-avar&amp;túrás'!F22,'terepi-avar&amp;túrás'!I22)</f>
        <v>0</v>
      </c>
      <c r="AA21" s="191" t="b">
        <f>AND('terepi-avar&amp;túrás'!F22,'terepi-avar&amp;túrás'!J22)</f>
        <v>0</v>
      </c>
      <c r="AB21" s="191" t="b">
        <f>AND('terepi-avar&amp;túrás'!G22,'terepi-avar&amp;túrás'!H22)</f>
        <v>0</v>
      </c>
      <c r="AC21" s="191" t="b">
        <f>AND('terepi-avar&amp;túrás'!G22,'terepi-avar&amp;túrás'!I22)</f>
        <v>0</v>
      </c>
      <c r="AD21" s="191" t="b">
        <f>AND('terepi-avar&amp;túrás'!G22,'terepi-avar&amp;túrás'!J22)</f>
        <v>0</v>
      </c>
    </row>
    <row r="22" spans="1:30" x14ac:dyDescent="0.2">
      <c r="A22" s="15" t="s">
        <v>294</v>
      </c>
      <c r="C22" s="191">
        <f>(E7)+(H7)+(K7)+(N7)</f>
        <v>0</v>
      </c>
      <c r="D22" s="189" t="s">
        <v>289</v>
      </c>
      <c r="R22" s="189"/>
      <c r="S22" s="191" t="b">
        <f>AND('terepi-avar&amp;túrás'!D23,'terepi-avar&amp;túrás'!H23)</f>
        <v>0</v>
      </c>
      <c r="T22" s="191" t="b">
        <f>AND('terepi-avar&amp;túrás'!D23,'terepi-avar&amp;túrás'!I23)</f>
        <v>0</v>
      </c>
      <c r="U22" s="191" t="b">
        <f>AND('terepi-avar&amp;túrás'!D23,'terepi-avar&amp;túrás'!J23)</f>
        <v>0</v>
      </c>
      <c r="V22" s="191" t="b">
        <f>AND('terepi-avar&amp;túrás'!E23,'terepi-avar&amp;túrás'!H23)</f>
        <v>0</v>
      </c>
      <c r="W22" s="191" t="b">
        <f>AND('terepi-avar&amp;túrás'!E23,'terepi-avar&amp;túrás'!I23)</f>
        <v>0</v>
      </c>
      <c r="X22" s="191" t="b">
        <f>AND('terepi-avar&amp;túrás'!E23,'terepi-avar&amp;túrás'!J23)</f>
        <v>0</v>
      </c>
      <c r="Y22" s="191" t="b">
        <f>AND('terepi-avar&amp;túrás'!F23,'terepi-avar&amp;túrás'!H23)</f>
        <v>0</v>
      </c>
      <c r="Z22" s="191" t="b">
        <f>AND('terepi-avar&amp;túrás'!F23,'terepi-avar&amp;túrás'!I23)</f>
        <v>0</v>
      </c>
      <c r="AA22" s="191" t="b">
        <f>AND('terepi-avar&amp;túrás'!F23,'terepi-avar&amp;túrás'!J23)</f>
        <v>0</v>
      </c>
      <c r="AB22" s="191" t="b">
        <f>AND('terepi-avar&amp;túrás'!G23,'terepi-avar&amp;túrás'!H23)</f>
        <v>0</v>
      </c>
      <c r="AC22" s="191" t="b">
        <f>AND('terepi-avar&amp;túrás'!G23,'terepi-avar&amp;túrás'!I23)</f>
        <v>0</v>
      </c>
      <c r="AD22" s="191" t="b">
        <f>AND('terepi-avar&amp;túrás'!G23,'terepi-avar&amp;túrás'!J23)</f>
        <v>0</v>
      </c>
    </row>
    <row r="23" spans="1:30" ht="13.5" thickBot="1" x14ac:dyDescent="0.25">
      <c r="B23" s="276"/>
      <c r="C23" s="276"/>
      <c r="D23" s="276"/>
      <c r="E23" s="276"/>
      <c r="F23" s="276"/>
      <c r="G23" s="276"/>
      <c r="H23" s="276"/>
      <c r="I23" s="276"/>
      <c r="J23" s="276"/>
      <c r="K23" s="276"/>
      <c r="L23" s="276"/>
      <c r="M23" s="276"/>
      <c r="N23" s="36"/>
      <c r="R23" s="189"/>
      <c r="S23" s="191" t="b">
        <f>AND('terepi-avar&amp;túrás'!D24,'terepi-avar&amp;túrás'!H24)</f>
        <v>0</v>
      </c>
      <c r="T23" s="191" t="b">
        <f>AND('terepi-avar&amp;túrás'!D24,'terepi-avar&amp;túrás'!I24)</f>
        <v>0</v>
      </c>
      <c r="U23" s="191" t="b">
        <f>AND('terepi-avar&amp;túrás'!D24,'terepi-avar&amp;túrás'!J24)</f>
        <v>0</v>
      </c>
      <c r="V23" s="191" t="b">
        <f>AND('terepi-avar&amp;túrás'!E24,'terepi-avar&amp;túrás'!H24)</f>
        <v>0</v>
      </c>
      <c r="W23" s="191" t="b">
        <f>AND('terepi-avar&amp;túrás'!E24,'terepi-avar&amp;túrás'!I24)</f>
        <v>0</v>
      </c>
      <c r="X23" s="191" t="b">
        <f>AND('terepi-avar&amp;túrás'!E24,'terepi-avar&amp;túrás'!J24)</f>
        <v>0</v>
      </c>
      <c r="Y23" s="191" t="b">
        <f>AND('terepi-avar&amp;túrás'!F24,'terepi-avar&amp;túrás'!H24)</f>
        <v>0</v>
      </c>
      <c r="Z23" s="191" t="b">
        <f>AND('terepi-avar&amp;túrás'!F24,'terepi-avar&amp;túrás'!I24)</f>
        <v>0</v>
      </c>
      <c r="AA23" s="191" t="b">
        <f>AND('terepi-avar&amp;túrás'!F24,'terepi-avar&amp;túrás'!J24)</f>
        <v>0</v>
      </c>
      <c r="AB23" s="191" t="b">
        <f>AND('terepi-avar&amp;túrás'!G24,'terepi-avar&amp;túrás'!H24)</f>
        <v>0</v>
      </c>
      <c r="AC23" s="191" t="b">
        <f>AND('terepi-avar&amp;túrás'!G24,'terepi-avar&amp;túrás'!I24)</f>
        <v>0</v>
      </c>
      <c r="AD23" s="191" t="b">
        <f>AND('terepi-avar&amp;túrás'!G24,'terepi-avar&amp;túrás'!J24)</f>
        <v>0</v>
      </c>
    </row>
    <row r="24" spans="1:30" x14ac:dyDescent="0.2">
      <c r="R24" s="189"/>
      <c r="S24" s="191" t="b">
        <f>AND('terepi-avar&amp;túrás'!D25,'terepi-avar&amp;túrás'!H25)</f>
        <v>0</v>
      </c>
      <c r="T24" s="191" t="b">
        <f>AND('terepi-avar&amp;túrás'!D25,'terepi-avar&amp;túrás'!I25)</f>
        <v>0</v>
      </c>
      <c r="U24" s="191" t="b">
        <f>AND('terepi-avar&amp;túrás'!D25,'terepi-avar&amp;túrás'!J25)</f>
        <v>0</v>
      </c>
      <c r="V24" s="191" t="b">
        <f>AND('terepi-avar&amp;túrás'!E25,'terepi-avar&amp;túrás'!H25)</f>
        <v>0</v>
      </c>
      <c r="W24" s="191" t="b">
        <f>AND('terepi-avar&amp;túrás'!E25,'terepi-avar&amp;túrás'!I25)</f>
        <v>0</v>
      </c>
      <c r="X24" s="191" t="b">
        <f>AND('terepi-avar&amp;túrás'!E25,'terepi-avar&amp;túrás'!J25)</f>
        <v>0</v>
      </c>
      <c r="Y24" s="191" t="b">
        <f>AND('terepi-avar&amp;túrás'!F25,'terepi-avar&amp;túrás'!H25)</f>
        <v>0</v>
      </c>
      <c r="Z24" s="191" t="b">
        <f>AND('terepi-avar&amp;túrás'!F25,'terepi-avar&amp;túrás'!I25)</f>
        <v>0</v>
      </c>
      <c r="AA24" s="191" t="b">
        <f>AND('terepi-avar&amp;túrás'!F25,'terepi-avar&amp;túrás'!J25)</f>
        <v>0</v>
      </c>
      <c r="AB24" s="191" t="b">
        <f>AND('terepi-avar&amp;túrás'!G25,'terepi-avar&amp;túrás'!H25)</f>
        <v>0</v>
      </c>
      <c r="AC24" s="191" t="b">
        <f>AND('terepi-avar&amp;túrás'!G25,'terepi-avar&amp;túrás'!I25)</f>
        <v>0</v>
      </c>
      <c r="AD24" s="191" t="b">
        <f>AND('terepi-avar&amp;túrás'!G25,'terepi-avar&amp;túrás'!J25)</f>
        <v>0</v>
      </c>
    </row>
    <row r="25" spans="1:30" x14ac:dyDescent="0.2">
      <c r="R25" s="189"/>
      <c r="S25" s="191" t="b">
        <f>AND('terepi-avar&amp;túrás'!D26,'terepi-avar&amp;túrás'!H26)</f>
        <v>0</v>
      </c>
      <c r="T25" s="191" t="b">
        <f>AND('terepi-avar&amp;túrás'!D26,'terepi-avar&amp;túrás'!I26)</f>
        <v>0</v>
      </c>
      <c r="U25" s="191" t="b">
        <f>AND('terepi-avar&amp;túrás'!D26,'terepi-avar&amp;túrás'!J26)</f>
        <v>0</v>
      </c>
      <c r="V25" s="191" t="b">
        <f>AND('terepi-avar&amp;túrás'!E26,'terepi-avar&amp;túrás'!H26)</f>
        <v>0</v>
      </c>
      <c r="W25" s="191" t="b">
        <f>AND('terepi-avar&amp;túrás'!E26,'terepi-avar&amp;túrás'!I26)</f>
        <v>0</v>
      </c>
      <c r="X25" s="191" t="b">
        <f>AND('terepi-avar&amp;túrás'!E26,'terepi-avar&amp;túrás'!J26)</f>
        <v>0</v>
      </c>
      <c r="Y25" s="191" t="b">
        <f>AND('terepi-avar&amp;túrás'!F26,'terepi-avar&amp;túrás'!H26)</f>
        <v>0</v>
      </c>
      <c r="Z25" s="191" t="b">
        <f>AND('terepi-avar&amp;túrás'!F26,'terepi-avar&amp;túrás'!I26)</f>
        <v>0</v>
      </c>
      <c r="AA25" s="191" t="b">
        <f>AND('terepi-avar&amp;túrás'!F26,'terepi-avar&amp;túrás'!J26)</f>
        <v>0</v>
      </c>
      <c r="AB25" s="191" t="b">
        <f>AND('terepi-avar&amp;túrás'!G26,'terepi-avar&amp;túrás'!H26)</f>
        <v>0</v>
      </c>
      <c r="AC25" s="191" t="b">
        <f>AND('terepi-avar&amp;túrás'!G26,'terepi-avar&amp;túrás'!I26)</f>
        <v>0</v>
      </c>
      <c r="AD25" s="191" t="b">
        <f>AND('terepi-avar&amp;túrás'!G26,'terepi-avar&amp;túrás'!J26)</f>
        <v>0</v>
      </c>
    </row>
    <row r="26" spans="1:30" x14ac:dyDescent="0.2">
      <c r="R26" s="189"/>
      <c r="S26" s="191" t="b">
        <f>AND('terepi-avar&amp;túrás'!D27,'terepi-avar&amp;túrás'!H27)</f>
        <v>0</v>
      </c>
      <c r="T26" s="191" t="b">
        <f>AND('terepi-avar&amp;túrás'!D27,'terepi-avar&amp;túrás'!I27)</f>
        <v>0</v>
      </c>
      <c r="U26" s="191" t="b">
        <f>AND('terepi-avar&amp;túrás'!D27,'terepi-avar&amp;túrás'!J27)</f>
        <v>0</v>
      </c>
      <c r="V26" s="191" t="b">
        <f>AND('terepi-avar&amp;túrás'!E27,'terepi-avar&amp;túrás'!H27)</f>
        <v>0</v>
      </c>
      <c r="W26" s="191" t="b">
        <f>AND('terepi-avar&amp;túrás'!E27,'terepi-avar&amp;túrás'!I27)</f>
        <v>0</v>
      </c>
      <c r="X26" s="191" t="b">
        <f>AND('terepi-avar&amp;túrás'!E27,'terepi-avar&amp;túrás'!J27)</f>
        <v>0</v>
      </c>
      <c r="Y26" s="191" t="b">
        <f>AND('terepi-avar&amp;túrás'!F27,'terepi-avar&amp;túrás'!H27)</f>
        <v>0</v>
      </c>
      <c r="Z26" s="191" t="b">
        <f>AND('terepi-avar&amp;túrás'!F27,'terepi-avar&amp;túrás'!I27)</f>
        <v>0</v>
      </c>
      <c r="AA26" s="191" t="b">
        <f>AND('terepi-avar&amp;túrás'!F27,'terepi-avar&amp;túrás'!J27)</f>
        <v>0</v>
      </c>
      <c r="AB26" s="191" t="b">
        <f>AND('terepi-avar&amp;túrás'!G27,'terepi-avar&amp;túrás'!H27)</f>
        <v>0</v>
      </c>
      <c r="AC26" s="191" t="b">
        <f>AND('terepi-avar&amp;túrás'!G27,'terepi-avar&amp;túrás'!I27)</f>
        <v>0</v>
      </c>
      <c r="AD26" s="191" t="b">
        <f>AND('terepi-avar&amp;túrás'!G27,'terepi-avar&amp;túrás'!J27)</f>
        <v>0</v>
      </c>
    </row>
    <row r="27" spans="1:30" ht="15.75" x14ac:dyDescent="0.25">
      <c r="B27" s="193"/>
      <c r="R27" s="189"/>
      <c r="S27" s="191" t="b">
        <f>AND('terepi-avar&amp;túrás'!D28,'terepi-avar&amp;túrás'!H28)</f>
        <v>0</v>
      </c>
      <c r="T27" s="191" t="b">
        <f>AND('terepi-avar&amp;túrás'!D28,'terepi-avar&amp;túrás'!I28)</f>
        <v>0</v>
      </c>
      <c r="U27" s="191" t="b">
        <f>AND('terepi-avar&amp;túrás'!D28,'terepi-avar&amp;túrás'!J28)</f>
        <v>0</v>
      </c>
      <c r="V27" s="191" t="b">
        <f>AND('terepi-avar&amp;túrás'!E28,'terepi-avar&amp;túrás'!H28)</f>
        <v>0</v>
      </c>
      <c r="W27" s="191" t="b">
        <f>AND('terepi-avar&amp;túrás'!E28,'terepi-avar&amp;túrás'!I28)</f>
        <v>0</v>
      </c>
      <c r="X27" s="191" t="b">
        <f>AND('terepi-avar&amp;túrás'!E28,'terepi-avar&amp;túrás'!J28)</f>
        <v>0</v>
      </c>
      <c r="Y27" s="191" t="b">
        <f>AND('terepi-avar&amp;túrás'!F28,'terepi-avar&amp;túrás'!H28)</f>
        <v>0</v>
      </c>
      <c r="Z27" s="191" t="b">
        <f>AND('terepi-avar&amp;túrás'!F28,'terepi-avar&amp;túrás'!I28)</f>
        <v>0</v>
      </c>
      <c r="AA27" s="191" t="b">
        <f>AND('terepi-avar&amp;túrás'!F28,'terepi-avar&amp;túrás'!J28)</f>
        <v>0</v>
      </c>
      <c r="AB27" s="191" t="b">
        <f>AND('terepi-avar&amp;túrás'!G28,'terepi-avar&amp;túrás'!H28)</f>
        <v>0</v>
      </c>
      <c r="AC27" s="191" t="b">
        <f>AND('terepi-avar&amp;túrás'!G28,'terepi-avar&amp;túrás'!I28)</f>
        <v>0</v>
      </c>
      <c r="AD27" s="191" t="b">
        <f>AND('terepi-avar&amp;túrás'!G28,'terepi-avar&amp;túrás'!J28)</f>
        <v>0</v>
      </c>
    </row>
    <row r="28" spans="1:30" ht="15.75" x14ac:dyDescent="0.25">
      <c r="A28" s="193" t="s">
        <v>323</v>
      </c>
      <c r="B28" s="193"/>
      <c r="R28" s="189"/>
      <c r="S28" s="191" t="b">
        <f>AND('terepi-avar&amp;túrás'!D29,'terepi-avar&amp;túrás'!H29)</f>
        <v>0</v>
      </c>
      <c r="T28" s="191" t="b">
        <f>AND('terepi-avar&amp;túrás'!D29,'terepi-avar&amp;túrás'!I29)</f>
        <v>0</v>
      </c>
      <c r="U28" s="191" t="b">
        <f>AND('terepi-avar&amp;túrás'!D29,'terepi-avar&amp;túrás'!J29)</f>
        <v>0</v>
      </c>
      <c r="V28" s="191" t="b">
        <f>AND('terepi-avar&amp;túrás'!E29,'terepi-avar&amp;túrás'!H29)</f>
        <v>0</v>
      </c>
      <c r="W28" s="191" t="b">
        <f>AND('terepi-avar&amp;túrás'!E29,'terepi-avar&amp;túrás'!I29)</f>
        <v>0</v>
      </c>
      <c r="X28" s="191" t="b">
        <f>AND('terepi-avar&amp;túrás'!E29,'terepi-avar&amp;túrás'!J29)</f>
        <v>0</v>
      </c>
      <c r="Y28" s="191" t="b">
        <f>AND('terepi-avar&amp;túrás'!F29,'terepi-avar&amp;túrás'!H29)</f>
        <v>0</v>
      </c>
      <c r="Z28" s="191" t="b">
        <f>AND('terepi-avar&amp;túrás'!F29,'terepi-avar&amp;túrás'!I29)</f>
        <v>0</v>
      </c>
      <c r="AA28" s="191" t="b">
        <f>AND('terepi-avar&amp;túrás'!F29,'terepi-avar&amp;túrás'!J29)</f>
        <v>0</v>
      </c>
      <c r="AB28" s="191" t="b">
        <f>AND('terepi-avar&amp;túrás'!G29,'terepi-avar&amp;túrás'!H29)</f>
        <v>0</v>
      </c>
      <c r="AC28" s="191" t="b">
        <f>AND('terepi-avar&amp;túrás'!G29,'terepi-avar&amp;túrás'!I29)</f>
        <v>0</v>
      </c>
      <c r="AD28" s="191" t="b">
        <f>AND('terepi-avar&amp;túrás'!G29,'terepi-avar&amp;túrás'!J29)</f>
        <v>0</v>
      </c>
    </row>
    <row r="29" spans="1:30" ht="15.75" x14ac:dyDescent="0.25">
      <c r="A29" s="193"/>
      <c r="B29" s="193"/>
      <c r="C29" s="246" t="s">
        <v>315</v>
      </c>
      <c r="D29" s="246" t="s">
        <v>316</v>
      </c>
      <c r="E29" s="246" t="s">
        <v>317</v>
      </c>
      <c r="F29" s="246" t="s">
        <v>318</v>
      </c>
      <c r="G29" s="246" t="s">
        <v>319</v>
      </c>
      <c r="H29" s="246" t="s">
        <v>300</v>
      </c>
      <c r="R29" s="189"/>
      <c r="S29" s="191" t="b">
        <f>AND('terepi-avar&amp;túrás'!D30,'terepi-avar&amp;túrás'!H30)</f>
        <v>0</v>
      </c>
      <c r="T29" s="191" t="b">
        <f>AND('terepi-avar&amp;túrás'!D30,'terepi-avar&amp;túrás'!I30)</f>
        <v>0</v>
      </c>
      <c r="U29" s="191" t="b">
        <f>AND('terepi-avar&amp;túrás'!D30,'terepi-avar&amp;túrás'!J30)</f>
        <v>0</v>
      </c>
      <c r="V29" s="191" t="b">
        <f>AND('terepi-avar&amp;túrás'!E30,'terepi-avar&amp;túrás'!H30)</f>
        <v>0</v>
      </c>
      <c r="W29" s="191" t="b">
        <f>AND('terepi-avar&amp;túrás'!E30,'terepi-avar&amp;túrás'!I30)</f>
        <v>0</v>
      </c>
      <c r="X29" s="191" t="b">
        <f>AND('terepi-avar&amp;túrás'!E30,'terepi-avar&amp;túrás'!J30)</f>
        <v>0</v>
      </c>
      <c r="Y29" s="191" t="b">
        <f>AND('terepi-avar&amp;túrás'!F30,'terepi-avar&amp;túrás'!H30)</f>
        <v>0</v>
      </c>
      <c r="Z29" s="191" t="b">
        <f>AND('terepi-avar&amp;túrás'!F30,'terepi-avar&amp;túrás'!I30)</f>
        <v>0</v>
      </c>
      <c r="AA29" s="191" t="b">
        <f>AND('terepi-avar&amp;túrás'!F30,'terepi-avar&amp;túrás'!J30)</f>
        <v>0</v>
      </c>
      <c r="AB29" s="191" t="b">
        <f>AND('terepi-avar&amp;túrás'!G30,'terepi-avar&amp;túrás'!H30)</f>
        <v>0</v>
      </c>
      <c r="AC29" s="191" t="b">
        <f>AND('terepi-avar&amp;túrás'!G30,'terepi-avar&amp;túrás'!I30)</f>
        <v>0</v>
      </c>
      <c r="AD29" s="191" t="b">
        <f>AND('terepi-avar&amp;túrás'!G30,'terepi-avar&amp;túrás'!J30)</f>
        <v>0</v>
      </c>
    </row>
    <row r="30" spans="1:30" ht="15.75" x14ac:dyDescent="0.25">
      <c r="A30" s="193"/>
      <c r="B30" s="193" t="s">
        <v>321</v>
      </c>
      <c r="C30" s="222">
        <f>'terepi-hajtásszám&amp;hullaték'!C107/'terepi-hajtásszám&amp;hullaték'!$F$1</f>
        <v>0</v>
      </c>
      <c r="D30" s="222">
        <f>'terepi-hajtásszám&amp;hullaték'!D107/'terepi-hajtásszám&amp;hullaték'!$F$1</f>
        <v>0</v>
      </c>
      <c r="E30" s="222">
        <f>'terepi-hajtásszám&amp;hullaték'!E107/'terepi-hajtásszám&amp;hullaték'!$F$1</f>
        <v>0</v>
      </c>
      <c r="F30" s="222">
        <f>'terepi-hajtásszám&amp;hullaték'!F107/'terepi-hajtásszám&amp;hullaték'!$F$1</f>
        <v>0</v>
      </c>
      <c r="G30" s="222">
        <f>'terepi-hajtásszám&amp;hullaték'!G107/'terepi-hajtásszám&amp;hullaték'!$F$1</f>
        <v>0</v>
      </c>
      <c r="H30" s="222">
        <f>'terepi-hajtásszám&amp;hullaték'!H107/'terepi-hajtásszám&amp;hullaték'!$F$1</f>
        <v>2.8571428571428571E-3</v>
      </c>
      <c r="R30" s="189"/>
      <c r="S30" s="191" t="b">
        <f>AND('terepi-avar&amp;túrás'!D31,'terepi-avar&amp;túrás'!H31)</f>
        <v>0</v>
      </c>
      <c r="T30" s="191" t="b">
        <f>AND('terepi-avar&amp;túrás'!D31,'terepi-avar&amp;túrás'!I31)</f>
        <v>0</v>
      </c>
      <c r="U30" s="191" t="b">
        <f>AND('terepi-avar&amp;túrás'!D31,'terepi-avar&amp;túrás'!J31)</f>
        <v>0</v>
      </c>
      <c r="V30" s="191" t="b">
        <f>AND('terepi-avar&amp;túrás'!E31,'terepi-avar&amp;túrás'!H31)</f>
        <v>0</v>
      </c>
      <c r="W30" s="191" t="b">
        <f>AND('terepi-avar&amp;túrás'!E31,'terepi-avar&amp;túrás'!I31)</f>
        <v>0</v>
      </c>
      <c r="X30" s="191" t="b">
        <f>AND('terepi-avar&amp;túrás'!E31,'terepi-avar&amp;túrás'!J31)</f>
        <v>0</v>
      </c>
      <c r="Y30" s="191" t="b">
        <f>AND('terepi-avar&amp;túrás'!F31,'terepi-avar&amp;túrás'!H31)</f>
        <v>0</v>
      </c>
      <c r="Z30" s="191" t="b">
        <f>AND('terepi-avar&amp;túrás'!F31,'terepi-avar&amp;túrás'!I31)</f>
        <v>0</v>
      </c>
      <c r="AA30" s="191" t="b">
        <f>AND('terepi-avar&amp;túrás'!F31,'terepi-avar&amp;túrás'!J31)</f>
        <v>0</v>
      </c>
      <c r="AB30" s="191" t="b">
        <f>AND('terepi-avar&amp;túrás'!G31,'terepi-avar&amp;túrás'!H31)</f>
        <v>0</v>
      </c>
      <c r="AC30" s="191" t="b">
        <f>AND('terepi-avar&amp;túrás'!G31,'terepi-avar&amp;túrás'!I31)</f>
        <v>0</v>
      </c>
      <c r="AD30" s="191" t="b">
        <f>AND('terepi-avar&amp;túrás'!G31,'terepi-avar&amp;túrás'!J31)</f>
        <v>0</v>
      </c>
    </row>
    <row r="31" spans="1:30" ht="15.75" x14ac:dyDescent="0.25">
      <c r="A31" s="193"/>
      <c r="B31" s="193" t="s">
        <v>320</v>
      </c>
      <c r="C31" s="222">
        <f>'terepi-hajtásszám&amp;hullaték'!C107/('terepi-hajtásszám&amp;hullaték'!$F$1/1000)</f>
        <v>0</v>
      </c>
      <c r="D31" s="222">
        <f>'terepi-hajtásszám&amp;hullaték'!D107/('terepi-hajtásszám&amp;hullaték'!$F$1/1000)</f>
        <v>0</v>
      </c>
      <c r="E31" s="222">
        <f>'terepi-hajtásszám&amp;hullaték'!E107/('terepi-hajtásszám&amp;hullaték'!$F$1/1000)</f>
        <v>0</v>
      </c>
      <c r="F31" s="222">
        <f>'terepi-hajtásszám&amp;hullaték'!F107/('terepi-hajtásszám&amp;hullaték'!$F$1/1000)</f>
        <v>0</v>
      </c>
      <c r="G31" s="222">
        <f>'terepi-hajtásszám&amp;hullaték'!G107/('terepi-hajtásszám&amp;hullaték'!$F$1/1000)</f>
        <v>0</v>
      </c>
      <c r="H31" s="222">
        <f>'terepi-hajtásszám&amp;hullaték'!H107/('terepi-hajtásszám&amp;hullaték'!$F$1/1000)</f>
        <v>2.8571428571428572</v>
      </c>
      <c r="R31" s="189"/>
      <c r="S31" s="191" t="b">
        <f>AND('terepi-avar&amp;túrás'!D32,'terepi-avar&amp;túrás'!H32)</f>
        <v>0</v>
      </c>
      <c r="T31" s="191" t="b">
        <f>AND('terepi-avar&amp;túrás'!D32,'terepi-avar&amp;túrás'!I32)</f>
        <v>0</v>
      </c>
      <c r="U31" s="191" t="b">
        <f>AND('terepi-avar&amp;túrás'!D32,'terepi-avar&amp;túrás'!J32)</f>
        <v>0</v>
      </c>
      <c r="V31" s="191" t="b">
        <f>AND('terepi-avar&amp;túrás'!E32,'terepi-avar&amp;túrás'!H32)</f>
        <v>0</v>
      </c>
      <c r="W31" s="191" t="b">
        <f>AND('terepi-avar&amp;túrás'!E32,'terepi-avar&amp;túrás'!I32)</f>
        <v>0</v>
      </c>
      <c r="X31" s="191" t="b">
        <f>AND('terepi-avar&amp;túrás'!E32,'terepi-avar&amp;túrás'!J32)</f>
        <v>0</v>
      </c>
      <c r="Y31" s="191" t="b">
        <f>AND('terepi-avar&amp;túrás'!F32,'terepi-avar&amp;túrás'!H32)</f>
        <v>0</v>
      </c>
      <c r="Z31" s="191" t="b">
        <f>AND('terepi-avar&amp;túrás'!F32,'terepi-avar&amp;túrás'!I32)</f>
        <v>1</v>
      </c>
      <c r="AA31" s="191" t="b">
        <f>AND('terepi-avar&amp;túrás'!F32,'terepi-avar&amp;túrás'!J32)</f>
        <v>0</v>
      </c>
      <c r="AB31" s="191" t="b">
        <f>AND('terepi-avar&amp;túrás'!G32,'terepi-avar&amp;túrás'!H32)</f>
        <v>0</v>
      </c>
      <c r="AC31" s="191" t="b">
        <f>AND('terepi-avar&amp;túrás'!G32,'terepi-avar&amp;túrás'!I32)</f>
        <v>0</v>
      </c>
      <c r="AD31" s="191" t="b">
        <f>AND('terepi-avar&amp;túrás'!G32,'terepi-avar&amp;túrás'!J32)</f>
        <v>0</v>
      </c>
    </row>
    <row r="32" spans="1:30" x14ac:dyDescent="0.2">
      <c r="R32" s="189"/>
      <c r="S32" s="191" t="b">
        <f>AND('terepi-avar&amp;túrás'!D33,'terepi-avar&amp;túrás'!H33)</f>
        <v>0</v>
      </c>
      <c r="T32" s="191" t="b">
        <f>AND('terepi-avar&amp;túrás'!D33,'terepi-avar&amp;túrás'!I33)</f>
        <v>0</v>
      </c>
      <c r="U32" s="191" t="b">
        <f>AND('terepi-avar&amp;túrás'!D33,'terepi-avar&amp;túrás'!J33)</f>
        <v>0</v>
      </c>
      <c r="V32" s="191" t="b">
        <f>AND('terepi-avar&amp;túrás'!E33,'terepi-avar&amp;túrás'!H33)</f>
        <v>0</v>
      </c>
      <c r="W32" s="191" t="b">
        <f>AND('terepi-avar&amp;túrás'!E33,'terepi-avar&amp;túrás'!I33)</f>
        <v>0</v>
      </c>
      <c r="X32" s="191" t="b">
        <f>AND('terepi-avar&amp;túrás'!E33,'terepi-avar&amp;túrás'!J33)</f>
        <v>0</v>
      </c>
      <c r="Y32" s="191" t="b">
        <f>AND('terepi-avar&amp;túrás'!F33,'terepi-avar&amp;túrás'!H33)</f>
        <v>0</v>
      </c>
      <c r="Z32" s="191" t="b">
        <f>AND('terepi-avar&amp;túrás'!F33,'terepi-avar&amp;túrás'!I33)</f>
        <v>0</v>
      </c>
      <c r="AA32" s="191" t="b">
        <f>AND('terepi-avar&amp;túrás'!F33,'terepi-avar&amp;túrás'!J33)</f>
        <v>0</v>
      </c>
      <c r="AB32" s="191" t="b">
        <f>AND('terepi-avar&amp;túrás'!G33,'terepi-avar&amp;túrás'!H33)</f>
        <v>0</v>
      </c>
      <c r="AC32" s="191" t="b">
        <f>AND('terepi-avar&amp;túrás'!G33,'terepi-avar&amp;túrás'!I33)</f>
        <v>0</v>
      </c>
      <c r="AD32" s="191" t="b">
        <f>AND('terepi-avar&amp;túrás'!G33,'terepi-avar&amp;túrás'!J33)</f>
        <v>0</v>
      </c>
    </row>
    <row r="33" spans="1:30" x14ac:dyDescent="0.2">
      <c r="R33" s="189"/>
      <c r="S33" s="191" t="b">
        <f>AND('terepi-avar&amp;túrás'!D34,'terepi-avar&amp;túrás'!H34)</f>
        <v>0</v>
      </c>
      <c r="T33" s="191" t="b">
        <f>AND('terepi-avar&amp;túrás'!D34,'terepi-avar&amp;túrás'!I34)</f>
        <v>0</v>
      </c>
      <c r="U33" s="191" t="b">
        <f>AND('terepi-avar&amp;túrás'!D34,'terepi-avar&amp;túrás'!J34)</f>
        <v>0</v>
      </c>
      <c r="V33" s="191" t="b">
        <f>AND('terepi-avar&amp;túrás'!E34,'terepi-avar&amp;túrás'!H34)</f>
        <v>0</v>
      </c>
      <c r="W33" s="191" t="b">
        <f>AND('terepi-avar&amp;túrás'!E34,'terepi-avar&amp;túrás'!I34)</f>
        <v>0</v>
      </c>
      <c r="X33" s="191" t="b">
        <f>AND('terepi-avar&amp;túrás'!E34,'terepi-avar&amp;túrás'!J34)</f>
        <v>0</v>
      </c>
      <c r="Y33" s="191" t="b">
        <f>AND('terepi-avar&amp;túrás'!F34,'terepi-avar&amp;túrás'!H34)</f>
        <v>0</v>
      </c>
      <c r="Z33" s="191" t="b">
        <f>AND('terepi-avar&amp;túrás'!F34,'terepi-avar&amp;túrás'!I34)</f>
        <v>0</v>
      </c>
      <c r="AA33" s="191" t="b">
        <f>AND('terepi-avar&amp;túrás'!F34,'terepi-avar&amp;túrás'!J34)</f>
        <v>0</v>
      </c>
      <c r="AB33" s="191" t="b">
        <f>AND('terepi-avar&amp;túrás'!G34,'terepi-avar&amp;túrás'!H34)</f>
        <v>0</v>
      </c>
      <c r="AC33" s="191" t="b">
        <f>AND('terepi-avar&amp;túrás'!G34,'terepi-avar&amp;túrás'!I34)</f>
        <v>0</v>
      </c>
      <c r="AD33" s="191" t="b">
        <f>AND('terepi-avar&amp;túrás'!G34,'terepi-avar&amp;túrás'!J34)</f>
        <v>0</v>
      </c>
    </row>
    <row r="34" spans="1:30" ht="15" x14ac:dyDescent="0.2">
      <c r="B34" s="107"/>
      <c r="C34" s="107"/>
      <c r="D34" s="107"/>
      <c r="E34" s="107"/>
      <c r="F34" s="107"/>
      <c r="G34" s="107"/>
      <c r="H34" s="107"/>
      <c r="R34" s="189"/>
      <c r="S34" s="191" t="b">
        <f>AND('terepi-avar&amp;túrás'!D35,'terepi-avar&amp;túrás'!H35)</f>
        <v>0</v>
      </c>
      <c r="T34" s="191" t="b">
        <f>AND('terepi-avar&amp;túrás'!D35,'terepi-avar&amp;túrás'!I35)</f>
        <v>0</v>
      </c>
      <c r="U34" s="191" t="b">
        <f>AND('terepi-avar&amp;túrás'!D35,'terepi-avar&amp;túrás'!J35)</f>
        <v>0</v>
      </c>
      <c r="V34" s="191" t="b">
        <f>AND('terepi-avar&amp;túrás'!E35,'terepi-avar&amp;túrás'!H35)</f>
        <v>0</v>
      </c>
      <c r="W34" s="191" t="b">
        <f>AND('terepi-avar&amp;túrás'!E35,'terepi-avar&amp;túrás'!I35)</f>
        <v>0</v>
      </c>
      <c r="X34" s="191" t="b">
        <f>AND('terepi-avar&amp;túrás'!E35,'terepi-avar&amp;túrás'!J35)</f>
        <v>0</v>
      </c>
      <c r="Y34" s="191" t="b">
        <f>AND('terepi-avar&amp;túrás'!F35,'terepi-avar&amp;túrás'!H35)</f>
        <v>0</v>
      </c>
      <c r="Z34" s="191" t="b">
        <f>AND('terepi-avar&amp;túrás'!F35,'terepi-avar&amp;túrás'!I35)</f>
        <v>0</v>
      </c>
      <c r="AA34" s="191" t="b">
        <f>AND('terepi-avar&amp;túrás'!F35,'terepi-avar&amp;túrás'!J35)</f>
        <v>0</v>
      </c>
      <c r="AB34" s="191" t="b">
        <f>AND('terepi-avar&amp;túrás'!G35,'terepi-avar&amp;túrás'!H35)</f>
        <v>0</v>
      </c>
      <c r="AC34" s="191" t="b">
        <f>AND('terepi-avar&amp;túrás'!G35,'terepi-avar&amp;túrás'!I35)</f>
        <v>0</v>
      </c>
      <c r="AD34" s="191" t="b">
        <f>AND('terepi-avar&amp;túrás'!G35,'terepi-avar&amp;túrás'!J35)</f>
        <v>0</v>
      </c>
    </row>
    <row r="35" spans="1:30" ht="15.75" x14ac:dyDescent="0.25">
      <c r="A35" s="193" t="s">
        <v>324</v>
      </c>
      <c r="B35" s="107"/>
      <c r="C35" s="107"/>
      <c r="D35" s="107"/>
      <c r="E35" s="107"/>
      <c r="F35" s="107"/>
      <c r="G35" s="107"/>
      <c r="H35" s="107"/>
      <c r="R35" s="189"/>
      <c r="S35" s="191" t="b">
        <f>AND('terepi-avar&amp;túrás'!D36,'terepi-avar&amp;túrás'!H36)</f>
        <v>0</v>
      </c>
      <c r="T35" s="191" t="b">
        <f>AND('terepi-avar&amp;túrás'!D36,'terepi-avar&amp;túrás'!I36)</f>
        <v>0</v>
      </c>
      <c r="U35" s="191" t="b">
        <f>AND('terepi-avar&amp;túrás'!D36,'terepi-avar&amp;túrás'!J36)</f>
        <v>0</v>
      </c>
      <c r="V35" s="191" t="b">
        <f>AND('terepi-avar&amp;túrás'!E36,'terepi-avar&amp;túrás'!H36)</f>
        <v>0</v>
      </c>
      <c r="W35" s="191" t="b">
        <f>AND('terepi-avar&amp;túrás'!E36,'terepi-avar&amp;túrás'!I36)</f>
        <v>0</v>
      </c>
      <c r="X35" s="191" t="b">
        <f>AND('terepi-avar&amp;túrás'!E36,'terepi-avar&amp;túrás'!J36)</f>
        <v>0</v>
      </c>
      <c r="Y35" s="191" t="b">
        <f>AND('terepi-avar&amp;túrás'!F36,'terepi-avar&amp;túrás'!H36)</f>
        <v>0</v>
      </c>
      <c r="Z35" s="191" t="b">
        <f>AND('terepi-avar&amp;túrás'!F36,'terepi-avar&amp;túrás'!I36)</f>
        <v>0</v>
      </c>
      <c r="AA35" s="191" t="b">
        <f>AND('terepi-avar&amp;túrás'!F36,'terepi-avar&amp;túrás'!J36)</f>
        <v>0</v>
      </c>
      <c r="AB35" s="191" t="b">
        <f>AND('terepi-avar&amp;túrás'!G36,'terepi-avar&amp;túrás'!H36)</f>
        <v>0</v>
      </c>
      <c r="AC35" s="191" t="b">
        <f>AND('terepi-avar&amp;túrás'!G36,'terepi-avar&amp;túrás'!I36)</f>
        <v>0</v>
      </c>
      <c r="AD35" s="191" t="b">
        <f>AND('terepi-avar&amp;túrás'!G36,'terepi-avar&amp;túrás'!J36)</f>
        <v>0</v>
      </c>
    </row>
    <row r="36" spans="1:30" ht="15.75" x14ac:dyDescent="0.25">
      <c r="A36" s="107"/>
      <c r="B36" s="107"/>
      <c r="C36" s="246" t="s">
        <v>315</v>
      </c>
      <c r="D36" s="246" t="s">
        <v>316</v>
      </c>
      <c r="E36" s="246" t="s">
        <v>317</v>
      </c>
      <c r="F36" s="246" t="s">
        <v>318</v>
      </c>
      <c r="G36" s="246" t="s">
        <v>319</v>
      </c>
      <c r="H36" s="246" t="s">
        <v>300</v>
      </c>
      <c r="R36" s="189"/>
      <c r="S36" s="191" t="b">
        <f>AND('terepi-avar&amp;túrás'!D37,'terepi-avar&amp;túrás'!H37)</f>
        <v>0</v>
      </c>
      <c r="T36" s="191" t="b">
        <f>AND('terepi-avar&amp;túrás'!D37,'terepi-avar&amp;túrás'!I37)</f>
        <v>0</v>
      </c>
      <c r="U36" s="191" t="b">
        <f>AND('terepi-avar&amp;túrás'!D37,'terepi-avar&amp;túrás'!J37)</f>
        <v>0</v>
      </c>
      <c r="V36" s="191" t="b">
        <f>AND('terepi-avar&amp;túrás'!E37,'terepi-avar&amp;túrás'!H37)</f>
        <v>0</v>
      </c>
      <c r="W36" s="191" t="b">
        <f>AND('terepi-avar&amp;túrás'!E37,'terepi-avar&amp;túrás'!I37)</f>
        <v>0</v>
      </c>
      <c r="X36" s="191" t="b">
        <f>AND('terepi-avar&amp;túrás'!E37,'terepi-avar&amp;túrás'!J37)</f>
        <v>0</v>
      </c>
      <c r="Y36" s="191" t="b">
        <f>AND('terepi-avar&amp;túrás'!F37,'terepi-avar&amp;túrás'!H37)</f>
        <v>0</v>
      </c>
      <c r="Z36" s="191" t="b">
        <f>AND('terepi-avar&amp;túrás'!F37,'terepi-avar&amp;túrás'!I37)</f>
        <v>0</v>
      </c>
      <c r="AA36" s="191" t="b">
        <f>AND('terepi-avar&amp;túrás'!F37,'terepi-avar&amp;túrás'!J37)</f>
        <v>0</v>
      </c>
      <c r="AB36" s="191" t="b">
        <f>AND('terepi-avar&amp;túrás'!G37,'terepi-avar&amp;túrás'!H37)</f>
        <v>0</v>
      </c>
      <c r="AC36" s="191" t="b">
        <f>AND('terepi-avar&amp;túrás'!G37,'terepi-avar&amp;túrás'!I37)</f>
        <v>0</v>
      </c>
      <c r="AD36" s="191" t="b">
        <f>AND('terepi-avar&amp;túrás'!G37,'terepi-avar&amp;túrás'!J37)</f>
        <v>0</v>
      </c>
    </row>
    <row r="37" spans="1:30" ht="15.75" x14ac:dyDescent="0.25">
      <c r="B37" s="193" t="s">
        <v>321</v>
      </c>
      <c r="C37" s="222">
        <f>'terepi-hajtásszám&amp;hullaték'!I107/'terepi-hajtásszám&amp;hullaték'!$F$1</f>
        <v>0</v>
      </c>
      <c r="D37" s="222">
        <f>'terepi-hajtásszám&amp;hullaték'!J107/'terepi-hajtásszám&amp;hullaték'!$F$1</f>
        <v>4.7619047619047619E-4</v>
      </c>
      <c r="E37" s="222">
        <f>'terepi-hajtásszám&amp;hullaték'!K107/'terepi-hajtásszám&amp;hullaték'!$F$1</f>
        <v>0</v>
      </c>
      <c r="F37" s="222">
        <f>'terepi-hajtásszám&amp;hullaték'!L107/'terepi-hajtásszám&amp;hullaték'!$F$1</f>
        <v>0</v>
      </c>
      <c r="G37" s="222">
        <f>'terepi-hajtásszám&amp;hullaték'!M107/'terepi-hajtásszám&amp;hullaték'!$F$1</f>
        <v>4.7619047619047619E-4</v>
      </c>
      <c r="H37" s="222">
        <f>'terepi-hajtásszám&amp;hullaték'!N107/'terepi-hajtásszám&amp;hullaték'!$F$1</f>
        <v>9.5238095238095238E-4</v>
      </c>
      <c r="R37" s="189"/>
      <c r="S37" s="191" t="b">
        <f>AND('terepi-avar&amp;túrás'!D38,'terepi-avar&amp;túrás'!H38)</f>
        <v>0</v>
      </c>
      <c r="T37" s="191" t="b">
        <f>AND('terepi-avar&amp;túrás'!D38,'terepi-avar&amp;túrás'!I38)</f>
        <v>0</v>
      </c>
      <c r="U37" s="191" t="b">
        <f>AND('terepi-avar&amp;túrás'!D38,'terepi-avar&amp;túrás'!J38)</f>
        <v>0</v>
      </c>
      <c r="V37" s="191" t="b">
        <f>AND('terepi-avar&amp;túrás'!E38,'terepi-avar&amp;túrás'!H38)</f>
        <v>0</v>
      </c>
      <c r="W37" s="191" t="b">
        <f>AND('terepi-avar&amp;túrás'!E38,'terepi-avar&amp;túrás'!I38)</f>
        <v>0</v>
      </c>
      <c r="X37" s="191" t="b">
        <f>AND('terepi-avar&amp;túrás'!E38,'terepi-avar&amp;túrás'!J38)</f>
        <v>0</v>
      </c>
      <c r="Y37" s="191" t="b">
        <f>AND('terepi-avar&amp;túrás'!F38,'terepi-avar&amp;túrás'!H38)</f>
        <v>0</v>
      </c>
      <c r="Z37" s="191" t="b">
        <f>AND('terepi-avar&amp;túrás'!F38,'terepi-avar&amp;túrás'!I38)</f>
        <v>0</v>
      </c>
      <c r="AA37" s="191" t="b">
        <f>AND('terepi-avar&amp;túrás'!F38,'terepi-avar&amp;túrás'!J38)</f>
        <v>0</v>
      </c>
      <c r="AB37" s="191" t="b">
        <f>AND('terepi-avar&amp;túrás'!G38,'terepi-avar&amp;túrás'!H38)</f>
        <v>0</v>
      </c>
      <c r="AC37" s="191" t="b">
        <f>AND('terepi-avar&amp;túrás'!G38,'terepi-avar&amp;túrás'!I38)</f>
        <v>0</v>
      </c>
      <c r="AD37" s="191" t="b">
        <f>AND('terepi-avar&amp;túrás'!G38,'terepi-avar&amp;túrás'!J38)</f>
        <v>0</v>
      </c>
    </row>
    <row r="38" spans="1:30" ht="15.75" x14ac:dyDescent="0.25">
      <c r="B38" s="193" t="s">
        <v>320</v>
      </c>
      <c r="C38" s="222">
        <f>'terepi-hajtásszám&amp;hullaték'!I107/('terepi-hajtásszám&amp;hullaték'!$F$1/1000)</f>
        <v>0</v>
      </c>
      <c r="D38" s="222">
        <f>'terepi-hajtásszám&amp;hullaték'!J107/('terepi-hajtásszám&amp;hullaték'!$F$1/1000)</f>
        <v>0.47619047619047616</v>
      </c>
      <c r="E38" s="222">
        <f>'terepi-hajtásszám&amp;hullaték'!K107/('terepi-hajtásszám&amp;hullaték'!$F$1/1000)</f>
        <v>0</v>
      </c>
      <c r="F38" s="222">
        <f>'terepi-hajtásszám&amp;hullaték'!L107/('terepi-hajtásszám&amp;hullaték'!$F$1/1000)</f>
        <v>0</v>
      </c>
      <c r="G38" s="222">
        <f>'terepi-hajtásszám&amp;hullaték'!M107/('terepi-hajtásszám&amp;hullaték'!$F$1/1000)</f>
        <v>0.47619047619047616</v>
      </c>
      <c r="H38" s="222">
        <f>'terepi-hajtásszám&amp;hullaték'!N107/('terepi-hajtásszám&amp;hullaték'!$F$1/1000)</f>
        <v>0.95238095238095233</v>
      </c>
      <c r="R38" s="189"/>
      <c r="S38" s="191" t="b">
        <f>AND('terepi-avar&amp;túrás'!D39,'terepi-avar&amp;túrás'!H39)</f>
        <v>0</v>
      </c>
      <c r="T38" s="191" t="b">
        <f>AND('terepi-avar&amp;túrás'!D39,'terepi-avar&amp;túrás'!I39)</f>
        <v>0</v>
      </c>
      <c r="U38" s="191" t="b">
        <f>AND('terepi-avar&amp;túrás'!D39,'terepi-avar&amp;túrás'!J39)</f>
        <v>0</v>
      </c>
      <c r="V38" s="191" t="b">
        <f>AND('terepi-avar&amp;túrás'!E39,'terepi-avar&amp;túrás'!H39)</f>
        <v>0</v>
      </c>
      <c r="W38" s="191" t="b">
        <f>AND('terepi-avar&amp;túrás'!E39,'terepi-avar&amp;túrás'!I39)</f>
        <v>0</v>
      </c>
      <c r="X38" s="191" t="b">
        <f>AND('terepi-avar&amp;túrás'!E39,'terepi-avar&amp;túrás'!J39)</f>
        <v>0</v>
      </c>
      <c r="Y38" s="191" t="b">
        <f>AND('terepi-avar&amp;túrás'!F39,'terepi-avar&amp;túrás'!H39)</f>
        <v>0</v>
      </c>
      <c r="Z38" s="191" t="b">
        <f>AND('terepi-avar&amp;túrás'!F39,'terepi-avar&amp;túrás'!I39)</f>
        <v>0</v>
      </c>
      <c r="AA38" s="191" t="b">
        <f>AND('terepi-avar&amp;túrás'!F39,'terepi-avar&amp;túrás'!J39)</f>
        <v>0</v>
      </c>
      <c r="AB38" s="191" t="b">
        <f>AND('terepi-avar&amp;túrás'!G39,'terepi-avar&amp;túrás'!H39)</f>
        <v>0</v>
      </c>
      <c r="AC38" s="191" t="b">
        <f>AND('terepi-avar&amp;túrás'!G39,'terepi-avar&amp;túrás'!I39)</f>
        <v>0</v>
      </c>
      <c r="AD38" s="191" t="b">
        <f>AND('terepi-avar&amp;túrás'!G39,'terepi-avar&amp;túrás'!J39)</f>
        <v>0</v>
      </c>
    </row>
    <row r="39" spans="1:30" x14ac:dyDescent="0.2">
      <c r="R39" s="189"/>
      <c r="S39" s="191" t="b">
        <f>AND('terepi-avar&amp;túrás'!D40,'terepi-avar&amp;túrás'!H40)</f>
        <v>0</v>
      </c>
      <c r="T39" s="191" t="b">
        <f>AND('terepi-avar&amp;túrás'!D40,'terepi-avar&amp;túrás'!I40)</f>
        <v>0</v>
      </c>
      <c r="U39" s="191" t="b">
        <f>AND('terepi-avar&amp;túrás'!D40,'terepi-avar&amp;túrás'!J40)</f>
        <v>0</v>
      </c>
      <c r="V39" s="191" t="b">
        <f>AND('terepi-avar&amp;túrás'!E40,'terepi-avar&amp;túrás'!H40)</f>
        <v>0</v>
      </c>
      <c r="W39" s="191" t="b">
        <f>AND('terepi-avar&amp;túrás'!E40,'terepi-avar&amp;túrás'!I40)</f>
        <v>0</v>
      </c>
      <c r="X39" s="191" t="b">
        <f>AND('terepi-avar&amp;túrás'!E40,'terepi-avar&amp;túrás'!J40)</f>
        <v>0</v>
      </c>
      <c r="Y39" s="191" t="b">
        <f>AND('terepi-avar&amp;túrás'!F40,'terepi-avar&amp;túrás'!H40)</f>
        <v>0</v>
      </c>
      <c r="Z39" s="191" t="b">
        <f>AND('terepi-avar&amp;túrás'!F40,'terepi-avar&amp;túrás'!I40)</f>
        <v>0</v>
      </c>
      <c r="AA39" s="191" t="b">
        <f>AND('terepi-avar&amp;túrás'!F40,'terepi-avar&amp;túrás'!J40)</f>
        <v>0</v>
      </c>
      <c r="AB39" s="191" t="b">
        <f>AND('terepi-avar&amp;túrás'!G40,'terepi-avar&amp;túrás'!H40)</f>
        <v>0</v>
      </c>
      <c r="AC39" s="191" t="b">
        <f>AND('terepi-avar&amp;túrás'!G40,'terepi-avar&amp;túrás'!I40)</f>
        <v>0</v>
      </c>
      <c r="AD39" s="191" t="b">
        <f>AND('terepi-avar&amp;túrás'!G40,'terepi-avar&amp;túrás'!J40)</f>
        <v>0</v>
      </c>
    </row>
    <row r="40" spans="1:30" x14ac:dyDescent="0.2">
      <c r="R40" s="189"/>
      <c r="S40" s="191" t="b">
        <f>AND('terepi-avar&amp;túrás'!D41,'terepi-avar&amp;túrás'!H41)</f>
        <v>0</v>
      </c>
      <c r="T40" s="191" t="b">
        <f>AND('terepi-avar&amp;túrás'!D41,'terepi-avar&amp;túrás'!I41)</f>
        <v>0</v>
      </c>
      <c r="U40" s="191" t="b">
        <f>AND('terepi-avar&amp;túrás'!D41,'terepi-avar&amp;túrás'!J41)</f>
        <v>0</v>
      </c>
      <c r="V40" s="191" t="b">
        <f>AND('terepi-avar&amp;túrás'!E41,'terepi-avar&amp;túrás'!H41)</f>
        <v>0</v>
      </c>
      <c r="W40" s="191" t="b">
        <f>AND('terepi-avar&amp;túrás'!E41,'terepi-avar&amp;túrás'!I41)</f>
        <v>0</v>
      </c>
      <c r="X40" s="191" t="b">
        <f>AND('terepi-avar&amp;túrás'!E41,'terepi-avar&amp;túrás'!J41)</f>
        <v>0</v>
      </c>
      <c r="Y40" s="191" t="b">
        <f>AND('terepi-avar&amp;túrás'!F41,'terepi-avar&amp;túrás'!H41)</f>
        <v>0</v>
      </c>
      <c r="Z40" s="191" t="b">
        <f>AND('terepi-avar&amp;túrás'!F41,'terepi-avar&amp;túrás'!I41)</f>
        <v>0</v>
      </c>
      <c r="AA40" s="191" t="b">
        <f>AND('terepi-avar&amp;túrás'!F41,'terepi-avar&amp;túrás'!J41)</f>
        <v>0</v>
      </c>
      <c r="AB40" s="191" t="b">
        <f>AND('terepi-avar&amp;túrás'!G41,'terepi-avar&amp;túrás'!H41)</f>
        <v>0</v>
      </c>
      <c r="AC40" s="191" t="b">
        <f>AND('terepi-avar&amp;túrás'!G41,'terepi-avar&amp;túrás'!I41)</f>
        <v>0</v>
      </c>
      <c r="AD40" s="191" t="b">
        <f>AND('terepi-avar&amp;túrás'!G41,'terepi-avar&amp;túrás'!J41)</f>
        <v>0</v>
      </c>
    </row>
    <row r="41" spans="1:30" x14ac:dyDescent="0.2">
      <c r="R41" s="189"/>
      <c r="S41" s="191" t="b">
        <f>AND('terepi-avar&amp;túrás'!D42,'terepi-avar&amp;túrás'!H42)</f>
        <v>0</v>
      </c>
      <c r="T41" s="191" t="b">
        <f>AND('terepi-avar&amp;túrás'!D42,'terepi-avar&amp;túrás'!I42)</f>
        <v>0</v>
      </c>
      <c r="U41" s="191" t="b">
        <f>AND('terepi-avar&amp;túrás'!D42,'terepi-avar&amp;túrás'!J42)</f>
        <v>0</v>
      </c>
      <c r="V41" s="191" t="b">
        <f>AND('terepi-avar&amp;túrás'!E42,'terepi-avar&amp;túrás'!H42)</f>
        <v>0</v>
      </c>
      <c r="W41" s="191" t="b">
        <f>AND('terepi-avar&amp;túrás'!E42,'terepi-avar&amp;túrás'!I42)</f>
        <v>0</v>
      </c>
      <c r="X41" s="191" t="b">
        <f>AND('terepi-avar&amp;túrás'!E42,'terepi-avar&amp;túrás'!J42)</f>
        <v>0</v>
      </c>
      <c r="Y41" s="191" t="b">
        <f>AND('terepi-avar&amp;túrás'!F42,'terepi-avar&amp;túrás'!H42)</f>
        <v>0</v>
      </c>
      <c r="Z41" s="191" t="b">
        <f>AND('terepi-avar&amp;túrás'!F42,'terepi-avar&amp;túrás'!I42)</f>
        <v>0</v>
      </c>
      <c r="AA41" s="191" t="b">
        <f>AND('terepi-avar&amp;túrás'!F42,'terepi-avar&amp;túrás'!J42)</f>
        <v>0</v>
      </c>
      <c r="AB41" s="191" t="b">
        <f>AND('terepi-avar&amp;túrás'!G42,'terepi-avar&amp;túrás'!H42)</f>
        <v>0</v>
      </c>
      <c r="AC41" s="191" t="b">
        <f>AND('terepi-avar&amp;túrás'!G42,'terepi-avar&amp;túrás'!I42)</f>
        <v>0</v>
      </c>
      <c r="AD41" s="191" t="b">
        <f>AND('terepi-avar&amp;túrás'!G42,'terepi-avar&amp;túrás'!J42)</f>
        <v>0</v>
      </c>
    </row>
    <row r="42" spans="1:30" x14ac:dyDescent="0.2">
      <c r="R42" s="189"/>
      <c r="S42" s="191" t="b">
        <f>AND('terepi-avar&amp;túrás'!D43,'terepi-avar&amp;túrás'!H43)</f>
        <v>0</v>
      </c>
      <c r="T42" s="191" t="b">
        <f>AND('terepi-avar&amp;túrás'!D43,'terepi-avar&amp;túrás'!I43)</f>
        <v>0</v>
      </c>
      <c r="U42" s="191" t="b">
        <f>AND('terepi-avar&amp;túrás'!D43,'terepi-avar&amp;túrás'!J43)</f>
        <v>0</v>
      </c>
      <c r="V42" s="191" t="b">
        <f>AND('terepi-avar&amp;túrás'!E43,'terepi-avar&amp;túrás'!H43)</f>
        <v>0</v>
      </c>
      <c r="W42" s="191" t="b">
        <f>AND('terepi-avar&amp;túrás'!E43,'terepi-avar&amp;túrás'!I43)</f>
        <v>0</v>
      </c>
      <c r="X42" s="191" t="b">
        <f>AND('terepi-avar&amp;túrás'!E43,'terepi-avar&amp;túrás'!J43)</f>
        <v>0</v>
      </c>
      <c r="Y42" s="191" t="b">
        <f>AND('terepi-avar&amp;túrás'!F43,'terepi-avar&amp;túrás'!H43)</f>
        <v>0</v>
      </c>
      <c r="Z42" s="191" t="b">
        <f>AND('terepi-avar&amp;túrás'!F43,'terepi-avar&amp;túrás'!I43)</f>
        <v>0</v>
      </c>
      <c r="AA42" s="191" t="b">
        <f>AND('terepi-avar&amp;túrás'!F43,'terepi-avar&amp;túrás'!J43)</f>
        <v>0</v>
      </c>
      <c r="AB42" s="191" t="b">
        <f>AND('terepi-avar&amp;túrás'!G43,'terepi-avar&amp;túrás'!H43)</f>
        <v>0</v>
      </c>
      <c r="AC42" s="191" t="b">
        <f>AND('terepi-avar&amp;túrás'!G43,'terepi-avar&amp;túrás'!I43)</f>
        <v>0</v>
      </c>
      <c r="AD42" s="191" t="b">
        <f>AND('terepi-avar&amp;túrás'!G43,'terepi-avar&amp;túrás'!J43)</f>
        <v>0</v>
      </c>
    </row>
    <row r="43" spans="1:30" x14ac:dyDescent="0.2">
      <c r="R43" s="189"/>
      <c r="S43" s="191" t="b">
        <f>AND('terepi-avar&amp;túrás'!D44,'terepi-avar&amp;túrás'!H44)</f>
        <v>0</v>
      </c>
      <c r="T43" s="191" t="b">
        <f>AND('terepi-avar&amp;túrás'!D44,'terepi-avar&amp;túrás'!I44)</f>
        <v>0</v>
      </c>
      <c r="U43" s="191" t="b">
        <f>AND('terepi-avar&amp;túrás'!D44,'terepi-avar&amp;túrás'!J44)</f>
        <v>0</v>
      </c>
      <c r="V43" s="191" t="b">
        <f>AND('terepi-avar&amp;túrás'!E44,'terepi-avar&amp;túrás'!H44)</f>
        <v>0</v>
      </c>
      <c r="W43" s="191" t="b">
        <f>AND('terepi-avar&amp;túrás'!E44,'terepi-avar&amp;túrás'!I44)</f>
        <v>0</v>
      </c>
      <c r="X43" s="191" t="b">
        <f>AND('terepi-avar&amp;túrás'!E44,'terepi-avar&amp;túrás'!J44)</f>
        <v>0</v>
      </c>
      <c r="Y43" s="191" t="b">
        <f>AND('terepi-avar&amp;túrás'!F44,'terepi-avar&amp;túrás'!H44)</f>
        <v>0</v>
      </c>
      <c r="Z43" s="191" t="b">
        <f>AND('terepi-avar&amp;túrás'!F44,'terepi-avar&amp;túrás'!I44)</f>
        <v>0</v>
      </c>
      <c r="AA43" s="191" t="b">
        <f>AND('terepi-avar&amp;túrás'!F44,'terepi-avar&amp;túrás'!J44)</f>
        <v>0</v>
      </c>
      <c r="AB43" s="191" t="b">
        <f>AND('terepi-avar&amp;túrás'!G44,'terepi-avar&amp;túrás'!H44)</f>
        <v>0</v>
      </c>
      <c r="AC43" s="191" t="b">
        <f>AND('terepi-avar&amp;túrás'!G44,'terepi-avar&amp;túrás'!I44)</f>
        <v>0</v>
      </c>
      <c r="AD43" s="191" t="b">
        <f>AND('terepi-avar&amp;túrás'!G44,'terepi-avar&amp;túrás'!J44)</f>
        <v>0</v>
      </c>
    </row>
    <row r="44" spans="1:30" x14ac:dyDescent="0.2">
      <c r="R44" s="189"/>
      <c r="S44" s="191" t="b">
        <f>AND('terepi-avar&amp;túrás'!D45,'terepi-avar&amp;túrás'!H45)</f>
        <v>0</v>
      </c>
      <c r="T44" s="191" t="b">
        <f>AND('terepi-avar&amp;túrás'!D45,'terepi-avar&amp;túrás'!I45)</f>
        <v>0</v>
      </c>
      <c r="U44" s="191" t="b">
        <f>AND('terepi-avar&amp;túrás'!D45,'terepi-avar&amp;túrás'!J45)</f>
        <v>0</v>
      </c>
      <c r="V44" s="191" t="b">
        <f>AND('terepi-avar&amp;túrás'!E45,'terepi-avar&amp;túrás'!H45)</f>
        <v>0</v>
      </c>
      <c r="W44" s="191" t="b">
        <f>AND('terepi-avar&amp;túrás'!E45,'terepi-avar&amp;túrás'!I45)</f>
        <v>0</v>
      </c>
      <c r="X44" s="191" t="b">
        <f>AND('terepi-avar&amp;túrás'!E45,'terepi-avar&amp;túrás'!J45)</f>
        <v>0</v>
      </c>
      <c r="Y44" s="191" t="b">
        <f>AND('terepi-avar&amp;túrás'!F45,'terepi-avar&amp;túrás'!H45)</f>
        <v>0</v>
      </c>
      <c r="Z44" s="191" t="b">
        <f>AND('terepi-avar&amp;túrás'!F45,'terepi-avar&amp;túrás'!I45)</f>
        <v>0</v>
      </c>
      <c r="AA44" s="191" t="b">
        <f>AND('terepi-avar&amp;túrás'!F45,'terepi-avar&amp;túrás'!J45)</f>
        <v>0</v>
      </c>
      <c r="AB44" s="191" t="b">
        <f>AND('terepi-avar&amp;túrás'!G45,'terepi-avar&amp;túrás'!H45)</f>
        <v>0</v>
      </c>
      <c r="AC44" s="191" t="b">
        <f>AND('terepi-avar&amp;túrás'!G45,'terepi-avar&amp;túrás'!I45)</f>
        <v>0</v>
      </c>
      <c r="AD44" s="191" t="b">
        <f>AND('terepi-avar&amp;túrás'!G45,'terepi-avar&amp;túrás'!J45)</f>
        <v>0</v>
      </c>
    </row>
    <row r="45" spans="1:30" x14ac:dyDescent="0.2">
      <c r="R45" s="189"/>
      <c r="S45" s="191" t="b">
        <f>AND('terepi-avar&amp;túrás'!D46,'terepi-avar&amp;túrás'!H46)</f>
        <v>0</v>
      </c>
      <c r="T45" s="191" t="b">
        <f>AND('terepi-avar&amp;túrás'!D46,'terepi-avar&amp;túrás'!I46)</f>
        <v>0</v>
      </c>
      <c r="U45" s="191" t="b">
        <f>AND('terepi-avar&amp;túrás'!D46,'terepi-avar&amp;túrás'!J46)</f>
        <v>0</v>
      </c>
      <c r="V45" s="191" t="b">
        <f>AND('terepi-avar&amp;túrás'!E46,'terepi-avar&amp;túrás'!H46)</f>
        <v>0</v>
      </c>
      <c r="W45" s="191" t="b">
        <f>AND('terepi-avar&amp;túrás'!E46,'terepi-avar&amp;túrás'!I46)</f>
        <v>0</v>
      </c>
      <c r="X45" s="191" t="b">
        <f>AND('terepi-avar&amp;túrás'!E46,'terepi-avar&amp;túrás'!J46)</f>
        <v>0</v>
      </c>
      <c r="Y45" s="191" t="b">
        <f>AND('terepi-avar&amp;túrás'!F46,'terepi-avar&amp;túrás'!H46)</f>
        <v>0</v>
      </c>
      <c r="Z45" s="191" t="b">
        <f>AND('terepi-avar&amp;túrás'!F46,'terepi-avar&amp;túrás'!I46)</f>
        <v>0</v>
      </c>
      <c r="AA45" s="191" t="b">
        <f>AND('terepi-avar&amp;túrás'!F46,'terepi-avar&amp;túrás'!J46)</f>
        <v>0</v>
      </c>
      <c r="AB45" s="191" t="b">
        <f>AND('terepi-avar&amp;túrás'!G46,'terepi-avar&amp;túrás'!H46)</f>
        <v>0</v>
      </c>
      <c r="AC45" s="191" t="b">
        <f>AND('terepi-avar&amp;túrás'!G46,'terepi-avar&amp;túrás'!I46)</f>
        <v>0</v>
      </c>
      <c r="AD45" s="191" t="b">
        <f>AND('terepi-avar&amp;túrás'!G46,'terepi-avar&amp;túrás'!J46)</f>
        <v>0</v>
      </c>
    </row>
    <row r="46" spans="1:30" x14ac:dyDescent="0.2">
      <c r="R46" s="189"/>
      <c r="S46" s="191" t="b">
        <f>AND('terepi-avar&amp;túrás'!D47,'terepi-avar&amp;túrás'!H47)</f>
        <v>0</v>
      </c>
      <c r="T46" s="191" t="b">
        <f>AND('terepi-avar&amp;túrás'!D47,'terepi-avar&amp;túrás'!I47)</f>
        <v>0</v>
      </c>
      <c r="U46" s="191" t="b">
        <f>AND('terepi-avar&amp;túrás'!D47,'terepi-avar&amp;túrás'!J47)</f>
        <v>0</v>
      </c>
      <c r="V46" s="191" t="b">
        <f>AND('terepi-avar&amp;túrás'!E47,'terepi-avar&amp;túrás'!H47)</f>
        <v>0</v>
      </c>
      <c r="W46" s="191" t="b">
        <f>AND('terepi-avar&amp;túrás'!E47,'terepi-avar&amp;túrás'!I47)</f>
        <v>0</v>
      </c>
      <c r="X46" s="191" t="b">
        <f>AND('terepi-avar&amp;túrás'!E47,'terepi-avar&amp;túrás'!J47)</f>
        <v>0</v>
      </c>
      <c r="Y46" s="191" t="b">
        <f>AND('terepi-avar&amp;túrás'!F47,'terepi-avar&amp;túrás'!H47)</f>
        <v>0</v>
      </c>
      <c r="Z46" s="191" t="b">
        <f>AND('terepi-avar&amp;túrás'!F47,'terepi-avar&amp;túrás'!I47)</f>
        <v>0</v>
      </c>
      <c r="AA46" s="191" t="b">
        <f>AND('terepi-avar&amp;túrás'!F47,'terepi-avar&amp;túrás'!J47)</f>
        <v>0</v>
      </c>
      <c r="AB46" s="191" t="b">
        <f>AND('terepi-avar&amp;túrás'!G47,'terepi-avar&amp;túrás'!H47)</f>
        <v>0</v>
      </c>
      <c r="AC46" s="191" t="b">
        <f>AND('terepi-avar&amp;túrás'!G47,'terepi-avar&amp;túrás'!I47)</f>
        <v>0</v>
      </c>
      <c r="AD46" s="191" t="b">
        <f>AND('terepi-avar&amp;túrás'!G47,'terepi-avar&amp;túrás'!J47)</f>
        <v>0</v>
      </c>
    </row>
    <row r="47" spans="1:30" x14ac:dyDescent="0.2">
      <c r="R47" s="189"/>
      <c r="S47" s="191" t="b">
        <f>AND('terepi-avar&amp;túrás'!D48,'terepi-avar&amp;túrás'!H48)</f>
        <v>0</v>
      </c>
      <c r="T47" s="191" t="b">
        <f>AND('terepi-avar&amp;túrás'!D48,'terepi-avar&amp;túrás'!I48)</f>
        <v>0</v>
      </c>
      <c r="U47" s="191" t="b">
        <f>AND('terepi-avar&amp;túrás'!D48,'terepi-avar&amp;túrás'!J48)</f>
        <v>0</v>
      </c>
      <c r="V47" s="191" t="b">
        <f>AND('terepi-avar&amp;túrás'!E48,'terepi-avar&amp;túrás'!H48)</f>
        <v>0</v>
      </c>
      <c r="W47" s="191" t="b">
        <f>AND('terepi-avar&amp;túrás'!E48,'terepi-avar&amp;túrás'!I48)</f>
        <v>0</v>
      </c>
      <c r="X47" s="191" t="b">
        <f>AND('terepi-avar&amp;túrás'!E48,'terepi-avar&amp;túrás'!J48)</f>
        <v>0</v>
      </c>
      <c r="Y47" s="191" t="b">
        <f>AND('terepi-avar&amp;túrás'!F48,'terepi-avar&amp;túrás'!H48)</f>
        <v>0</v>
      </c>
      <c r="Z47" s="191" t="b">
        <f>AND('terepi-avar&amp;túrás'!F48,'terepi-avar&amp;túrás'!I48)</f>
        <v>0</v>
      </c>
      <c r="AA47" s="191" t="b">
        <f>AND('terepi-avar&amp;túrás'!F48,'terepi-avar&amp;túrás'!J48)</f>
        <v>0</v>
      </c>
      <c r="AB47" s="191" t="b">
        <f>AND('terepi-avar&amp;túrás'!G48,'terepi-avar&amp;túrás'!H48)</f>
        <v>0</v>
      </c>
      <c r="AC47" s="191" t="b">
        <f>AND('terepi-avar&amp;túrás'!G48,'terepi-avar&amp;túrás'!I48)</f>
        <v>0</v>
      </c>
      <c r="AD47" s="191" t="b">
        <f>AND('terepi-avar&amp;túrás'!G48,'terepi-avar&amp;túrás'!J48)</f>
        <v>0</v>
      </c>
    </row>
    <row r="48" spans="1:30" x14ac:dyDescent="0.2">
      <c r="R48" s="189"/>
      <c r="S48" s="191" t="b">
        <f>AND('terepi-avar&amp;túrás'!D49,'terepi-avar&amp;túrás'!H49)</f>
        <v>0</v>
      </c>
      <c r="T48" s="191" t="b">
        <f>AND('terepi-avar&amp;túrás'!D49,'terepi-avar&amp;túrás'!I49)</f>
        <v>0</v>
      </c>
      <c r="U48" s="191" t="b">
        <f>AND('terepi-avar&amp;túrás'!D49,'terepi-avar&amp;túrás'!J49)</f>
        <v>0</v>
      </c>
      <c r="V48" s="191" t="b">
        <f>AND('terepi-avar&amp;túrás'!E49,'terepi-avar&amp;túrás'!H49)</f>
        <v>0</v>
      </c>
      <c r="W48" s="191" t="b">
        <f>AND('terepi-avar&amp;túrás'!E49,'terepi-avar&amp;túrás'!I49)</f>
        <v>0</v>
      </c>
      <c r="X48" s="191" t="b">
        <f>AND('terepi-avar&amp;túrás'!E49,'terepi-avar&amp;túrás'!J49)</f>
        <v>0</v>
      </c>
      <c r="Y48" s="191" t="b">
        <f>AND('terepi-avar&amp;túrás'!F49,'terepi-avar&amp;túrás'!H49)</f>
        <v>0</v>
      </c>
      <c r="Z48" s="191" t="b">
        <f>AND('terepi-avar&amp;túrás'!F49,'terepi-avar&amp;túrás'!I49)</f>
        <v>0</v>
      </c>
      <c r="AA48" s="191" t="b">
        <f>AND('terepi-avar&amp;túrás'!F49,'terepi-avar&amp;túrás'!J49)</f>
        <v>0</v>
      </c>
      <c r="AB48" s="191" t="b">
        <f>AND('terepi-avar&amp;túrás'!G49,'terepi-avar&amp;túrás'!H49)</f>
        <v>0</v>
      </c>
      <c r="AC48" s="191" t="b">
        <f>AND('terepi-avar&amp;túrás'!G49,'terepi-avar&amp;túrás'!I49)</f>
        <v>0</v>
      </c>
      <c r="AD48" s="191" t="b">
        <f>AND('terepi-avar&amp;túrás'!G49,'terepi-avar&amp;túrás'!J49)</f>
        <v>0</v>
      </c>
    </row>
    <row r="49" spans="18:30" x14ac:dyDescent="0.2">
      <c r="R49" s="189"/>
      <c r="S49" s="191" t="b">
        <f>AND('terepi-avar&amp;túrás'!D50,'terepi-avar&amp;túrás'!H50)</f>
        <v>0</v>
      </c>
      <c r="T49" s="191" t="b">
        <f>AND('terepi-avar&amp;túrás'!D50,'terepi-avar&amp;túrás'!I50)</f>
        <v>0</v>
      </c>
      <c r="U49" s="191" t="b">
        <f>AND('terepi-avar&amp;túrás'!D50,'terepi-avar&amp;túrás'!J50)</f>
        <v>0</v>
      </c>
      <c r="V49" s="191" t="b">
        <f>AND('terepi-avar&amp;túrás'!E50,'terepi-avar&amp;túrás'!H50)</f>
        <v>0</v>
      </c>
      <c r="W49" s="191" t="b">
        <f>AND('terepi-avar&amp;túrás'!E50,'terepi-avar&amp;túrás'!I50)</f>
        <v>0</v>
      </c>
      <c r="X49" s="191" t="b">
        <f>AND('terepi-avar&amp;túrás'!E50,'terepi-avar&amp;túrás'!J50)</f>
        <v>0</v>
      </c>
      <c r="Y49" s="191" t="b">
        <f>AND('terepi-avar&amp;túrás'!F50,'terepi-avar&amp;túrás'!H50)</f>
        <v>0</v>
      </c>
      <c r="Z49" s="191" t="b">
        <f>AND('terepi-avar&amp;túrás'!F50,'terepi-avar&amp;túrás'!I50)</f>
        <v>0</v>
      </c>
      <c r="AA49" s="191" t="b">
        <f>AND('terepi-avar&amp;túrás'!F50,'terepi-avar&amp;túrás'!J50)</f>
        <v>0</v>
      </c>
      <c r="AB49" s="191" t="b">
        <f>AND('terepi-avar&amp;túrás'!G50,'terepi-avar&amp;túrás'!H50)</f>
        <v>0</v>
      </c>
      <c r="AC49" s="191" t="b">
        <f>AND('terepi-avar&amp;túrás'!G50,'terepi-avar&amp;túrás'!I50)</f>
        <v>0</v>
      </c>
      <c r="AD49" s="191" t="b">
        <f>AND('terepi-avar&amp;túrás'!G50,'terepi-avar&amp;túrás'!J50)</f>
        <v>0</v>
      </c>
    </row>
    <row r="50" spans="18:30" x14ac:dyDescent="0.2">
      <c r="R50" s="189"/>
      <c r="S50" s="191" t="b">
        <f>AND('terepi-avar&amp;túrás'!D51,'terepi-avar&amp;túrás'!H51)</f>
        <v>0</v>
      </c>
      <c r="T50" s="191" t="b">
        <f>AND('terepi-avar&amp;túrás'!D51,'terepi-avar&amp;túrás'!I51)</f>
        <v>0</v>
      </c>
      <c r="U50" s="191" t="b">
        <f>AND('terepi-avar&amp;túrás'!D51,'terepi-avar&amp;túrás'!J51)</f>
        <v>0</v>
      </c>
      <c r="V50" s="191" t="b">
        <f>AND('terepi-avar&amp;túrás'!E51,'terepi-avar&amp;túrás'!H51)</f>
        <v>0</v>
      </c>
      <c r="W50" s="191" t="b">
        <f>AND('terepi-avar&amp;túrás'!E51,'terepi-avar&amp;túrás'!I51)</f>
        <v>0</v>
      </c>
      <c r="X50" s="191" t="b">
        <f>AND('terepi-avar&amp;túrás'!E51,'terepi-avar&amp;túrás'!J51)</f>
        <v>0</v>
      </c>
      <c r="Y50" s="191" t="b">
        <f>AND('terepi-avar&amp;túrás'!F51,'terepi-avar&amp;túrás'!H51)</f>
        <v>0</v>
      </c>
      <c r="Z50" s="191" t="b">
        <f>AND('terepi-avar&amp;túrás'!F51,'terepi-avar&amp;túrás'!I51)</f>
        <v>0</v>
      </c>
      <c r="AA50" s="191" t="b">
        <f>AND('terepi-avar&amp;túrás'!F51,'terepi-avar&amp;túrás'!J51)</f>
        <v>0</v>
      </c>
      <c r="AB50" s="191" t="b">
        <f>AND('terepi-avar&amp;túrás'!G51,'terepi-avar&amp;túrás'!H51)</f>
        <v>0</v>
      </c>
      <c r="AC50" s="191" t="b">
        <f>AND('terepi-avar&amp;túrás'!G51,'terepi-avar&amp;túrás'!I51)</f>
        <v>0</v>
      </c>
      <c r="AD50" s="191" t="b">
        <f>AND('terepi-avar&amp;túrás'!G51,'terepi-avar&amp;túrás'!J51)</f>
        <v>0</v>
      </c>
    </row>
    <row r="51" spans="18:30" x14ac:dyDescent="0.2">
      <c r="R51" s="189"/>
      <c r="S51" s="191" t="b">
        <f>AND('terepi-avar&amp;túrás'!D52,'terepi-avar&amp;túrás'!H52)</f>
        <v>0</v>
      </c>
      <c r="T51" s="191" t="b">
        <f>AND('terepi-avar&amp;túrás'!D52,'terepi-avar&amp;túrás'!I52)</f>
        <v>0</v>
      </c>
      <c r="U51" s="191" t="b">
        <f>AND('terepi-avar&amp;túrás'!D52,'terepi-avar&amp;túrás'!J52)</f>
        <v>0</v>
      </c>
      <c r="V51" s="191" t="b">
        <f>AND('terepi-avar&amp;túrás'!E52,'terepi-avar&amp;túrás'!H52)</f>
        <v>0</v>
      </c>
      <c r="W51" s="191" t="b">
        <f>AND('terepi-avar&amp;túrás'!E52,'terepi-avar&amp;túrás'!I52)</f>
        <v>0</v>
      </c>
      <c r="X51" s="191" t="b">
        <f>AND('terepi-avar&amp;túrás'!E52,'terepi-avar&amp;túrás'!J52)</f>
        <v>0</v>
      </c>
      <c r="Y51" s="191" t="b">
        <f>AND('terepi-avar&amp;túrás'!F52,'terepi-avar&amp;túrás'!H52)</f>
        <v>0</v>
      </c>
      <c r="Z51" s="191" t="b">
        <f>AND('terepi-avar&amp;túrás'!F52,'terepi-avar&amp;túrás'!I52)</f>
        <v>0</v>
      </c>
      <c r="AA51" s="191" t="b">
        <f>AND('terepi-avar&amp;túrás'!F52,'terepi-avar&amp;túrás'!J52)</f>
        <v>0</v>
      </c>
      <c r="AB51" s="191" t="b">
        <f>AND('terepi-avar&amp;túrás'!G52,'terepi-avar&amp;túrás'!H52)</f>
        <v>0</v>
      </c>
      <c r="AC51" s="191" t="b">
        <f>AND('terepi-avar&amp;túrás'!G52,'terepi-avar&amp;túrás'!I52)</f>
        <v>0</v>
      </c>
      <c r="AD51" s="191" t="b">
        <f>AND('terepi-avar&amp;túrás'!G52,'terepi-avar&amp;túrás'!J52)</f>
        <v>0</v>
      </c>
    </row>
    <row r="52" spans="18:30" x14ac:dyDescent="0.2">
      <c r="R52" s="189"/>
      <c r="S52" s="191" t="b">
        <f>AND('terepi-avar&amp;túrás'!D53,'terepi-avar&amp;túrás'!H53)</f>
        <v>0</v>
      </c>
      <c r="T52" s="191" t="b">
        <f>AND('terepi-avar&amp;túrás'!D53,'terepi-avar&amp;túrás'!I53)</f>
        <v>0</v>
      </c>
      <c r="U52" s="191" t="b">
        <f>AND('terepi-avar&amp;túrás'!D53,'terepi-avar&amp;túrás'!J53)</f>
        <v>0</v>
      </c>
      <c r="V52" s="191" t="b">
        <f>AND('terepi-avar&amp;túrás'!E53,'terepi-avar&amp;túrás'!H53)</f>
        <v>0</v>
      </c>
      <c r="W52" s="191" t="b">
        <f>AND('terepi-avar&amp;túrás'!E53,'terepi-avar&amp;túrás'!I53)</f>
        <v>0</v>
      </c>
      <c r="X52" s="191" t="b">
        <f>AND('terepi-avar&amp;túrás'!E53,'terepi-avar&amp;túrás'!J53)</f>
        <v>0</v>
      </c>
      <c r="Y52" s="191" t="b">
        <f>AND('terepi-avar&amp;túrás'!F53,'terepi-avar&amp;túrás'!H53)</f>
        <v>0</v>
      </c>
      <c r="Z52" s="191" t="b">
        <f>AND('terepi-avar&amp;túrás'!F53,'terepi-avar&amp;túrás'!I53)</f>
        <v>0</v>
      </c>
      <c r="AA52" s="191" t="b">
        <f>AND('terepi-avar&amp;túrás'!F53,'terepi-avar&amp;túrás'!J53)</f>
        <v>0</v>
      </c>
      <c r="AB52" s="191" t="b">
        <f>AND('terepi-avar&amp;túrás'!G53,'terepi-avar&amp;túrás'!H53)</f>
        <v>0</v>
      </c>
      <c r="AC52" s="191" t="b">
        <f>AND('terepi-avar&amp;túrás'!G53,'terepi-avar&amp;túrás'!I53)</f>
        <v>0</v>
      </c>
      <c r="AD52" s="191" t="b">
        <f>AND('terepi-avar&amp;túrás'!G53,'terepi-avar&amp;túrás'!J53)</f>
        <v>0</v>
      </c>
    </row>
    <row r="53" spans="18:30" x14ac:dyDescent="0.2">
      <c r="R53" s="189"/>
      <c r="S53" s="191" t="b">
        <f>AND('terepi-avar&amp;túrás'!D54,'terepi-avar&amp;túrás'!H54)</f>
        <v>0</v>
      </c>
      <c r="T53" s="191" t="b">
        <f>AND('terepi-avar&amp;túrás'!D54,'terepi-avar&amp;túrás'!I54)</f>
        <v>0</v>
      </c>
      <c r="U53" s="191" t="b">
        <f>AND('terepi-avar&amp;túrás'!D54,'terepi-avar&amp;túrás'!J54)</f>
        <v>0</v>
      </c>
      <c r="V53" s="191" t="b">
        <f>AND('terepi-avar&amp;túrás'!E54,'terepi-avar&amp;túrás'!H54)</f>
        <v>0</v>
      </c>
      <c r="W53" s="191" t="b">
        <f>AND('terepi-avar&amp;túrás'!E54,'terepi-avar&amp;túrás'!I54)</f>
        <v>0</v>
      </c>
      <c r="X53" s="191" t="b">
        <f>AND('terepi-avar&amp;túrás'!E54,'terepi-avar&amp;túrás'!J54)</f>
        <v>0</v>
      </c>
      <c r="Y53" s="191" t="b">
        <f>AND('terepi-avar&amp;túrás'!F54,'terepi-avar&amp;túrás'!H54)</f>
        <v>0</v>
      </c>
      <c r="Z53" s="191" t="b">
        <f>AND('terepi-avar&amp;túrás'!F54,'terepi-avar&amp;túrás'!I54)</f>
        <v>0</v>
      </c>
      <c r="AA53" s="191" t="b">
        <f>AND('terepi-avar&amp;túrás'!F54,'terepi-avar&amp;túrás'!J54)</f>
        <v>0</v>
      </c>
      <c r="AB53" s="191" t="b">
        <f>AND('terepi-avar&amp;túrás'!G54,'terepi-avar&amp;túrás'!H54)</f>
        <v>0</v>
      </c>
      <c r="AC53" s="191" t="b">
        <f>AND('terepi-avar&amp;túrás'!G54,'terepi-avar&amp;túrás'!I54)</f>
        <v>0</v>
      </c>
      <c r="AD53" s="191" t="b">
        <f>AND('terepi-avar&amp;túrás'!G54,'terepi-avar&amp;túrás'!J54)</f>
        <v>0</v>
      </c>
    </row>
    <row r="54" spans="18:30" x14ac:dyDescent="0.2">
      <c r="R54" s="189"/>
      <c r="S54" s="191" t="b">
        <f>AND('terepi-avar&amp;túrás'!D55,'terepi-avar&amp;túrás'!H55)</f>
        <v>0</v>
      </c>
      <c r="T54" s="191" t="b">
        <f>AND('terepi-avar&amp;túrás'!D55,'terepi-avar&amp;túrás'!I55)</f>
        <v>0</v>
      </c>
      <c r="U54" s="191" t="b">
        <f>AND('terepi-avar&amp;túrás'!D55,'terepi-avar&amp;túrás'!J55)</f>
        <v>0</v>
      </c>
      <c r="V54" s="191" t="b">
        <f>AND('terepi-avar&amp;túrás'!E55,'terepi-avar&amp;túrás'!H55)</f>
        <v>0</v>
      </c>
      <c r="W54" s="191" t="b">
        <f>AND('terepi-avar&amp;túrás'!E55,'terepi-avar&amp;túrás'!I55)</f>
        <v>0</v>
      </c>
      <c r="X54" s="191" t="b">
        <f>AND('terepi-avar&amp;túrás'!E55,'terepi-avar&amp;túrás'!J55)</f>
        <v>0</v>
      </c>
      <c r="Y54" s="191" t="b">
        <f>AND('terepi-avar&amp;túrás'!F55,'terepi-avar&amp;túrás'!H55)</f>
        <v>0</v>
      </c>
      <c r="Z54" s="191" t="b">
        <f>AND('terepi-avar&amp;túrás'!F55,'terepi-avar&amp;túrás'!I55)</f>
        <v>0</v>
      </c>
      <c r="AA54" s="191" t="b">
        <f>AND('terepi-avar&amp;túrás'!F55,'terepi-avar&amp;túrás'!J55)</f>
        <v>0</v>
      </c>
      <c r="AB54" s="191" t="b">
        <f>AND('terepi-avar&amp;túrás'!G55,'terepi-avar&amp;túrás'!H55)</f>
        <v>0</v>
      </c>
      <c r="AC54" s="191" t="b">
        <f>AND('terepi-avar&amp;túrás'!G55,'terepi-avar&amp;túrás'!I55)</f>
        <v>0</v>
      </c>
      <c r="AD54" s="191" t="b">
        <f>AND('terepi-avar&amp;túrás'!G55,'terepi-avar&amp;túrás'!J55)</f>
        <v>0</v>
      </c>
    </row>
    <row r="55" spans="18:30" x14ac:dyDescent="0.2">
      <c r="R55" s="189"/>
      <c r="S55" s="191" t="b">
        <f>AND('terepi-avar&amp;túrás'!D56,'terepi-avar&amp;túrás'!H56)</f>
        <v>0</v>
      </c>
      <c r="T55" s="191" t="b">
        <f>AND('terepi-avar&amp;túrás'!D56,'terepi-avar&amp;túrás'!I56)</f>
        <v>0</v>
      </c>
      <c r="U55" s="191" t="b">
        <f>AND('terepi-avar&amp;túrás'!D56,'terepi-avar&amp;túrás'!J56)</f>
        <v>0</v>
      </c>
      <c r="V55" s="191" t="b">
        <f>AND('terepi-avar&amp;túrás'!E56,'terepi-avar&amp;túrás'!H56)</f>
        <v>0</v>
      </c>
      <c r="W55" s="191" t="b">
        <f>AND('terepi-avar&amp;túrás'!E56,'terepi-avar&amp;túrás'!I56)</f>
        <v>0</v>
      </c>
      <c r="X55" s="191" t="b">
        <f>AND('terepi-avar&amp;túrás'!E56,'terepi-avar&amp;túrás'!J56)</f>
        <v>0</v>
      </c>
      <c r="Y55" s="191" t="b">
        <f>AND('terepi-avar&amp;túrás'!F56,'terepi-avar&amp;túrás'!H56)</f>
        <v>0</v>
      </c>
      <c r="Z55" s="191" t="b">
        <f>AND('terepi-avar&amp;túrás'!F56,'terepi-avar&amp;túrás'!I56)</f>
        <v>0</v>
      </c>
      <c r="AA55" s="191" t="b">
        <f>AND('terepi-avar&amp;túrás'!F56,'terepi-avar&amp;túrás'!J56)</f>
        <v>0</v>
      </c>
      <c r="AB55" s="191" t="b">
        <f>AND('terepi-avar&amp;túrás'!G56,'terepi-avar&amp;túrás'!H56)</f>
        <v>0</v>
      </c>
      <c r="AC55" s="191" t="b">
        <f>AND('terepi-avar&amp;túrás'!G56,'terepi-avar&amp;túrás'!I56)</f>
        <v>0</v>
      </c>
      <c r="AD55" s="191" t="b">
        <f>AND('terepi-avar&amp;túrás'!G56,'terepi-avar&amp;túrás'!J56)</f>
        <v>0</v>
      </c>
    </row>
    <row r="56" spans="18:30" x14ac:dyDescent="0.2">
      <c r="R56" s="189"/>
      <c r="S56" s="191" t="b">
        <f>AND('terepi-avar&amp;túrás'!D57,'terepi-avar&amp;túrás'!H57)</f>
        <v>0</v>
      </c>
      <c r="T56" s="191" t="b">
        <f>AND('terepi-avar&amp;túrás'!D57,'terepi-avar&amp;túrás'!I57)</f>
        <v>0</v>
      </c>
      <c r="U56" s="191" t="b">
        <f>AND('terepi-avar&amp;túrás'!D57,'terepi-avar&amp;túrás'!J57)</f>
        <v>0</v>
      </c>
      <c r="V56" s="191" t="b">
        <f>AND('terepi-avar&amp;túrás'!E57,'terepi-avar&amp;túrás'!H57)</f>
        <v>0</v>
      </c>
      <c r="W56" s="191" t="b">
        <f>AND('terepi-avar&amp;túrás'!E57,'terepi-avar&amp;túrás'!I57)</f>
        <v>0</v>
      </c>
      <c r="X56" s="191" t="b">
        <f>AND('terepi-avar&amp;túrás'!E57,'terepi-avar&amp;túrás'!J57)</f>
        <v>0</v>
      </c>
      <c r="Y56" s="191" t="b">
        <f>AND('terepi-avar&amp;túrás'!F57,'terepi-avar&amp;túrás'!H57)</f>
        <v>0</v>
      </c>
      <c r="Z56" s="191" t="b">
        <f>AND('terepi-avar&amp;túrás'!F57,'terepi-avar&amp;túrás'!I57)</f>
        <v>0</v>
      </c>
      <c r="AA56" s="191" t="b">
        <f>AND('terepi-avar&amp;túrás'!F57,'terepi-avar&amp;túrás'!J57)</f>
        <v>0</v>
      </c>
      <c r="AB56" s="191" t="b">
        <f>AND('terepi-avar&amp;túrás'!G57,'terepi-avar&amp;túrás'!H57)</f>
        <v>0</v>
      </c>
      <c r="AC56" s="191" t="b">
        <f>AND('terepi-avar&amp;túrás'!G57,'terepi-avar&amp;túrás'!I57)</f>
        <v>0</v>
      </c>
      <c r="AD56" s="191" t="b">
        <f>AND('terepi-avar&amp;túrás'!G57,'terepi-avar&amp;túrás'!J57)</f>
        <v>0</v>
      </c>
    </row>
    <row r="57" spans="18:30" x14ac:dyDescent="0.2">
      <c r="R57" s="189"/>
      <c r="S57" s="191" t="b">
        <f>AND('terepi-avar&amp;túrás'!D58,'terepi-avar&amp;túrás'!H58)</f>
        <v>1</v>
      </c>
      <c r="T57" s="191" t="b">
        <f>AND('terepi-avar&amp;túrás'!D58,'terepi-avar&amp;túrás'!I58)</f>
        <v>0</v>
      </c>
      <c r="U57" s="191" t="b">
        <f>AND('terepi-avar&amp;túrás'!D58,'terepi-avar&amp;túrás'!J58)</f>
        <v>0</v>
      </c>
      <c r="V57" s="191" t="b">
        <f>AND('terepi-avar&amp;túrás'!E58,'terepi-avar&amp;túrás'!H58)</f>
        <v>0</v>
      </c>
      <c r="W57" s="191" t="b">
        <f>AND('terepi-avar&amp;túrás'!E58,'terepi-avar&amp;túrás'!I58)</f>
        <v>0</v>
      </c>
      <c r="X57" s="191" t="b">
        <f>AND('terepi-avar&amp;túrás'!E58,'terepi-avar&amp;túrás'!J58)</f>
        <v>0</v>
      </c>
      <c r="Y57" s="191" t="b">
        <f>AND('terepi-avar&amp;túrás'!F58,'terepi-avar&amp;túrás'!H58)</f>
        <v>0</v>
      </c>
      <c r="Z57" s="191" t="b">
        <f>AND('terepi-avar&amp;túrás'!F58,'terepi-avar&amp;túrás'!I58)</f>
        <v>0</v>
      </c>
      <c r="AA57" s="191" t="b">
        <f>AND('terepi-avar&amp;túrás'!F58,'terepi-avar&amp;túrás'!J58)</f>
        <v>0</v>
      </c>
      <c r="AB57" s="191" t="b">
        <f>AND('terepi-avar&amp;túrás'!G58,'terepi-avar&amp;túrás'!H58)</f>
        <v>0</v>
      </c>
      <c r="AC57" s="191" t="b">
        <f>AND('terepi-avar&amp;túrás'!G58,'terepi-avar&amp;túrás'!I58)</f>
        <v>0</v>
      </c>
      <c r="AD57" s="191" t="b">
        <f>AND('terepi-avar&amp;túrás'!G58,'terepi-avar&amp;túrás'!J58)</f>
        <v>0</v>
      </c>
    </row>
    <row r="58" spans="18:30" x14ac:dyDescent="0.2">
      <c r="R58" s="189"/>
      <c r="S58" s="191" t="b">
        <f>AND('terepi-avar&amp;túrás'!D59,'terepi-avar&amp;túrás'!H59)</f>
        <v>0</v>
      </c>
      <c r="T58" s="191" t="b">
        <f>AND('terepi-avar&amp;túrás'!D59,'terepi-avar&amp;túrás'!I59)</f>
        <v>0</v>
      </c>
      <c r="U58" s="191" t="b">
        <f>AND('terepi-avar&amp;túrás'!D59,'terepi-avar&amp;túrás'!J59)</f>
        <v>0</v>
      </c>
      <c r="V58" s="191" t="b">
        <f>AND('terepi-avar&amp;túrás'!E59,'terepi-avar&amp;túrás'!H59)</f>
        <v>0</v>
      </c>
      <c r="W58" s="191" t="b">
        <f>AND('terepi-avar&amp;túrás'!E59,'terepi-avar&amp;túrás'!I59)</f>
        <v>0</v>
      </c>
      <c r="X58" s="191" t="b">
        <f>AND('terepi-avar&amp;túrás'!E59,'terepi-avar&amp;túrás'!J59)</f>
        <v>0</v>
      </c>
      <c r="Y58" s="191" t="b">
        <f>AND('terepi-avar&amp;túrás'!F59,'terepi-avar&amp;túrás'!H59)</f>
        <v>0</v>
      </c>
      <c r="Z58" s="191" t="b">
        <f>AND('terepi-avar&amp;túrás'!F59,'terepi-avar&amp;túrás'!I59)</f>
        <v>0</v>
      </c>
      <c r="AA58" s="191" t="b">
        <f>AND('terepi-avar&amp;túrás'!F59,'terepi-avar&amp;túrás'!J59)</f>
        <v>0</v>
      </c>
      <c r="AB58" s="191" t="b">
        <f>AND('terepi-avar&amp;túrás'!G59,'terepi-avar&amp;túrás'!H59)</f>
        <v>0</v>
      </c>
      <c r="AC58" s="191" t="b">
        <f>AND('terepi-avar&amp;túrás'!G59,'terepi-avar&amp;túrás'!I59)</f>
        <v>0</v>
      </c>
      <c r="AD58" s="191" t="b">
        <f>AND('terepi-avar&amp;túrás'!G59,'terepi-avar&amp;túrás'!J59)</f>
        <v>0</v>
      </c>
    </row>
    <row r="59" spans="18:30" x14ac:dyDescent="0.2">
      <c r="R59" s="189"/>
      <c r="S59" s="191" t="b">
        <f>AND('terepi-avar&amp;túrás'!D60,'terepi-avar&amp;túrás'!H60)</f>
        <v>0</v>
      </c>
      <c r="T59" s="191" t="b">
        <f>AND('terepi-avar&amp;túrás'!D60,'terepi-avar&amp;túrás'!I60)</f>
        <v>0</v>
      </c>
      <c r="U59" s="191" t="b">
        <f>AND('terepi-avar&amp;túrás'!D60,'terepi-avar&amp;túrás'!J60)</f>
        <v>0</v>
      </c>
      <c r="V59" s="191" t="b">
        <f>AND('terepi-avar&amp;túrás'!E60,'terepi-avar&amp;túrás'!H60)</f>
        <v>0</v>
      </c>
      <c r="W59" s="191" t="b">
        <f>AND('terepi-avar&amp;túrás'!E60,'terepi-avar&amp;túrás'!I60)</f>
        <v>0</v>
      </c>
      <c r="X59" s="191" t="b">
        <f>AND('terepi-avar&amp;túrás'!E60,'terepi-avar&amp;túrás'!J60)</f>
        <v>0</v>
      </c>
      <c r="Y59" s="191" t="b">
        <f>AND('terepi-avar&amp;túrás'!F60,'terepi-avar&amp;túrás'!H60)</f>
        <v>0</v>
      </c>
      <c r="Z59" s="191" t="b">
        <f>AND('terepi-avar&amp;túrás'!F60,'terepi-avar&amp;túrás'!I60)</f>
        <v>0</v>
      </c>
      <c r="AA59" s="191" t="b">
        <f>AND('terepi-avar&amp;túrás'!F60,'terepi-avar&amp;túrás'!J60)</f>
        <v>0</v>
      </c>
      <c r="AB59" s="191" t="b">
        <f>AND('terepi-avar&amp;túrás'!G60,'terepi-avar&amp;túrás'!H60)</f>
        <v>0</v>
      </c>
      <c r="AC59" s="191" t="b">
        <f>AND('terepi-avar&amp;túrás'!G60,'terepi-avar&amp;túrás'!I60)</f>
        <v>0</v>
      </c>
      <c r="AD59" s="191" t="b">
        <f>AND('terepi-avar&amp;túrás'!G60,'terepi-avar&amp;túrás'!J60)</f>
        <v>0</v>
      </c>
    </row>
    <row r="60" spans="18:30" x14ac:dyDescent="0.2">
      <c r="R60" s="189"/>
      <c r="S60" s="191" t="b">
        <f>AND('terepi-avar&amp;túrás'!D61,'terepi-avar&amp;túrás'!H61)</f>
        <v>0</v>
      </c>
      <c r="T60" s="191" t="b">
        <f>AND('terepi-avar&amp;túrás'!D61,'terepi-avar&amp;túrás'!I61)</f>
        <v>0</v>
      </c>
      <c r="U60" s="191" t="b">
        <f>AND('terepi-avar&amp;túrás'!D61,'terepi-avar&amp;túrás'!J61)</f>
        <v>0</v>
      </c>
      <c r="V60" s="191" t="b">
        <f>AND('terepi-avar&amp;túrás'!E61,'terepi-avar&amp;túrás'!H61)</f>
        <v>0</v>
      </c>
      <c r="W60" s="191" t="b">
        <f>AND('terepi-avar&amp;túrás'!E61,'terepi-avar&amp;túrás'!I61)</f>
        <v>0</v>
      </c>
      <c r="X60" s="191" t="b">
        <f>AND('terepi-avar&amp;túrás'!E61,'terepi-avar&amp;túrás'!J61)</f>
        <v>0</v>
      </c>
      <c r="Y60" s="191" t="b">
        <f>AND('terepi-avar&amp;túrás'!F61,'terepi-avar&amp;túrás'!H61)</f>
        <v>0</v>
      </c>
      <c r="Z60" s="191" t="b">
        <f>AND('terepi-avar&amp;túrás'!F61,'terepi-avar&amp;túrás'!I61)</f>
        <v>0</v>
      </c>
      <c r="AA60" s="191" t="b">
        <f>AND('terepi-avar&amp;túrás'!F61,'terepi-avar&amp;túrás'!J61)</f>
        <v>0</v>
      </c>
      <c r="AB60" s="191" t="b">
        <f>AND('terepi-avar&amp;túrás'!G61,'terepi-avar&amp;túrás'!H61)</f>
        <v>0</v>
      </c>
      <c r="AC60" s="191" t="b">
        <f>AND('terepi-avar&amp;túrás'!G61,'terepi-avar&amp;túrás'!I61)</f>
        <v>0</v>
      </c>
      <c r="AD60" s="191" t="b">
        <f>AND('terepi-avar&amp;túrás'!G61,'terepi-avar&amp;túrás'!J61)</f>
        <v>0</v>
      </c>
    </row>
    <row r="61" spans="18:30" x14ac:dyDescent="0.2">
      <c r="R61" s="189"/>
      <c r="S61" s="191" t="b">
        <f>AND('terepi-avar&amp;túrás'!D62,'terepi-avar&amp;túrás'!H62)</f>
        <v>0</v>
      </c>
      <c r="T61" s="191" t="b">
        <f>AND('terepi-avar&amp;túrás'!D62,'terepi-avar&amp;túrás'!I62)</f>
        <v>0</v>
      </c>
      <c r="U61" s="191" t="b">
        <f>AND('terepi-avar&amp;túrás'!D62,'terepi-avar&amp;túrás'!J62)</f>
        <v>0</v>
      </c>
      <c r="V61" s="191" t="b">
        <f>AND('terepi-avar&amp;túrás'!E62,'terepi-avar&amp;túrás'!H62)</f>
        <v>0</v>
      </c>
      <c r="W61" s="191" t="b">
        <f>AND('terepi-avar&amp;túrás'!E62,'terepi-avar&amp;túrás'!I62)</f>
        <v>0</v>
      </c>
      <c r="X61" s="191" t="b">
        <f>AND('terepi-avar&amp;túrás'!E62,'terepi-avar&amp;túrás'!J62)</f>
        <v>0</v>
      </c>
      <c r="Y61" s="191" t="b">
        <f>AND('terepi-avar&amp;túrás'!F62,'terepi-avar&amp;túrás'!H62)</f>
        <v>0</v>
      </c>
      <c r="Z61" s="191" t="b">
        <f>AND('terepi-avar&amp;túrás'!F62,'terepi-avar&amp;túrás'!I62)</f>
        <v>0</v>
      </c>
      <c r="AA61" s="191" t="b">
        <f>AND('terepi-avar&amp;túrás'!F62,'terepi-avar&amp;túrás'!J62)</f>
        <v>0</v>
      </c>
      <c r="AB61" s="191" t="b">
        <f>AND('terepi-avar&amp;túrás'!G62,'terepi-avar&amp;túrás'!H62)</f>
        <v>0</v>
      </c>
      <c r="AC61" s="191" t="b">
        <f>AND('terepi-avar&amp;túrás'!G62,'terepi-avar&amp;túrás'!I62)</f>
        <v>0</v>
      </c>
      <c r="AD61" s="191" t="b">
        <f>AND('terepi-avar&amp;túrás'!G62,'terepi-avar&amp;túrás'!J62)</f>
        <v>0</v>
      </c>
    </row>
    <row r="62" spans="18:30" x14ac:dyDescent="0.2">
      <c r="R62" s="189"/>
      <c r="S62" s="191" t="b">
        <f>AND('terepi-avar&amp;túrás'!D63,'terepi-avar&amp;túrás'!H63)</f>
        <v>0</v>
      </c>
      <c r="T62" s="191" t="b">
        <f>AND('terepi-avar&amp;túrás'!D63,'terepi-avar&amp;túrás'!I63)</f>
        <v>0</v>
      </c>
      <c r="U62" s="191" t="b">
        <f>AND('terepi-avar&amp;túrás'!D63,'terepi-avar&amp;túrás'!J63)</f>
        <v>0</v>
      </c>
      <c r="V62" s="191" t="b">
        <f>AND('terepi-avar&amp;túrás'!E63,'terepi-avar&amp;túrás'!H63)</f>
        <v>0</v>
      </c>
      <c r="W62" s="191" t="b">
        <f>AND('terepi-avar&amp;túrás'!E63,'terepi-avar&amp;túrás'!I63)</f>
        <v>0</v>
      </c>
      <c r="X62" s="191" t="b">
        <f>AND('terepi-avar&amp;túrás'!E63,'terepi-avar&amp;túrás'!J63)</f>
        <v>0</v>
      </c>
      <c r="Y62" s="191" t="b">
        <f>AND('terepi-avar&amp;túrás'!F63,'terepi-avar&amp;túrás'!H63)</f>
        <v>0</v>
      </c>
      <c r="Z62" s="191" t="b">
        <f>AND('terepi-avar&amp;túrás'!F63,'terepi-avar&amp;túrás'!I63)</f>
        <v>0</v>
      </c>
      <c r="AA62" s="191" t="b">
        <f>AND('terepi-avar&amp;túrás'!F63,'terepi-avar&amp;túrás'!J63)</f>
        <v>0</v>
      </c>
      <c r="AB62" s="191" t="b">
        <f>AND('terepi-avar&amp;túrás'!G63,'terepi-avar&amp;túrás'!H63)</f>
        <v>0</v>
      </c>
      <c r="AC62" s="191" t="b">
        <f>AND('terepi-avar&amp;túrás'!G63,'terepi-avar&amp;túrás'!I63)</f>
        <v>0</v>
      </c>
      <c r="AD62" s="191" t="b">
        <f>AND('terepi-avar&amp;túrás'!G63,'terepi-avar&amp;túrás'!J63)</f>
        <v>0</v>
      </c>
    </row>
    <row r="63" spans="18:30" x14ac:dyDescent="0.2">
      <c r="R63" s="189"/>
      <c r="S63" s="191" t="b">
        <f>AND('terepi-avar&amp;túrás'!D64,'terepi-avar&amp;túrás'!H64)</f>
        <v>0</v>
      </c>
      <c r="T63" s="191" t="b">
        <f>AND('terepi-avar&amp;túrás'!D64,'terepi-avar&amp;túrás'!I64)</f>
        <v>0</v>
      </c>
      <c r="U63" s="191" t="b">
        <f>AND('terepi-avar&amp;túrás'!D64,'terepi-avar&amp;túrás'!J64)</f>
        <v>0</v>
      </c>
      <c r="V63" s="191" t="b">
        <f>AND('terepi-avar&amp;túrás'!E64,'terepi-avar&amp;túrás'!H64)</f>
        <v>0</v>
      </c>
      <c r="W63" s="191" t="b">
        <f>AND('terepi-avar&amp;túrás'!E64,'terepi-avar&amp;túrás'!I64)</f>
        <v>0</v>
      </c>
      <c r="X63" s="191" t="b">
        <f>AND('terepi-avar&amp;túrás'!E64,'terepi-avar&amp;túrás'!J64)</f>
        <v>0</v>
      </c>
      <c r="Y63" s="191" t="b">
        <f>AND('terepi-avar&amp;túrás'!F64,'terepi-avar&amp;túrás'!H64)</f>
        <v>0</v>
      </c>
      <c r="Z63" s="191" t="b">
        <f>AND('terepi-avar&amp;túrás'!F64,'terepi-avar&amp;túrás'!I64)</f>
        <v>0</v>
      </c>
      <c r="AA63" s="191" t="b">
        <f>AND('terepi-avar&amp;túrás'!F64,'terepi-avar&amp;túrás'!J64)</f>
        <v>0</v>
      </c>
      <c r="AB63" s="191" t="b">
        <f>AND('terepi-avar&amp;túrás'!G64,'terepi-avar&amp;túrás'!H64)</f>
        <v>0</v>
      </c>
      <c r="AC63" s="191" t="b">
        <f>AND('terepi-avar&amp;túrás'!G64,'terepi-avar&amp;túrás'!I64)</f>
        <v>0</v>
      </c>
      <c r="AD63" s="191" t="b">
        <f>AND('terepi-avar&amp;túrás'!G64,'terepi-avar&amp;túrás'!J64)</f>
        <v>0</v>
      </c>
    </row>
    <row r="64" spans="18:30" x14ac:dyDescent="0.2">
      <c r="R64" s="189"/>
      <c r="S64" s="191" t="b">
        <f>AND('terepi-avar&amp;túrás'!D65,'terepi-avar&amp;túrás'!H65)</f>
        <v>0</v>
      </c>
      <c r="T64" s="191" t="b">
        <f>AND('terepi-avar&amp;túrás'!D65,'terepi-avar&amp;túrás'!I65)</f>
        <v>0</v>
      </c>
      <c r="U64" s="191" t="b">
        <f>AND('terepi-avar&amp;túrás'!D65,'terepi-avar&amp;túrás'!J65)</f>
        <v>0</v>
      </c>
      <c r="V64" s="191" t="b">
        <f>AND('terepi-avar&amp;túrás'!E65,'terepi-avar&amp;túrás'!H65)</f>
        <v>0</v>
      </c>
      <c r="W64" s="191" t="b">
        <f>AND('terepi-avar&amp;túrás'!E65,'terepi-avar&amp;túrás'!I65)</f>
        <v>0</v>
      </c>
      <c r="X64" s="191" t="b">
        <f>AND('terepi-avar&amp;túrás'!E65,'terepi-avar&amp;túrás'!J65)</f>
        <v>0</v>
      </c>
      <c r="Y64" s="191" t="b">
        <f>AND('terepi-avar&amp;túrás'!F65,'terepi-avar&amp;túrás'!H65)</f>
        <v>0</v>
      </c>
      <c r="Z64" s="191" t="b">
        <f>AND('terepi-avar&amp;túrás'!F65,'terepi-avar&amp;túrás'!I65)</f>
        <v>0</v>
      </c>
      <c r="AA64" s="191" t="b">
        <f>AND('terepi-avar&amp;túrás'!F65,'terepi-avar&amp;túrás'!J65)</f>
        <v>0</v>
      </c>
      <c r="AB64" s="191" t="b">
        <f>AND('terepi-avar&amp;túrás'!G65,'terepi-avar&amp;túrás'!H65)</f>
        <v>0</v>
      </c>
      <c r="AC64" s="191" t="b">
        <f>AND('terepi-avar&amp;túrás'!G65,'terepi-avar&amp;túrás'!I65)</f>
        <v>0</v>
      </c>
      <c r="AD64" s="191" t="b">
        <f>AND('terepi-avar&amp;túrás'!G65,'terepi-avar&amp;túrás'!J65)</f>
        <v>0</v>
      </c>
    </row>
    <row r="65" spans="18:30" x14ac:dyDescent="0.2">
      <c r="R65" s="189"/>
      <c r="S65" s="191" t="b">
        <f>AND('terepi-avar&amp;túrás'!D66,'terepi-avar&amp;túrás'!H66)</f>
        <v>0</v>
      </c>
      <c r="T65" s="191" t="b">
        <f>AND('terepi-avar&amp;túrás'!D66,'terepi-avar&amp;túrás'!I66)</f>
        <v>0</v>
      </c>
      <c r="U65" s="191" t="b">
        <f>AND('terepi-avar&amp;túrás'!D66,'terepi-avar&amp;túrás'!J66)</f>
        <v>0</v>
      </c>
      <c r="V65" s="191" t="b">
        <f>AND('terepi-avar&amp;túrás'!E66,'terepi-avar&amp;túrás'!H66)</f>
        <v>0</v>
      </c>
      <c r="W65" s="191" t="b">
        <f>AND('terepi-avar&amp;túrás'!E66,'terepi-avar&amp;túrás'!I66)</f>
        <v>0</v>
      </c>
      <c r="X65" s="191" t="b">
        <f>AND('terepi-avar&amp;túrás'!E66,'terepi-avar&amp;túrás'!J66)</f>
        <v>0</v>
      </c>
      <c r="Y65" s="191" t="b">
        <f>AND('terepi-avar&amp;túrás'!F66,'terepi-avar&amp;túrás'!H66)</f>
        <v>0</v>
      </c>
      <c r="Z65" s="191" t="b">
        <f>AND('terepi-avar&amp;túrás'!F66,'terepi-avar&amp;túrás'!I66)</f>
        <v>0</v>
      </c>
      <c r="AA65" s="191" t="b">
        <f>AND('terepi-avar&amp;túrás'!F66,'terepi-avar&amp;túrás'!J66)</f>
        <v>0</v>
      </c>
      <c r="AB65" s="191" t="b">
        <f>AND('terepi-avar&amp;túrás'!G66,'terepi-avar&amp;túrás'!H66)</f>
        <v>0</v>
      </c>
      <c r="AC65" s="191" t="b">
        <f>AND('terepi-avar&amp;túrás'!G66,'terepi-avar&amp;túrás'!I66)</f>
        <v>0</v>
      </c>
      <c r="AD65" s="191" t="b">
        <f>AND('terepi-avar&amp;túrás'!G66,'terepi-avar&amp;túrás'!J66)</f>
        <v>0</v>
      </c>
    </row>
    <row r="66" spans="18:30" x14ac:dyDescent="0.2">
      <c r="R66" s="189"/>
      <c r="S66" s="191" t="b">
        <f>AND('terepi-avar&amp;túrás'!D67,'terepi-avar&amp;túrás'!H67)</f>
        <v>0</v>
      </c>
      <c r="T66" s="191" t="b">
        <f>AND('terepi-avar&amp;túrás'!D67,'terepi-avar&amp;túrás'!I67)</f>
        <v>0</v>
      </c>
      <c r="U66" s="191" t="b">
        <f>AND('terepi-avar&amp;túrás'!D67,'terepi-avar&amp;túrás'!J67)</f>
        <v>0</v>
      </c>
      <c r="V66" s="191" t="b">
        <f>AND('terepi-avar&amp;túrás'!E67,'terepi-avar&amp;túrás'!H67)</f>
        <v>0</v>
      </c>
      <c r="W66" s="191" t="b">
        <f>AND('terepi-avar&amp;túrás'!E67,'terepi-avar&amp;túrás'!I67)</f>
        <v>0</v>
      </c>
      <c r="X66" s="191" t="b">
        <f>AND('terepi-avar&amp;túrás'!E67,'terepi-avar&amp;túrás'!J67)</f>
        <v>0</v>
      </c>
      <c r="Y66" s="191" t="b">
        <f>AND('terepi-avar&amp;túrás'!F67,'terepi-avar&amp;túrás'!H67)</f>
        <v>0</v>
      </c>
      <c r="Z66" s="191" t="b">
        <f>AND('terepi-avar&amp;túrás'!F67,'terepi-avar&amp;túrás'!I67)</f>
        <v>0</v>
      </c>
      <c r="AA66" s="191" t="b">
        <f>AND('terepi-avar&amp;túrás'!F67,'terepi-avar&amp;túrás'!J67)</f>
        <v>0</v>
      </c>
      <c r="AB66" s="191" t="b">
        <f>AND('terepi-avar&amp;túrás'!G67,'terepi-avar&amp;túrás'!H67)</f>
        <v>0</v>
      </c>
      <c r="AC66" s="191" t="b">
        <f>AND('terepi-avar&amp;túrás'!G67,'terepi-avar&amp;túrás'!I67)</f>
        <v>0</v>
      </c>
      <c r="AD66" s="191" t="b">
        <f>AND('terepi-avar&amp;túrás'!G67,'terepi-avar&amp;túrás'!J67)</f>
        <v>0</v>
      </c>
    </row>
    <row r="67" spans="18:30" x14ac:dyDescent="0.2">
      <c r="R67" s="189"/>
      <c r="S67" s="191" t="b">
        <f>AND('terepi-avar&amp;túrás'!D68,'terepi-avar&amp;túrás'!H68)</f>
        <v>0</v>
      </c>
      <c r="T67" s="191" t="b">
        <f>AND('terepi-avar&amp;túrás'!D68,'terepi-avar&amp;túrás'!I68)</f>
        <v>0</v>
      </c>
      <c r="U67" s="191" t="b">
        <f>AND('terepi-avar&amp;túrás'!D68,'terepi-avar&amp;túrás'!J68)</f>
        <v>0</v>
      </c>
      <c r="V67" s="191" t="b">
        <f>AND('terepi-avar&amp;túrás'!E68,'terepi-avar&amp;túrás'!H68)</f>
        <v>0</v>
      </c>
      <c r="W67" s="191" t="b">
        <f>AND('terepi-avar&amp;túrás'!E68,'terepi-avar&amp;túrás'!I68)</f>
        <v>0</v>
      </c>
      <c r="X67" s="191" t="b">
        <f>AND('terepi-avar&amp;túrás'!E68,'terepi-avar&amp;túrás'!J68)</f>
        <v>0</v>
      </c>
      <c r="Y67" s="191" t="b">
        <f>AND('terepi-avar&amp;túrás'!F68,'terepi-avar&amp;túrás'!H68)</f>
        <v>0</v>
      </c>
      <c r="Z67" s="191" t="b">
        <f>AND('terepi-avar&amp;túrás'!F68,'terepi-avar&amp;túrás'!I68)</f>
        <v>0</v>
      </c>
      <c r="AA67" s="191" t="b">
        <f>AND('terepi-avar&amp;túrás'!F68,'terepi-avar&amp;túrás'!J68)</f>
        <v>0</v>
      </c>
      <c r="AB67" s="191" t="b">
        <f>AND('terepi-avar&amp;túrás'!G68,'terepi-avar&amp;túrás'!H68)</f>
        <v>0</v>
      </c>
      <c r="AC67" s="191" t="b">
        <f>AND('terepi-avar&amp;túrás'!G68,'terepi-avar&amp;túrás'!I68)</f>
        <v>0</v>
      </c>
      <c r="AD67" s="191" t="b">
        <f>AND('terepi-avar&amp;túrás'!G68,'terepi-avar&amp;túrás'!J68)</f>
        <v>0</v>
      </c>
    </row>
    <row r="68" spans="18:30" x14ac:dyDescent="0.2">
      <c r="R68" s="189"/>
      <c r="S68" s="191" t="b">
        <f>AND('terepi-avar&amp;túrás'!D69,'terepi-avar&amp;túrás'!H69)</f>
        <v>0</v>
      </c>
      <c r="T68" s="191" t="b">
        <f>AND('terepi-avar&amp;túrás'!D69,'terepi-avar&amp;túrás'!I69)</f>
        <v>0</v>
      </c>
      <c r="U68" s="191" t="b">
        <f>AND('terepi-avar&amp;túrás'!D69,'terepi-avar&amp;túrás'!J69)</f>
        <v>0</v>
      </c>
      <c r="V68" s="191" t="b">
        <f>AND('terepi-avar&amp;túrás'!E69,'terepi-avar&amp;túrás'!H69)</f>
        <v>0</v>
      </c>
      <c r="W68" s="191" t="b">
        <f>AND('terepi-avar&amp;túrás'!E69,'terepi-avar&amp;túrás'!I69)</f>
        <v>0</v>
      </c>
      <c r="X68" s="191" t="b">
        <f>AND('terepi-avar&amp;túrás'!E69,'terepi-avar&amp;túrás'!J69)</f>
        <v>0</v>
      </c>
      <c r="Y68" s="191" t="b">
        <f>AND('terepi-avar&amp;túrás'!F69,'terepi-avar&amp;túrás'!H69)</f>
        <v>0</v>
      </c>
      <c r="Z68" s="191" t="b">
        <f>AND('terepi-avar&amp;túrás'!F69,'terepi-avar&amp;túrás'!I69)</f>
        <v>0</v>
      </c>
      <c r="AA68" s="191" t="b">
        <f>AND('terepi-avar&amp;túrás'!F69,'terepi-avar&amp;túrás'!J69)</f>
        <v>0</v>
      </c>
      <c r="AB68" s="191" t="b">
        <f>AND('terepi-avar&amp;túrás'!G69,'terepi-avar&amp;túrás'!H69)</f>
        <v>0</v>
      </c>
      <c r="AC68" s="191" t="b">
        <f>AND('terepi-avar&amp;túrás'!G69,'terepi-avar&amp;túrás'!I69)</f>
        <v>0</v>
      </c>
      <c r="AD68" s="191" t="b">
        <f>AND('terepi-avar&amp;túrás'!G69,'terepi-avar&amp;túrás'!J69)</f>
        <v>0</v>
      </c>
    </row>
    <row r="69" spans="18:30" x14ac:dyDescent="0.2">
      <c r="R69" s="189"/>
      <c r="S69" s="191" t="b">
        <f>AND('terepi-avar&amp;túrás'!D70,'terepi-avar&amp;túrás'!H70)</f>
        <v>0</v>
      </c>
      <c r="T69" s="191" t="b">
        <f>AND('terepi-avar&amp;túrás'!D70,'terepi-avar&amp;túrás'!I70)</f>
        <v>0</v>
      </c>
      <c r="U69" s="191" t="b">
        <f>AND('terepi-avar&amp;túrás'!D70,'terepi-avar&amp;túrás'!J70)</f>
        <v>0</v>
      </c>
      <c r="V69" s="191" t="b">
        <f>AND('terepi-avar&amp;túrás'!E70,'terepi-avar&amp;túrás'!H70)</f>
        <v>1</v>
      </c>
      <c r="W69" s="191" t="b">
        <f>AND('terepi-avar&amp;túrás'!E70,'terepi-avar&amp;túrás'!I70)</f>
        <v>0</v>
      </c>
      <c r="X69" s="191" t="b">
        <f>AND('terepi-avar&amp;túrás'!E70,'terepi-avar&amp;túrás'!J70)</f>
        <v>0</v>
      </c>
      <c r="Y69" s="191" t="b">
        <f>AND('terepi-avar&amp;túrás'!F70,'terepi-avar&amp;túrás'!H70)</f>
        <v>0</v>
      </c>
      <c r="Z69" s="191" t="b">
        <f>AND('terepi-avar&amp;túrás'!F70,'terepi-avar&amp;túrás'!I70)</f>
        <v>0</v>
      </c>
      <c r="AA69" s="191" t="b">
        <f>AND('terepi-avar&amp;túrás'!F70,'terepi-avar&amp;túrás'!J70)</f>
        <v>0</v>
      </c>
      <c r="AB69" s="191" t="b">
        <f>AND('terepi-avar&amp;túrás'!G70,'terepi-avar&amp;túrás'!H70)</f>
        <v>0</v>
      </c>
      <c r="AC69" s="191" t="b">
        <f>AND('terepi-avar&amp;túrás'!G70,'terepi-avar&amp;túrás'!I70)</f>
        <v>0</v>
      </c>
      <c r="AD69" s="191" t="b">
        <f>AND('terepi-avar&amp;túrás'!G70,'terepi-avar&amp;túrás'!J70)</f>
        <v>0</v>
      </c>
    </row>
    <row r="70" spans="18:30" x14ac:dyDescent="0.2">
      <c r="R70" s="189"/>
      <c r="S70" s="191" t="b">
        <f>AND('terepi-avar&amp;túrás'!D71,'terepi-avar&amp;túrás'!H71)</f>
        <v>0</v>
      </c>
      <c r="T70" s="191" t="b">
        <f>AND('terepi-avar&amp;túrás'!D71,'terepi-avar&amp;túrás'!I71)</f>
        <v>0</v>
      </c>
      <c r="U70" s="191" t="b">
        <f>AND('terepi-avar&amp;túrás'!D71,'terepi-avar&amp;túrás'!J71)</f>
        <v>0</v>
      </c>
      <c r="V70" s="191" t="b">
        <f>AND('terepi-avar&amp;túrás'!E71,'terepi-avar&amp;túrás'!H71)</f>
        <v>1</v>
      </c>
      <c r="W70" s="191" t="b">
        <f>AND('terepi-avar&amp;túrás'!E71,'terepi-avar&amp;túrás'!I71)</f>
        <v>0</v>
      </c>
      <c r="X70" s="191" t="b">
        <f>AND('terepi-avar&amp;túrás'!E71,'terepi-avar&amp;túrás'!J71)</f>
        <v>0</v>
      </c>
      <c r="Y70" s="191" t="b">
        <f>AND('terepi-avar&amp;túrás'!F71,'terepi-avar&amp;túrás'!H71)</f>
        <v>0</v>
      </c>
      <c r="Z70" s="191" t="b">
        <f>AND('terepi-avar&amp;túrás'!F71,'terepi-avar&amp;túrás'!I71)</f>
        <v>0</v>
      </c>
      <c r="AA70" s="191" t="b">
        <f>AND('terepi-avar&amp;túrás'!F71,'terepi-avar&amp;túrás'!J71)</f>
        <v>0</v>
      </c>
      <c r="AB70" s="191" t="b">
        <f>AND('terepi-avar&amp;túrás'!G71,'terepi-avar&amp;túrás'!H71)</f>
        <v>0</v>
      </c>
      <c r="AC70" s="191" t="b">
        <f>AND('terepi-avar&amp;túrás'!G71,'terepi-avar&amp;túrás'!I71)</f>
        <v>0</v>
      </c>
      <c r="AD70" s="191" t="b">
        <f>AND('terepi-avar&amp;túrás'!G71,'terepi-avar&amp;túrás'!J71)</f>
        <v>0</v>
      </c>
    </row>
    <row r="71" spans="18:30" x14ac:dyDescent="0.2">
      <c r="R71" s="189"/>
      <c r="S71" s="191" t="b">
        <f>AND('terepi-avar&amp;túrás'!D72,'terepi-avar&amp;túrás'!H72)</f>
        <v>1</v>
      </c>
      <c r="T71" s="191" t="b">
        <f>AND('terepi-avar&amp;túrás'!D72,'terepi-avar&amp;túrás'!I72)</f>
        <v>0</v>
      </c>
      <c r="U71" s="191" t="b">
        <f>AND('terepi-avar&amp;túrás'!D72,'terepi-avar&amp;túrás'!J72)</f>
        <v>0</v>
      </c>
      <c r="V71" s="191" t="b">
        <f>AND('terepi-avar&amp;túrás'!E72,'terepi-avar&amp;túrás'!H72)</f>
        <v>0</v>
      </c>
      <c r="W71" s="191" t="b">
        <f>AND('terepi-avar&amp;túrás'!E72,'terepi-avar&amp;túrás'!I72)</f>
        <v>0</v>
      </c>
      <c r="X71" s="191" t="b">
        <f>AND('terepi-avar&amp;túrás'!E72,'terepi-avar&amp;túrás'!J72)</f>
        <v>0</v>
      </c>
      <c r="Y71" s="191" t="b">
        <f>AND('terepi-avar&amp;túrás'!F72,'terepi-avar&amp;túrás'!H72)</f>
        <v>0</v>
      </c>
      <c r="Z71" s="191" t="b">
        <f>AND('terepi-avar&amp;túrás'!F72,'terepi-avar&amp;túrás'!I72)</f>
        <v>0</v>
      </c>
      <c r="AA71" s="191" t="b">
        <f>AND('terepi-avar&amp;túrás'!F72,'terepi-avar&amp;túrás'!J72)</f>
        <v>0</v>
      </c>
      <c r="AB71" s="191" t="b">
        <f>AND('terepi-avar&amp;túrás'!G72,'terepi-avar&amp;túrás'!H72)</f>
        <v>0</v>
      </c>
      <c r="AC71" s="191" t="b">
        <f>AND('terepi-avar&amp;túrás'!G72,'terepi-avar&amp;túrás'!I72)</f>
        <v>0</v>
      </c>
      <c r="AD71" s="191" t="b">
        <f>AND('terepi-avar&amp;túrás'!G72,'terepi-avar&amp;túrás'!J72)</f>
        <v>0</v>
      </c>
    </row>
    <row r="72" spans="18:30" x14ac:dyDescent="0.2">
      <c r="R72" s="189"/>
      <c r="S72" s="191" t="b">
        <f>AND('terepi-avar&amp;túrás'!D73,'terepi-avar&amp;túrás'!H73)</f>
        <v>1</v>
      </c>
      <c r="T72" s="191" t="b">
        <f>AND('terepi-avar&amp;túrás'!D73,'terepi-avar&amp;túrás'!I73)</f>
        <v>0</v>
      </c>
      <c r="U72" s="191" t="b">
        <f>AND('terepi-avar&amp;túrás'!D73,'terepi-avar&amp;túrás'!J73)</f>
        <v>0</v>
      </c>
      <c r="V72" s="191" t="b">
        <f>AND('terepi-avar&amp;túrás'!E73,'terepi-avar&amp;túrás'!H73)</f>
        <v>0</v>
      </c>
      <c r="W72" s="191" t="b">
        <f>AND('terepi-avar&amp;túrás'!E73,'terepi-avar&amp;túrás'!I73)</f>
        <v>0</v>
      </c>
      <c r="X72" s="191" t="b">
        <f>AND('terepi-avar&amp;túrás'!E73,'terepi-avar&amp;túrás'!J73)</f>
        <v>0</v>
      </c>
      <c r="Y72" s="191" t="b">
        <f>AND('terepi-avar&amp;túrás'!F73,'terepi-avar&amp;túrás'!H73)</f>
        <v>0</v>
      </c>
      <c r="Z72" s="191" t="b">
        <f>AND('terepi-avar&amp;túrás'!F73,'terepi-avar&amp;túrás'!I73)</f>
        <v>0</v>
      </c>
      <c r="AA72" s="191" t="b">
        <f>AND('terepi-avar&amp;túrás'!F73,'terepi-avar&amp;túrás'!J73)</f>
        <v>0</v>
      </c>
      <c r="AB72" s="191" t="b">
        <f>AND('terepi-avar&amp;túrás'!G73,'terepi-avar&amp;túrás'!H73)</f>
        <v>0</v>
      </c>
      <c r="AC72" s="191" t="b">
        <f>AND('terepi-avar&amp;túrás'!G73,'terepi-avar&amp;túrás'!I73)</f>
        <v>0</v>
      </c>
      <c r="AD72" s="191" t="b">
        <f>AND('terepi-avar&amp;túrás'!G73,'terepi-avar&amp;túrás'!J73)</f>
        <v>0</v>
      </c>
    </row>
    <row r="73" spans="18:30" x14ac:dyDescent="0.2">
      <c r="R73" s="189"/>
      <c r="S73" s="191" t="b">
        <f>AND('terepi-avar&amp;túrás'!D74,'terepi-avar&amp;túrás'!H74)</f>
        <v>0</v>
      </c>
      <c r="T73" s="191" t="b">
        <f>AND('terepi-avar&amp;túrás'!D74,'terepi-avar&amp;túrás'!I74)</f>
        <v>0</v>
      </c>
      <c r="U73" s="191" t="b">
        <f>AND('terepi-avar&amp;túrás'!D74,'terepi-avar&amp;túrás'!J74)</f>
        <v>0</v>
      </c>
      <c r="V73" s="191" t="b">
        <f>AND('terepi-avar&amp;túrás'!E74,'terepi-avar&amp;túrás'!H74)</f>
        <v>0</v>
      </c>
      <c r="W73" s="191" t="b">
        <f>AND('terepi-avar&amp;túrás'!E74,'terepi-avar&amp;túrás'!I74)</f>
        <v>0</v>
      </c>
      <c r="X73" s="191" t="b">
        <f>AND('terepi-avar&amp;túrás'!E74,'terepi-avar&amp;túrás'!J74)</f>
        <v>0</v>
      </c>
      <c r="Y73" s="191" t="b">
        <f>AND('terepi-avar&amp;túrás'!F74,'terepi-avar&amp;túrás'!H74)</f>
        <v>0</v>
      </c>
      <c r="Z73" s="191" t="b">
        <f>AND('terepi-avar&amp;túrás'!F74,'terepi-avar&amp;túrás'!I74)</f>
        <v>0</v>
      </c>
      <c r="AA73" s="191" t="b">
        <f>AND('terepi-avar&amp;túrás'!F74,'terepi-avar&amp;túrás'!J74)</f>
        <v>0</v>
      </c>
      <c r="AB73" s="191" t="b">
        <f>AND('terepi-avar&amp;túrás'!G74,'terepi-avar&amp;túrás'!H74)</f>
        <v>0</v>
      </c>
      <c r="AC73" s="191" t="b">
        <f>AND('terepi-avar&amp;túrás'!G74,'terepi-avar&amp;túrás'!I74)</f>
        <v>0</v>
      </c>
      <c r="AD73" s="191" t="b">
        <f>AND('terepi-avar&amp;túrás'!G74,'terepi-avar&amp;túrás'!J74)</f>
        <v>0</v>
      </c>
    </row>
    <row r="74" spans="18:30" x14ac:dyDescent="0.2">
      <c r="R74" s="189"/>
      <c r="S74" s="191" t="b">
        <f>AND('terepi-avar&amp;túrás'!D75,'terepi-avar&amp;túrás'!H75)</f>
        <v>0</v>
      </c>
      <c r="T74" s="191" t="b">
        <f>AND('terepi-avar&amp;túrás'!D75,'terepi-avar&amp;túrás'!I75)</f>
        <v>0</v>
      </c>
      <c r="U74" s="191" t="b">
        <f>AND('terepi-avar&amp;túrás'!D75,'terepi-avar&amp;túrás'!J75)</f>
        <v>0</v>
      </c>
      <c r="V74" s="191" t="b">
        <f>AND('terepi-avar&amp;túrás'!E75,'terepi-avar&amp;túrás'!H75)</f>
        <v>1</v>
      </c>
      <c r="W74" s="191" t="b">
        <f>AND('terepi-avar&amp;túrás'!E75,'terepi-avar&amp;túrás'!I75)</f>
        <v>0</v>
      </c>
      <c r="X74" s="191" t="b">
        <f>AND('terepi-avar&amp;túrás'!E75,'terepi-avar&amp;túrás'!J75)</f>
        <v>0</v>
      </c>
      <c r="Y74" s="191" t="b">
        <f>AND('terepi-avar&amp;túrás'!F75,'terepi-avar&amp;túrás'!H75)</f>
        <v>0</v>
      </c>
      <c r="Z74" s="191" t="b">
        <f>AND('terepi-avar&amp;túrás'!F75,'terepi-avar&amp;túrás'!I75)</f>
        <v>0</v>
      </c>
      <c r="AA74" s="191" t="b">
        <f>AND('terepi-avar&amp;túrás'!F75,'terepi-avar&amp;túrás'!J75)</f>
        <v>0</v>
      </c>
      <c r="AB74" s="191" t="b">
        <f>AND('terepi-avar&amp;túrás'!G75,'terepi-avar&amp;túrás'!H75)</f>
        <v>0</v>
      </c>
      <c r="AC74" s="191" t="b">
        <f>AND('terepi-avar&amp;túrás'!G75,'terepi-avar&amp;túrás'!I75)</f>
        <v>0</v>
      </c>
      <c r="AD74" s="191" t="b">
        <f>AND('terepi-avar&amp;túrás'!G75,'terepi-avar&amp;túrás'!J75)</f>
        <v>0</v>
      </c>
    </row>
    <row r="75" spans="18:30" x14ac:dyDescent="0.2">
      <c r="R75" s="189"/>
      <c r="S75" s="191" t="b">
        <f>AND('terepi-avar&amp;túrás'!D76,'terepi-avar&amp;túrás'!H76)</f>
        <v>1</v>
      </c>
      <c r="T75" s="191" t="b">
        <f>AND('terepi-avar&amp;túrás'!D76,'terepi-avar&amp;túrás'!I76)</f>
        <v>0</v>
      </c>
      <c r="U75" s="191" t="b">
        <f>AND('terepi-avar&amp;túrás'!D76,'terepi-avar&amp;túrás'!J76)</f>
        <v>0</v>
      </c>
      <c r="V75" s="191" t="b">
        <f>AND('terepi-avar&amp;túrás'!E76,'terepi-avar&amp;túrás'!H76)</f>
        <v>0</v>
      </c>
      <c r="W75" s="191" t="b">
        <f>AND('terepi-avar&amp;túrás'!E76,'terepi-avar&amp;túrás'!I76)</f>
        <v>0</v>
      </c>
      <c r="X75" s="191" t="b">
        <f>AND('terepi-avar&amp;túrás'!E76,'terepi-avar&amp;túrás'!J76)</f>
        <v>0</v>
      </c>
      <c r="Y75" s="191" t="b">
        <f>AND('terepi-avar&amp;túrás'!F76,'terepi-avar&amp;túrás'!H76)</f>
        <v>0</v>
      </c>
      <c r="Z75" s="191" t="b">
        <f>AND('terepi-avar&amp;túrás'!F76,'terepi-avar&amp;túrás'!I76)</f>
        <v>0</v>
      </c>
      <c r="AA75" s="191" t="b">
        <f>AND('terepi-avar&amp;túrás'!F76,'terepi-avar&amp;túrás'!J76)</f>
        <v>0</v>
      </c>
      <c r="AB75" s="191" t="b">
        <f>AND('terepi-avar&amp;túrás'!G76,'terepi-avar&amp;túrás'!H76)</f>
        <v>0</v>
      </c>
      <c r="AC75" s="191" t="b">
        <f>AND('terepi-avar&amp;túrás'!G76,'terepi-avar&amp;túrás'!I76)</f>
        <v>0</v>
      </c>
      <c r="AD75" s="191" t="b">
        <f>AND('terepi-avar&amp;túrás'!G76,'terepi-avar&amp;túrás'!J76)</f>
        <v>0</v>
      </c>
    </row>
    <row r="76" spans="18:30" x14ac:dyDescent="0.2">
      <c r="R76" s="189"/>
      <c r="S76" s="191" t="b">
        <f>AND('terepi-avar&amp;túrás'!D77,'terepi-avar&amp;túrás'!H77)</f>
        <v>0</v>
      </c>
      <c r="T76" s="191" t="b">
        <f>AND('terepi-avar&amp;túrás'!D77,'terepi-avar&amp;túrás'!I77)</f>
        <v>0</v>
      </c>
      <c r="U76" s="191" t="b">
        <f>AND('terepi-avar&amp;túrás'!D77,'terepi-avar&amp;túrás'!J77)</f>
        <v>0</v>
      </c>
      <c r="V76" s="191" t="b">
        <f>AND('terepi-avar&amp;túrás'!E77,'terepi-avar&amp;túrás'!H77)</f>
        <v>0</v>
      </c>
      <c r="W76" s="191" t="b">
        <f>AND('terepi-avar&amp;túrás'!E77,'terepi-avar&amp;túrás'!I77)</f>
        <v>0</v>
      </c>
      <c r="X76" s="191" t="b">
        <f>AND('terepi-avar&amp;túrás'!E77,'terepi-avar&amp;túrás'!J77)</f>
        <v>0</v>
      </c>
      <c r="Y76" s="191" t="b">
        <f>AND('terepi-avar&amp;túrás'!F77,'terepi-avar&amp;túrás'!H77)</f>
        <v>0</v>
      </c>
      <c r="Z76" s="191" t="b">
        <f>AND('terepi-avar&amp;túrás'!F77,'terepi-avar&amp;túrás'!I77)</f>
        <v>0</v>
      </c>
      <c r="AA76" s="191" t="b">
        <f>AND('terepi-avar&amp;túrás'!F77,'terepi-avar&amp;túrás'!J77)</f>
        <v>0</v>
      </c>
      <c r="AB76" s="191" t="b">
        <f>AND('terepi-avar&amp;túrás'!G77,'terepi-avar&amp;túrás'!H77)</f>
        <v>0</v>
      </c>
      <c r="AC76" s="191" t="b">
        <f>AND('terepi-avar&amp;túrás'!G77,'terepi-avar&amp;túrás'!I77)</f>
        <v>0</v>
      </c>
      <c r="AD76" s="191" t="b">
        <f>AND('terepi-avar&amp;túrás'!G77,'terepi-avar&amp;túrás'!J77)</f>
        <v>0</v>
      </c>
    </row>
    <row r="77" spans="18:30" x14ac:dyDescent="0.2">
      <c r="R77" s="189"/>
      <c r="S77" s="191" t="b">
        <f>AND('terepi-avar&amp;túrás'!D78,'terepi-avar&amp;túrás'!H78)</f>
        <v>0</v>
      </c>
      <c r="T77" s="191" t="b">
        <f>AND('terepi-avar&amp;túrás'!D78,'terepi-avar&amp;túrás'!I78)</f>
        <v>0</v>
      </c>
      <c r="U77" s="191" t="b">
        <f>AND('terepi-avar&amp;túrás'!D78,'terepi-avar&amp;túrás'!J78)</f>
        <v>0</v>
      </c>
      <c r="V77" s="191" t="b">
        <f>AND('terepi-avar&amp;túrás'!E78,'terepi-avar&amp;túrás'!H78)</f>
        <v>0</v>
      </c>
      <c r="W77" s="191" t="b">
        <f>AND('terepi-avar&amp;túrás'!E78,'terepi-avar&amp;túrás'!I78)</f>
        <v>0</v>
      </c>
      <c r="X77" s="191" t="b">
        <f>AND('terepi-avar&amp;túrás'!E78,'terepi-avar&amp;túrás'!J78)</f>
        <v>0</v>
      </c>
      <c r="Y77" s="191" t="b">
        <f>AND('terepi-avar&amp;túrás'!F78,'terepi-avar&amp;túrás'!H78)</f>
        <v>0</v>
      </c>
      <c r="Z77" s="191" t="b">
        <f>AND('terepi-avar&amp;túrás'!F78,'terepi-avar&amp;túrás'!I78)</f>
        <v>0</v>
      </c>
      <c r="AA77" s="191" t="b">
        <f>AND('terepi-avar&amp;túrás'!F78,'terepi-avar&amp;túrás'!J78)</f>
        <v>0</v>
      </c>
      <c r="AB77" s="191" t="b">
        <f>AND('terepi-avar&amp;túrás'!G78,'terepi-avar&amp;túrás'!H78)</f>
        <v>0</v>
      </c>
      <c r="AC77" s="191" t="b">
        <f>AND('terepi-avar&amp;túrás'!G78,'terepi-avar&amp;túrás'!I78)</f>
        <v>1</v>
      </c>
      <c r="AD77" s="191" t="b">
        <f>AND('terepi-avar&amp;túrás'!G78,'terepi-avar&amp;túrás'!J78)</f>
        <v>0</v>
      </c>
    </row>
    <row r="78" spans="18:30" x14ac:dyDescent="0.2">
      <c r="R78" s="189"/>
      <c r="S78" s="191" t="b">
        <f>AND('terepi-avar&amp;túrás'!D79,'terepi-avar&amp;túrás'!H79)</f>
        <v>0</v>
      </c>
      <c r="T78" s="191" t="b">
        <f>AND('terepi-avar&amp;túrás'!D79,'terepi-avar&amp;túrás'!I79)</f>
        <v>0</v>
      </c>
      <c r="U78" s="191" t="b">
        <f>AND('terepi-avar&amp;túrás'!D79,'terepi-avar&amp;túrás'!J79)</f>
        <v>0</v>
      </c>
      <c r="V78" s="191" t="b">
        <f>AND('terepi-avar&amp;túrás'!E79,'terepi-avar&amp;túrás'!H79)</f>
        <v>0</v>
      </c>
      <c r="W78" s="191" t="b">
        <f>AND('terepi-avar&amp;túrás'!E79,'terepi-avar&amp;túrás'!I79)</f>
        <v>0</v>
      </c>
      <c r="X78" s="191" t="b">
        <f>AND('terepi-avar&amp;túrás'!E79,'terepi-avar&amp;túrás'!J79)</f>
        <v>0</v>
      </c>
      <c r="Y78" s="191" t="b">
        <f>AND('terepi-avar&amp;túrás'!F79,'terepi-avar&amp;túrás'!H79)</f>
        <v>0</v>
      </c>
      <c r="Z78" s="191" t="b">
        <f>AND('terepi-avar&amp;túrás'!F79,'terepi-avar&amp;túrás'!I79)</f>
        <v>0</v>
      </c>
      <c r="AA78" s="191" t="b">
        <f>AND('terepi-avar&amp;túrás'!F79,'terepi-avar&amp;túrás'!J79)</f>
        <v>0</v>
      </c>
      <c r="AB78" s="191" t="b">
        <f>AND('terepi-avar&amp;túrás'!G79,'terepi-avar&amp;túrás'!H79)</f>
        <v>0</v>
      </c>
      <c r="AC78" s="191" t="b">
        <f>AND('terepi-avar&amp;túrás'!G79,'terepi-avar&amp;túrás'!I79)</f>
        <v>0</v>
      </c>
      <c r="AD78" s="191" t="b">
        <f>AND('terepi-avar&amp;túrás'!G79,'terepi-avar&amp;túrás'!J79)</f>
        <v>0</v>
      </c>
    </row>
    <row r="79" spans="18:30" x14ac:dyDescent="0.2">
      <c r="R79" s="189"/>
      <c r="S79" s="191" t="b">
        <f>AND('terepi-avar&amp;túrás'!D80,'terepi-avar&amp;túrás'!H80)</f>
        <v>0</v>
      </c>
      <c r="T79" s="191" t="b">
        <f>AND('terepi-avar&amp;túrás'!D80,'terepi-avar&amp;túrás'!I80)</f>
        <v>0</v>
      </c>
      <c r="U79" s="191" t="b">
        <f>AND('terepi-avar&amp;túrás'!D80,'terepi-avar&amp;túrás'!J80)</f>
        <v>0</v>
      </c>
      <c r="V79" s="191" t="b">
        <f>AND('terepi-avar&amp;túrás'!E80,'terepi-avar&amp;túrás'!H80)</f>
        <v>1</v>
      </c>
      <c r="W79" s="191" t="b">
        <f>AND('terepi-avar&amp;túrás'!E80,'terepi-avar&amp;túrás'!I80)</f>
        <v>0</v>
      </c>
      <c r="X79" s="191" t="b">
        <f>AND('terepi-avar&amp;túrás'!E80,'terepi-avar&amp;túrás'!J80)</f>
        <v>0</v>
      </c>
      <c r="Y79" s="191" t="b">
        <f>AND('terepi-avar&amp;túrás'!F80,'terepi-avar&amp;túrás'!H80)</f>
        <v>0</v>
      </c>
      <c r="Z79" s="191" t="b">
        <f>AND('terepi-avar&amp;túrás'!F80,'terepi-avar&amp;túrás'!I80)</f>
        <v>0</v>
      </c>
      <c r="AA79" s="191" t="b">
        <f>AND('terepi-avar&amp;túrás'!F80,'terepi-avar&amp;túrás'!J80)</f>
        <v>0</v>
      </c>
      <c r="AB79" s="191" t="b">
        <f>AND('terepi-avar&amp;túrás'!G80,'terepi-avar&amp;túrás'!H80)</f>
        <v>0</v>
      </c>
      <c r="AC79" s="191" t="b">
        <f>AND('terepi-avar&amp;túrás'!G80,'terepi-avar&amp;túrás'!I80)</f>
        <v>0</v>
      </c>
      <c r="AD79" s="191" t="b">
        <f>AND('terepi-avar&amp;túrás'!G80,'terepi-avar&amp;túrás'!J80)</f>
        <v>0</v>
      </c>
    </row>
    <row r="80" spans="18:30" x14ac:dyDescent="0.2">
      <c r="R80" s="189"/>
      <c r="S80" s="191" t="b">
        <f>AND('terepi-avar&amp;túrás'!D81,'terepi-avar&amp;túrás'!H81)</f>
        <v>0</v>
      </c>
      <c r="T80" s="191" t="b">
        <f>AND('terepi-avar&amp;túrás'!D81,'terepi-avar&amp;túrás'!I81)</f>
        <v>0</v>
      </c>
      <c r="U80" s="191" t="b">
        <f>AND('terepi-avar&amp;túrás'!D81,'terepi-avar&amp;túrás'!J81)</f>
        <v>0</v>
      </c>
      <c r="V80" s="191" t="b">
        <f>AND('terepi-avar&amp;túrás'!E81,'terepi-avar&amp;túrás'!H81)</f>
        <v>0</v>
      </c>
      <c r="W80" s="191" t="b">
        <f>AND('terepi-avar&amp;túrás'!E81,'terepi-avar&amp;túrás'!I81)</f>
        <v>0</v>
      </c>
      <c r="X80" s="191" t="b">
        <f>AND('terepi-avar&amp;túrás'!E81,'terepi-avar&amp;túrás'!J81)</f>
        <v>0</v>
      </c>
      <c r="Y80" s="191" t="b">
        <f>AND('terepi-avar&amp;túrás'!F81,'terepi-avar&amp;túrás'!H81)</f>
        <v>0</v>
      </c>
      <c r="Z80" s="191" t="b">
        <f>AND('terepi-avar&amp;túrás'!F81,'terepi-avar&amp;túrás'!I81)</f>
        <v>0</v>
      </c>
      <c r="AA80" s="191" t="b">
        <f>AND('terepi-avar&amp;túrás'!F81,'terepi-avar&amp;túrás'!J81)</f>
        <v>0</v>
      </c>
      <c r="AB80" s="191" t="b">
        <f>AND('terepi-avar&amp;túrás'!G81,'terepi-avar&amp;túrás'!H81)</f>
        <v>0</v>
      </c>
      <c r="AC80" s="191" t="b">
        <f>AND('terepi-avar&amp;túrás'!G81,'terepi-avar&amp;túrás'!I81)</f>
        <v>0</v>
      </c>
      <c r="AD80" s="191" t="b">
        <f>AND('terepi-avar&amp;túrás'!G81,'terepi-avar&amp;túrás'!J81)</f>
        <v>0</v>
      </c>
    </row>
    <row r="81" spans="18:30" x14ac:dyDescent="0.2">
      <c r="R81" s="189"/>
      <c r="S81" s="191" t="b">
        <f>AND('terepi-avar&amp;túrás'!D82,'terepi-avar&amp;túrás'!H82)</f>
        <v>0</v>
      </c>
      <c r="T81" s="191" t="b">
        <f>AND('terepi-avar&amp;túrás'!D82,'terepi-avar&amp;túrás'!I82)</f>
        <v>0</v>
      </c>
      <c r="U81" s="191" t="b">
        <f>AND('terepi-avar&amp;túrás'!D82,'terepi-avar&amp;túrás'!J82)</f>
        <v>0</v>
      </c>
      <c r="V81" s="191" t="b">
        <f>AND('terepi-avar&amp;túrás'!E82,'terepi-avar&amp;túrás'!H82)</f>
        <v>0</v>
      </c>
      <c r="W81" s="191" t="b">
        <f>AND('terepi-avar&amp;túrás'!E82,'terepi-avar&amp;túrás'!I82)</f>
        <v>0</v>
      </c>
      <c r="X81" s="191" t="b">
        <f>AND('terepi-avar&amp;túrás'!E82,'terepi-avar&amp;túrás'!J82)</f>
        <v>0</v>
      </c>
      <c r="Y81" s="191" t="b">
        <f>AND('terepi-avar&amp;túrás'!F82,'terepi-avar&amp;túrás'!H82)</f>
        <v>0</v>
      </c>
      <c r="Z81" s="191" t="b">
        <f>AND('terepi-avar&amp;túrás'!F82,'terepi-avar&amp;túrás'!I82)</f>
        <v>0</v>
      </c>
      <c r="AA81" s="191" t="b">
        <f>AND('terepi-avar&amp;túrás'!F82,'terepi-avar&amp;túrás'!J82)</f>
        <v>0</v>
      </c>
      <c r="AB81" s="191" t="b">
        <f>AND('terepi-avar&amp;túrás'!G82,'terepi-avar&amp;túrás'!H82)</f>
        <v>0</v>
      </c>
      <c r="AC81" s="191" t="b">
        <f>AND('terepi-avar&amp;túrás'!G82,'terepi-avar&amp;túrás'!I82)</f>
        <v>0</v>
      </c>
      <c r="AD81" s="191" t="b">
        <f>AND('terepi-avar&amp;túrás'!G82,'terepi-avar&amp;túrás'!J82)</f>
        <v>0</v>
      </c>
    </row>
    <row r="82" spans="18:30" x14ac:dyDescent="0.2">
      <c r="R82" s="189"/>
      <c r="S82" s="191" t="b">
        <f>AND('terepi-avar&amp;túrás'!D83,'terepi-avar&amp;túrás'!H83)</f>
        <v>0</v>
      </c>
      <c r="T82" s="191" t="b">
        <f>AND('terepi-avar&amp;túrás'!D83,'terepi-avar&amp;túrás'!I83)</f>
        <v>0</v>
      </c>
      <c r="U82" s="191" t="b">
        <f>AND('terepi-avar&amp;túrás'!D83,'terepi-avar&amp;túrás'!J83)</f>
        <v>0</v>
      </c>
      <c r="V82" s="191" t="b">
        <f>AND('terepi-avar&amp;túrás'!E83,'terepi-avar&amp;túrás'!H83)</f>
        <v>0</v>
      </c>
      <c r="W82" s="191" t="b">
        <f>AND('terepi-avar&amp;túrás'!E83,'terepi-avar&amp;túrás'!I83)</f>
        <v>0</v>
      </c>
      <c r="X82" s="191" t="b">
        <f>AND('terepi-avar&amp;túrás'!E83,'terepi-avar&amp;túrás'!J83)</f>
        <v>0</v>
      </c>
      <c r="Y82" s="191" t="b">
        <f>AND('terepi-avar&amp;túrás'!F83,'terepi-avar&amp;túrás'!H83)</f>
        <v>0</v>
      </c>
      <c r="Z82" s="191" t="b">
        <f>AND('terepi-avar&amp;túrás'!F83,'terepi-avar&amp;túrás'!I83)</f>
        <v>0</v>
      </c>
      <c r="AA82" s="191" t="b">
        <f>AND('terepi-avar&amp;túrás'!F83,'terepi-avar&amp;túrás'!J83)</f>
        <v>0</v>
      </c>
      <c r="AB82" s="191" t="b">
        <f>AND('terepi-avar&amp;túrás'!G83,'terepi-avar&amp;túrás'!H83)</f>
        <v>0</v>
      </c>
      <c r="AC82" s="191" t="b">
        <f>AND('terepi-avar&amp;túrás'!G83,'terepi-avar&amp;túrás'!I83)</f>
        <v>0</v>
      </c>
      <c r="AD82" s="191" t="b">
        <f>AND('terepi-avar&amp;túrás'!G83,'terepi-avar&amp;túrás'!J83)</f>
        <v>0</v>
      </c>
    </row>
    <row r="83" spans="18:30" x14ac:dyDescent="0.2">
      <c r="R83" s="189"/>
      <c r="S83" s="191" t="b">
        <f>AND('terepi-avar&amp;túrás'!D84,'terepi-avar&amp;túrás'!H84)</f>
        <v>0</v>
      </c>
      <c r="T83" s="191" t="b">
        <f>AND('terepi-avar&amp;túrás'!D84,'terepi-avar&amp;túrás'!I84)</f>
        <v>0</v>
      </c>
      <c r="U83" s="191" t="b">
        <f>AND('terepi-avar&amp;túrás'!D84,'terepi-avar&amp;túrás'!J84)</f>
        <v>0</v>
      </c>
      <c r="V83" s="191" t="b">
        <f>AND('terepi-avar&amp;túrás'!E84,'terepi-avar&amp;túrás'!H84)</f>
        <v>0</v>
      </c>
      <c r="W83" s="191" t="b">
        <f>AND('terepi-avar&amp;túrás'!E84,'terepi-avar&amp;túrás'!I84)</f>
        <v>0</v>
      </c>
      <c r="X83" s="191" t="b">
        <f>AND('terepi-avar&amp;túrás'!E84,'terepi-avar&amp;túrás'!J84)</f>
        <v>0</v>
      </c>
      <c r="Y83" s="191" t="b">
        <f>AND('terepi-avar&amp;túrás'!F84,'terepi-avar&amp;túrás'!H84)</f>
        <v>0</v>
      </c>
      <c r="Z83" s="191" t="b">
        <f>AND('terepi-avar&amp;túrás'!F84,'terepi-avar&amp;túrás'!I84)</f>
        <v>0</v>
      </c>
      <c r="AA83" s="191" t="b">
        <f>AND('terepi-avar&amp;túrás'!F84,'terepi-avar&amp;túrás'!J84)</f>
        <v>0</v>
      </c>
      <c r="AB83" s="191" t="b">
        <f>AND('terepi-avar&amp;túrás'!G84,'terepi-avar&amp;túrás'!H84)</f>
        <v>0</v>
      </c>
      <c r="AC83" s="191" t="b">
        <f>AND('terepi-avar&amp;túrás'!G84,'terepi-avar&amp;túrás'!I84)</f>
        <v>0</v>
      </c>
      <c r="AD83" s="191" t="b">
        <f>AND('terepi-avar&amp;túrás'!G84,'terepi-avar&amp;túrás'!J84)</f>
        <v>0</v>
      </c>
    </row>
    <row r="84" spans="18:30" x14ac:dyDescent="0.2">
      <c r="R84" s="189"/>
      <c r="S84" s="191" t="b">
        <f>AND('terepi-avar&amp;túrás'!D85,'terepi-avar&amp;túrás'!H85)</f>
        <v>0</v>
      </c>
      <c r="T84" s="191" t="b">
        <f>AND('terepi-avar&amp;túrás'!D85,'terepi-avar&amp;túrás'!I85)</f>
        <v>0</v>
      </c>
      <c r="U84" s="191" t="b">
        <f>AND('terepi-avar&amp;túrás'!D85,'terepi-avar&amp;túrás'!J85)</f>
        <v>0</v>
      </c>
      <c r="V84" s="191" t="b">
        <f>AND('terepi-avar&amp;túrás'!E85,'terepi-avar&amp;túrás'!H85)</f>
        <v>0</v>
      </c>
      <c r="W84" s="191" t="b">
        <f>AND('terepi-avar&amp;túrás'!E85,'terepi-avar&amp;túrás'!I85)</f>
        <v>0</v>
      </c>
      <c r="X84" s="191" t="b">
        <f>AND('terepi-avar&amp;túrás'!E85,'terepi-avar&amp;túrás'!J85)</f>
        <v>0</v>
      </c>
      <c r="Y84" s="191" t="b">
        <f>AND('terepi-avar&amp;túrás'!F85,'terepi-avar&amp;túrás'!H85)</f>
        <v>0</v>
      </c>
      <c r="Z84" s="191" t="b">
        <f>AND('terepi-avar&amp;túrás'!F85,'terepi-avar&amp;túrás'!I85)</f>
        <v>0</v>
      </c>
      <c r="AA84" s="191" t="b">
        <f>AND('terepi-avar&amp;túrás'!F85,'terepi-avar&amp;túrás'!J85)</f>
        <v>0</v>
      </c>
      <c r="AB84" s="191" t="b">
        <f>AND('terepi-avar&amp;túrás'!G85,'terepi-avar&amp;túrás'!H85)</f>
        <v>0</v>
      </c>
      <c r="AC84" s="191" t="b">
        <f>AND('terepi-avar&amp;túrás'!G85,'terepi-avar&amp;túrás'!I85)</f>
        <v>0</v>
      </c>
      <c r="AD84" s="191" t="b">
        <f>AND('terepi-avar&amp;túrás'!G85,'terepi-avar&amp;túrás'!J85)</f>
        <v>0</v>
      </c>
    </row>
    <row r="85" spans="18:30" x14ac:dyDescent="0.2">
      <c r="R85" s="189"/>
      <c r="S85" s="191" t="b">
        <f>AND('terepi-avar&amp;túrás'!D86,'terepi-avar&amp;túrás'!H86)</f>
        <v>0</v>
      </c>
      <c r="T85" s="191" t="b">
        <f>AND('terepi-avar&amp;túrás'!D86,'terepi-avar&amp;túrás'!I86)</f>
        <v>0</v>
      </c>
      <c r="U85" s="191" t="b">
        <f>AND('terepi-avar&amp;túrás'!D86,'terepi-avar&amp;túrás'!J86)</f>
        <v>0</v>
      </c>
      <c r="V85" s="191" t="b">
        <f>AND('terepi-avar&amp;túrás'!E86,'terepi-avar&amp;túrás'!H86)</f>
        <v>0</v>
      </c>
      <c r="W85" s="191" t="b">
        <f>AND('terepi-avar&amp;túrás'!E86,'terepi-avar&amp;túrás'!I86)</f>
        <v>0</v>
      </c>
      <c r="X85" s="191" t="b">
        <f>AND('terepi-avar&amp;túrás'!E86,'terepi-avar&amp;túrás'!J86)</f>
        <v>0</v>
      </c>
      <c r="Y85" s="191" t="b">
        <f>AND('terepi-avar&amp;túrás'!F86,'terepi-avar&amp;túrás'!H86)</f>
        <v>0</v>
      </c>
      <c r="Z85" s="191" t="b">
        <f>AND('terepi-avar&amp;túrás'!F86,'terepi-avar&amp;túrás'!I86)</f>
        <v>0</v>
      </c>
      <c r="AA85" s="191" t="b">
        <f>AND('terepi-avar&amp;túrás'!F86,'terepi-avar&amp;túrás'!J86)</f>
        <v>0</v>
      </c>
      <c r="AB85" s="191" t="b">
        <f>AND('terepi-avar&amp;túrás'!G86,'terepi-avar&amp;túrás'!H86)</f>
        <v>0</v>
      </c>
      <c r="AC85" s="191" t="b">
        <f>AND('terepi-avar&amp;túrás'!G86,'terepi-avar&amp;túrás'!I86)</f>
        <v>0</v>
      </c>
      <c r="AD85" s="191" t="b">
        <f>AND('terepi-avar&amp;túrás'!G86,'terepi-avar&amp;túrás'!J86)</f>
        <v>0</v>
      </c>
    </row>
    <row r="86" spans="18:30" x14ac:dyDescent="0.2">
      <c r="R86" s="189"/>
      <c r="S86" s="191" t="b">
        <f>AND('terepi-avar&amp;túrás'!D87,'terepi-avar&amp;túrás'!H87)</f>
        <v>0</v>
      </c>
      <c r="T86" s="191" t="b">
        <f>AND('terepi-avar&amp;túrás'!D87,'terepi-avar&amp;túrás'!I87)</f>
        <v>0</v>
      </c>
      <c r="U86" s="191" t="b">
        <f>AND('terepi-avar&amp;túrás'!D87,'terepi-avar&amp;túrás'!J87)</f>
        <v>0</v>
      </c>
      <c r="V86" s="191" t="b">
        <f>AND('terepi-avar&amp;túrás'!E87,'terepi-avar&amp;túrás'!H87)</f>
        <v>0</v>
      </c>
      <c r="W86" s="191" t="b">
        <f>AND('terepi-avar&amp;túrás'!E87,'terepi-avar&amp;túrás'!I87)</f>
        <v>0</v>
      </c>
      <c r="X86" s="191" t="b">
        <f>AND('terepi-avar&amp;túrás'!E87,'terepi-avar&amp;túrás'!J87)</f>
        <v>0</v>
      </c>
      <c r="Y86" s="191" t="b">
        <f>AND('terepi-avar&amp;túrás'!F87,'terepi-avar&amp;túrás'!H87)</f>
        <v>0</v>
      </c>
      <c r="Z86" s="191" t="b">
        <f>AND('terepi-avar&amp;túrás'!F87,'terepi-avar&amp;túrás'!I87)</f>
        <v>0</v>
      </c>
      <c r="AA86" s="191" t="b">
        <f>AND('terepi-avar&amp;túrás'!F87,'terepi-avar&amp;túrás'!J87)</f>
        <v>0</v>
      </c>
      <c r="AB86" s="191" t="b">
        <f>AND('terepi-avar&amp;túrás'!G87,'terepi-avar&amp;túrás'!H87)</f>
        <v>0</v>
      </c>
      <c r="AC86" s="191" t="b">
        <f>AND('terepi-avar&amp;túrás'!G87,'terepi-avar&amp;túrás'!I87)</f>
        <v>0</v>
      </c>
      <c r="AD86" s="191" t="b">
        <f>AND('terepi-avar&amp;túrás'!G87,'terepi-avar&amp;túrás'!J87)</f>
        <v>0</v>
      </c>
    </row>
    <row r="87" spans="18:30" x14ac:dyDescent="0.2">
      <c r="R87" s="189"/>
      <c r="S87" s="191" t="b">
        <f>AND('terepi-avar&amp;túrás'!D88,'terepi-avar&amp;túrás'!H88)</f>
        <v>0</v>
      </c>
      <c r="T87" s="191" t="b">
        <f>AND('terepi-avar&amp;túrás'!D88,'terepi-avar&amp;túrás'!I88)</f>
        <v>0</v>
      </c>
      <c r="U87" s="191" t="b">
        <f>AND('terepi-avar&amp;túrás'!D88,'terepi-avar&amp;túrás'!J88)</f>
        <v>0</v>
      </c>
      <c r="V87" s="191" t="b">
        <f>AND('terepi-avar&amp;túrás'!E88,'terepi-avar&amp;túrás'!H88)</f>
        <v>0</v>
      </c>
      <c r="W87" s="191" t="b">
        <f>AND('terepi-avar&amp;túrás'!E88,'terepi-avar&amp;túrás'!I88)</f>
        <v>0</v>
      </c>
      <c r="X87" s="191" t="b">
        <f>AND('terepi-avar&amp;túrás'!E88,'terepi-avar&amp;túrás'!J88)</f>
        <v>0</v>
      </c>
      <c r="Y87" s="191" t="b">
        <f>AND('terepi-avar&amp;túrás'!F88,'terepi-avar&amp;túrás'!H88)</f>
        <v>0</v>
      </c>
      <c r="Z87" s="191" t="b">
        <f>AND('terepi-avar&amp;túrás'!F88,'terepi-avar&amp;túrás'!I88)</f>
        <v>0</v>
      </c>
      <c r="AA87" s="191" t="b">
        <f>AND('terepi-avar&amp;túrás'!F88,'terepi-avar&amp;túrás'!J88)</f>
        <v>0</v>
      </c>
      <c r="AB87" s="191" t="b">
        <f>AND('terepi-avar&amp;túrás'!G88,'terepi-avar&amp;túrás'!H88)</f>
        <v>0</v>
      </c>
      <c r="AC87" s="191" t="b">
        <f>AND('terepi-avar&amp;túrás'!G88,'terepi-avar&amp;túrás'!I88)</f>
        <v>0</v>
      </c>
      <c r="AD87" s="191" t="b">
        <f>AND('terepi-avar&amp;túrás'!G88,'terepi-avar&amp;túrás'!J88)</f>
        <v>0</v>
      </c>
    </row>
    <row r="88" spans="18:30" x14ac:dyDescent="0.2">
      <c r="R88" s="189"/>
      <c r="S88" s="191" t="b">
        <f>AND('terepi-avar&amp;túrás'!D89,'terepi-avar&amp;túrás'!H89)</f>
        <v>0</v>
      </c>
      <c r="T88" s="191" t="b">
        <f>AND('terepi-avar&amp;túrás'!D89,'terepi-avar&amp;túrás'!I89)</f>
        <v>0</v>
      </c>
      <c r="U88" s="191" t="b">
        <f>AND('terepi-avar&amp;túrás'!D89,'terepi-avar&amp;túrás'!J89)</f>
        <v>0</v>
      </c>
      <c r="V88" s="191" t="b">
        <f>AND('terepi-avar&amp;túrás'!E89,'terepi-avar&amp;túrás'!H89)</f>
        <v>0</v>
      </c>
      <c r="W88" s="191" t="b">
        <f>AND('terepi-avar&amp;túrás'!E89,'terepi-avar&amp;túrás'!I89)</f>
        <v>0</v>
      </c>
      <c r="X88" s="191" t="b">
        <f>AND('terepi-avar&amp;túrás'!E89,'terepi-avar&amp;túrás'!J89)</f>
        <v>0</v>
      </c>
      <c r="Y88" s="191" t="b">
        <f>AND('terepi-avar&amp;túrás'!F89,'terepi-avar&amp;túrás'!H89)</f>
        <v>0</v>
      </c>
      <c r="Z88" s="191" t="b">
        <f>AND('terepi-avar&amp;túrás'!F89,'terepi-avar&amp;túrás'!I89)</f>
        <v>0</v>
      </c>
      <c r="AA88" s="191" t="b">
        <f>AND('terepi-avar&amp;túrás'!F89,'terepi-avar&amp;túrás'!J89)</f>
        <v>0</v>
      </c>
      <c r="AB88" s="191" t="b">
        <f>AND('terepi-avar&amp;túrás'!G89,'terepi-avar&amp;túrás'!H89)</f>
        <v>0</v>
      </c>
      <c r="AC88" s="191" t="b">
        <f>AND('terepi-avar&amp;túrás'!G89,'terepi-avar&amp;túrás'!I89)</f>
        <v>0</v>
      </c>
      <c r="AD88" s="191" t="b">
        <f>AND('terepi-avar&amp;túrás'!G89,'terepi-avar&amp;túrás'!J89)</f>
        <v>0</v>
      </c>
    </row>
    <row r="89" spans="18:30" x14ac:dyDescent="0.2">
      <c r="R89" s="189"/>
      <c r="S89" s="191" t="b">
        <f>AND('terepi-avar&amp;túrás'!D90,'terepi-avar&amp;túrás'!H90)</f>
        <v>0</v>
      </c>
      <c r="T89" s="191" t="b">
        <f>AND('terepi-avar&amp;túrás'!D90,'terepi-avar&amp;túrás'!I90)</f>
        <v>0</v>
      </c>
      <c r="U89" s="191" t="b">
        <f>AND('terepi-avar&amp;túrás'!D90,'terepi-avar&amp;túrás'!J90)</f>
        <v>0</v>
      </c>
      <c r="V89" s="191" t="b">
        <f>AND('terepi-avar&amp;túrás'!E90,'terepi-avar&amp;túrás'!H90)</f>
        <v>0</v>
      </c>
      <c r="W89" s="191" t="b">
        <f>AND('terepi-avar&amp;túrás'!E90,'terepi-avar&amp;túrás'!I90)</f>
        <v>0</v>
      </c>
      <c r="X89" s="191" t="b">
        <f>AND('terepi-avar&amp;túrás'!E90,'terepi-avar&amp;túrás'!J90)</f>
        <v>0</v>
      </c>
      <c r="Y89" s="191" t="b">
        <f>AND('terepi-avar&amp;túrás'!F90,'terepi-avar&amp;túrás'!H90)</f>
        <v>0</v>
      </c>
      <c r="Z89" s="191" t="b">
        <f>AND('terepi-avar&amp;túrás'!F90,'terepi-avar&amp;túrás'!I90)</f>
        <v>1</v>
      </c>
      <c r="AA89" s="191" t="b">
        <f>AND('terepi-avar&amp;túrás'!F90,'terepi-avar&amp;túrás'!J90)</f>
        <v>0</v>
      </c>
      <c r="AB89" s="191" t="b">
        <f>AND('terepi-avar&amp;túrás'!G90,'terepi-avar&amp;túrás'!H90)</f>
        <v>0</v>
      </c>
      <c r="AC89" s="191" t="b">
        <f>AND('terepi-avar&amp;túrás'!G90,'terepi-avar&amp;túrás'!I90)</f>
        <v>0</v>
      </c>
      <c r="AD89" s="191" t="b">
        <f>AND('terepi-avar&amp;túrás'!G90,'terepi-avar&amp;túrás'!J90)</f>
        <v>0</v>
      </c>
    </row>
    <row r="90" spans="18:30" x14ac:dyDescent="0.2">
      <c r="R90" s="189"/>
      <c r="S90" s="191" t="b">
        <f>AND('terepi-avar&amp;túrás'!D91,'terepi-avar&amp;túrás'!H91)</f>
        <v>0</v>
      </c>
      <c r="T90" s="191" t="b">
        <f>AND('terepi-avar&amp;túrás'!D91,'terepi-avar&amp;túrás'!I91)</f>
        <v>0</v>
      </c>
      <c r="U90" s="191" t="b">
        <f>AND('terepi-avar&amp;túrás'!D91,'terepi-avar&amp;túrás'!J91)</f>
        <v>0</v>
      </c>
      <c r="V90" s="191" t="b">
        <f>AND('terepi-avar&amp;túrás'!E91,'terepi-avar&amp;túrás'!H91)</f>
        <v>0</v>
      </c>
      <c r="W90" s="191" t="b">
        <f>AND('terepi-avar&amp;túrás'!E91,'terepi-avar&amp;túrás'!I91)</f>
        <v>0</v>
      </c>
      <c r="X90" s="191" t="b">
        <f>AND('terepi-avar&amp;túrás'!E91,'terepi-avar&amp;túrás'!J91)</f>
        <v>0</v>
      </c>
      <c r="Y90" s="191" t="b">
        <f>AND('terepi-avar&amp;túrás'!F91,'terepi-avar&amp;túrás'!H91)</f>
        <v>0</v>
      </c>
      <c r="Z90" s="191" t="b">
        <f>AND('terepi-avar&amp;túrás'!F91,'terepi-avar&amp;túrás'!I91)</f>
        <v>0</v>
      </c>
      <c r="AA90" s="191" t="b">
        <f>AND('terepi-avar&amp;túrás'!F91,'terepi-avar&amp;túrás'!J91)</f>
        <v>0</v>
      </c>
      <c r="AB90" s="191" t="b">
        <f>AND('terepi-avar&amp;túrás'!G91,'terepi-avar&amp;túrás'!H91)</f>
        <v>0</v>
      </c>
      <c r="AC90" s="191" t="b">
        <f>AND('terepi-avar&amp;túrás'!G91,'terepi-avar&amp;túrás'!I91)</f>
        <v>0</v>
      </c>
      <c r="AD90" s="191" t="b">
        <f>AND('terepi-avar&amp;túrás'!G91,'terepi-avar&amp;túrás'!J91)</f>
        <v>0</v>
      </c>
    </row>
    <row r="91" spans="18:30" x14ac:dyDescent="0.2">
      <c r="R91" s="189"/>
      <c r="S91" s="191" t="b">
        <f>AND('terepi-avar&amp;túrás'!D92,'terepi-avar&amp;túrás'!H92)</f>
        <v>0</v>
      </c>
      <c r="T91" s="191" t="b">
        <f>AND('terepi-avar&amp;túrás'!D92,'terepi-avar&amp;túrás'!I92)</f>
        <v>0</v>
      </c>
      <c r="U91" s="191" t="b">
        <f>AND('terepi-avar&amp;túrás'!D92,'terepi-avar&amp;túrás'!J92)</f>
        <v>0</v>
      </c>
      <c r="V91" s="191" t="b">
        <f>AND('terepi-avar&amp;túrás'!E92,'terepi-avar&amp;túrás'!H92)</f>
        <v>0</v>
      </c>
      <c r="W91" s="191" t="b">
        <f>AND('terepi-avar&amp;túrás'!E92,'terepi-avar&amp;túrás'!I92)</f>
        <v>0</v>
      </c>
      <c r="X91" s="191" t="b">
        <f>AND('terepi-avar&amp;túrás'!E92,'terepi-avar&amp;túrás'!J92)</f>
        <v>0</v>
      </c>
      <c r="Y91" s="191" t="b">
        <f>AND('terepi-avar&amp;túrás'!F92,'terepi-avar&amp;túrás'!H92)</f>
        <v>0</v>
      </c>
      <c r="Z91" s="191" t="b">
        <f>AND('terepi-avar&amp;túrás'!F92,'terepi-avar&amp;túrás'!I92)</f>
        <v>0</v>
      </c>
      <c r="AA91" s="191" t="b">
        <f>AND('terepi-avar&amp;túrás'!F92,'terepi-avar&amp;túrás'!J92)</f>
        <v>0</v>
      </c>
      <c r="AB91" s="191" t="b">
        <f>AND('terepi-avar&amp;túrás'!G92,'terepi-avar&amp;túrás'!H92)</f>
        <v>0</v>
      </c>
      <c r="AC91" s="191" t="b">
        <f>AND('terepi-avar&amp;túrás'!G92,'terepi-avar&amp;túrás'!I92)</f>
        <v>0</v>
      </c>
      <c r="AD91" s="191" t="b">
        <f>AND('terepi-avar&amp;túrás'!G92,'terepi-avar&amp;túrás'!J92)</f>
        <v>0</v>
      </c>
    </row>
    <row r="92" spans="18:30" x14ac:dyDescent="0.2">
      <c r="R92" s="189"/>
      <c r="S92" s="191" t="b">
        <f>AND('terepi-avar&amp;túrás'!D93,'terepi-avar&amp;túrás'!H93)</f>
        <v>0</v>
      </c>
      <c r="T92" s="191" t="b">
        <f>AND('terepi-avar&amp;túrás'!D93,'terepi-avar&amp;túrás'!I93)</f>
        <v>0</v>
      </c>
      <c r="U92" s="191" t="b">
        <f>AND('terepi-avar&amp;túrás'!D93,'terepi-avar&amp;túrás'!J93)</f>
        <v>0</v>
      </c>
      <c r="V92" s="191" t="b">
        <f>AND('terepi-avar&amp;túrás'!E93,'terepi-avar&amp;túrás'!H93)</f>
        <v>0</v>
      </c>
      <c r="W92" s="191" t="b">
        <f>AND('terepi-avar&amp;túrás'!E93,'terepi-avar&amp;túrás'!I93)</f>
        <v>0</v>
      </c>
      <c r="X92" s="191" t="b">
        <f>AND('terepi-avar&amp;túrás'!E93,'terepi-avar&amp;túrás'!J93)</f>
        <v>0</v>
      </c>
      <c r="Y92" s="191" t="b">
        <f>AND('terepi-avar&amp;túrás'!F93,'terepi-avar&amp;túrás'!H93)</f>
        <v>0</v>
      </c>
      <c r="Z92" s="191" t="b">
        <f>AND('terepi-avar&amp;túrás'!F93,'terepi-avar&amp;túrás'!I93)</f>
        <v>0</v>
      </c>
      <c r="AA92" s="191" t="b">
        <f>AND('terepi-avar&amp;túrás'!F93,'terepi-avar&amp;túrás'!J93)</f>
        <v>0</v>
      </c>
      <c r="AB92" s="191" t="b">
        <f>AND('terepi-avar&amp;túrás'!G93,'terepi-avar&amp;túrás'!H93)</f>
        <v>0</v>
      </c>
      <c r="AC92" s="191" t="b">
        <f>AND('terepi-avar&amp;túrás'!G93,'terepi-avar&amp;túrás'!I93)</f>
        <v>0</v>
      </c>
      <c r="AD92" s="191" t="b">
        <f>AND('terepi-avar&amp;túrás'!G93,'terepi-avar&amp;túrás'!J93)</f>
        <v>0</v>
      </c>
    </row>
    <row r="93" spans="18:30" x14ac:dyDescent="0.2">
      <c r="R93" s="189"/>
      <c r="S93" s="191" t="b">
        <f>AND('terepi-avar&amp;túrás'!D94,'terepi-avar&amp;túrás'!H94)</f>
        <v>0</v>
      </c>
      <c r="T93" s="191" t="b">
        <f>AND('terepi-avar&amp;túrás'!D94,'terepi-avar&amp;túrás'!I94)</f>
        <v>0</v>
      </c>
      <c r="U93" s="191" t="b">
        <f>AND('terepi-avar&amp;túrás'!D94,'terepi-avar&amp;túrás'!J94)</f>
        <v>0</v>
      </c>
      <c r="V93" s="191" t="b">
        <f>AND('terepi-avar&amp;túrás'!E94,'terepi-avar&amp;túrás'!H94)</f>
        <v>0</v>
      </c>
      <c r="W93" s="191" t="b">
        <f>AND('terepi-avar&amp;túrás'!E94,'terepi-avar&amp;túrás'!I94)</f>
        <v>0</v>
      </c>
      <c r="X93" s="191" t="b">
        <f>AND('terepi-avar&amp;túrás'!E94,'terepi-avar&amp;túrás'!J94)</f>
        <v>0</v>
      </c>
      <c r="Y93" s="191" t="b">
        <f>AND('terepi-avar&amp;túrás'!F94,'terepi-avar&amp;túrás'!H94)</f>
        <v>0</v>
      </c>
      <c r="Z93" s="191" t="b">
        <f>AND('terepi-avar&amp;túrás'!F94,'terepi-avar&amp;túrás'!I94)</f>
        <v>0</v>
      </c>
      <c r="AA93" s="191" t="b">
        <f>AND('terepi-avar&amp;túrás'!F94,'terepi-avar&amp;túrás'!J94)</f>
        <v>0</v>
      </c>
      <c r="AB93" s="191" t="b">
        <f>AND('terepi-avar&amp;túrás'!G94,'terepi-avar&amp;túrás'!H94)</f>
        <v>0</v>
      </c>
      <c r="AC93" s="191" t="b">
        <f>AND('terepi-avar&amp;túrás'!G94,'terepi-avar&amp;túrás'!I94)</f>
        <v>0</v>
      </c>
      <c r="AD93" s="191" t="b">
        <f>AND('terepi-avar&amp;túrás'!G94,'terepi-avar&amp;túrás'!J94)</f>
        <v>0</v>
      </c>
    </row>
    <row r="94" spans="18:30" x14ac:dyDescent="0.2">
      <c r="R94" s="189"/>
      <c r="S94" s="191" t="b">
        <f>AND('terepi-avar&amp;túrás'!D95,'terepi-avar&amp;túrás'!H95)</f>
        <v>0</v>
      </c>
      <c r="T94" s="191" t="b">
        <f>AND('terepi-avar&amp;túrás'!D95,'terepi-avar&amp;túrás'!I95)</f>
        <v>0</v>
      </c>
      <c r="U94" s="191" t="b">
        <f>AND('terepi-avar&amp;túrás'!D95,'terepi-avar&amp;túrás'!J95)</f>
        <v>0</v>
      </c>
      <c r="V94" s="191" t="b">
        <f>AND('terepi-avar&amp;túrás'!E95,'terepi-avar&amp;túrás'!H95)</f>
        <v>0</v>
      </c>
      <c r="W94" s="191" t="b">
        <f>AND('terepi-avar&amp;túrás'!E95,'terepi-avar&amp;túrás'!I95)</f>
        <v>0</v>
      </c>
      <c r="X94" s="191" t="b">
        <f>AND('terepi-avar&amp;túrás'!E95,'terepi-avar&amp;túrás'!J95)</f>
        <v>0</v>
      </c>
      <c r="Y94" s="191" t="b">
        <f>AND('terepi-avar&amp;túrás'!F95,'terepi-avar&amp;túrás'!H95)</f>
        <v>0</v>
      </c>
      <c r="Z94" s="191" t="b">
        <f>AND('terepi-avar&amp;túrás'!F95,'terepi-avar&amp;túrás'!I95)</f>
        <v>0</v>
      </c>
      <c r="AA94" s="191" t="b">
        <f>AND('terepi-avar&amp;túrás'!F95,'terepi-avar&amp;túrás'!J95)</f>
        <v>0</v>
      </c>
      <c r="AB94" s="191" t="b">
        <f>AND('terepi-avar&amp;túrás'!G95,'terepi-avar&amp;túrás'!H95)</f>
        <v>0</v>
      </c>
      <c r="AC94" s="191" t="b">
        <f>AND('terepi-avar&amp;túrás'!G95,'terepi-avar&amp;túrás'!I95)</f>
        <v>0</v>
      </c>
      <c r="AD94" s="191" t="b">
        <f>AND('terepi-avar&amp;túrás'!G95,'terepi-avar&amp;túrás'!J95)</f>
        <v>0</v>
      </c>
    </row>
    <row r="95" spans="18:30" x14ac:dyDescent="0.2">
      <c r="R95" s="189"/>
      <c r="S95" s="191" t="b">
        <f>AND('terepi-avar&amp;túrás'!D96,'terepi-avar&amp;túrás'!H96)</f>
        <v>0</v>
      </c>
      <c r="T95" s="191" t="b">
        <f>AND('terepi-avar&amp;túrás'!D96,'terepi-avar&amp;túrás'!I96)</f>
        <v>0</v>
      </c>
      <c r="U95" s="191" t="b">
        <f>AND('terepi-avar&amp;túrás'!D96,'terepi-avar&amp;túrás'!J96)</f>
        <v>0</v>
      </c>
      <c r="V95" s="191" t="b">
        <f>AND('terepi-avar&amp;túrás'!E96,'terepi-avar&amp;túrás'!H96)</f>
        <v>0</v>
      </c>
      <c r="W95" s="191" t="b">
        <f>AND('terepi-avar&amp;túrás'!E96,'terepi-avar&amp;túrás'!I96)</f>
        <v>0</v>
      </c>
      <c r="X95" s="191" t="b">
        <f>AND('terepi-avar&amp;túrás'!E96,'terepi-avar&amp;túrás'!J96)</f>
        <v>0</v>
      </c>
      <c r="Y95" s="191" t="b">
        <f>AND('terepi-avar&amp;túrás'!F96,'terepi-avar&amp;túrás'!H96)</f>
        <v>0</v>
      </c>
      <c r="Z95" s="191" t="b">
        <f>AND('terepi-avar&amp;túrás'!F96,'terepi-avar&amp;túrás'!I96)</f>
        <v>0</v>
      </c>
      <c r="AA95" s="191" t="b">
        <f>AND('terepi-avar&amp;túrás'!F96,'terepi-avar&amp;túrás'!J96)</f>
        <v>0</v>
      </c>
      <c r="AB95" s="191" t="b">
        <f>AND('terepi-avar&amp;túrás'!G96,'terepi-avar&amp;túrás'!H96)</f>
        <v>0</v>
      </c>
      <c r="AC95" s="191" t="b">
        <f>AND('terepi-avar&amp;túrás'!G96,'terepi-avar&amp;túrás'!I96)</f>
        <v>0</v>
      </c>
      <c r="AD95" s="191" t="b">
        <f>AND('terepi-avar&amp;túrás'!G96,'terepi-avar&amp;túrás'!J96)</f>
        <v>0</v>
      </c>
    </row>
    <row r="96" spans="18:30" x14ac:dyDescent="0.2">
      <c r="R96" s="189"/>
      <c r="S96" s="191" t="b">
        <f>AND('terepi-avar&amp;túrás'!D97,'terepi-avar&amp;túrás'!H97)</f>
        <v>0</v>
      </c>
      <c r="T96" s="191" t="b">
        <f>AND('terepi-avar&amp;túrás'!D97,'terepi-avar&amp;túrás'!I97)</f>
        <v>0</v>
      </c>
      <c r="U96" s="191" t="b">
        <f>AND('terepi-avar&amp;túrás'!D97,'terepi-avar&amp;túrás'!J97)</f>
        <v>0</v>
      </c>
      <c r="V96" s="191" t="b">
        <f>AND('terepi-avar&amp;túrás'!E97,'terepi-avar&amp;túrás'!H97)</f>
        <v>0</v>
      </c>
      <c r="W96" s="191" t="b">
        <f>AND('terepi-avar&amp;túrás'!E97,'terepi-avar&amp;túrás'!I97)</f>
        <v>0</v>
      </c>
      <c r="X96" s="191" t="b">
        <f>AND('terepi-avar&amp;túrás'!E97,'terepi-avar&amp;túrás'!J97)</f>
        <v>0</v>
      </c>
      <c r="Y96" s="191" t="b">
        <f>AND('terepi-avar&amp;túrás'!F97,'terepi-avar&amp;túrás'!H97)</f>
        <v>0</v>
      </c>
      <c r="Z96" s="191" t="b">
        <f>AND('terepi-avar&amp;túrás'!F97,'terepi-avar&amp;túrás'!I97)</f>
        <v>0</v>
      </c>
      <c r="AA96" s="191" t="b">
        <f>AND('terepi-avar&amp;túrás'!F97,'terepi-avar&amp;túrás'!J97)</f>
        <v>0</v>
      </c>
      <c r="AB96" s="191" t="b">
        <f>AND('terepi-avar&amp;túrás'!G97,'terepi-avar&amp;túrás'!H97)</f>
        <v>0</v>
      </c>
      <c r="AC96" s="191" t="b">
        <f>AND('terepi-avar&amp;túrás'!G97,'terepi-avar&amp;túrás'!I97)</f>
        <v>0</v>
      </c>
      <c r="AD96" s="191" t="b">
        <f>AND('terepi-avar&amp;túrás'!G97,'terepi-avar&amp;túrás'!J97)</f>
        <v>0</v>
      </c>
    </row>
    <row r="97" spans="18:30" x14ac:dyDescent="0.2">
      <c r="R97" s="189"/>
      <c r="S97" s="191" t="b">
        <f>AND('terepi-avar&amp;túrás'!D98,'terepi-avar&amp;túrás'!H98)</f>
        <v>0</v>
      </c>
      <c r="T97" s="191" t="b">
        <f>AND('terepi-avar&amp;túrás'!D98,'terepi-avar&amp;túrás'!I98)</f>
        <v>0</v>
      </c>
      <c r="U97" s="191" t="b">
        <f>AND('terepi-avar&amp;túrás'!D98,'terepi-avar&amp;túrás'!J98)</f>
        <v>0</v>
      </c>
      <c r="V97" s="191" t="b">
        <f>AND('terepi-avar&amp;túrás'!E98,'terepi-avar&amp;túrás'!H98)</f>
        <v>0</v>
      </c>
      <c r="W97" s="191" t="b">
        <f>AND('terepi-avar&amp;túrás'!E98,'terepi-avar&amp;túrás'!I98)</f>
        <v>0</v>
      </c>
      <c r="X97" s="191" t="b">
        <f>AND('terepi-avar&amp;túrás'!E98,'terepi-avar&amp;túrás'!J98)</f>
        <v>0</v>
      </c>
      <c r="Y97" s="191" t="b">
        <f>AND('terepi-avar&amp;túrás'!F98,'terepi-avar&amp;túrás'!H98)</f>
        <v>0</v>
      </c>
      <c r="Z97" s="191" t="b">
        <f>AND('terepi-avar&amp;túrás'!F98,'terepi-avar&amp;túrás'!I98)</f>
        <v>0</v>
      </c>
      <c r="AA97" s="191" t="b">
        <f>AND('terepi-avar&amp;túrás'!F98,'terepi-avar&amp;túrás'!J98)</f>
        <v>0</v>
      </c>
      <c r="AB97" s="191" t="b">
        <f>AND('terepi-avar&amp;túrás'!G98,'terepi-avar&amp;túrás'!H98)</f>
        <v>0</v>
      </c>
      <c r="AC97" s="191" t="b">
        <f>AND('terepi-avar&amp;túrás'!G98,'terepi-avar&amp;túrás'!I98)</f>
        <v>0</v>
      </c>
      <c r="AD97" s="191" t="b">
        <f>AND('terepi-avar&amp;túrás'!G98,'terepi-avar&amp;túrás'!J98)</f>
        <v>0</v>
      </c>
    </row>
    <row r="98" spans="18:30" x14ac:dyDescent="0.2">
      <c r="R98" s="189"/>
      <c r="S98" s="191" t="b">
        <f>AND('terepi-avar&amp;túrás'!D99,'terepi-avar&amp;túrás'!H99)</f>
        <v>0</v>
      </c>
      <c r="T98" s="191" t="b">
        <f>AND('terepi-avar&amp;túrás'!D99,'terepi-avar&amp;túrás'!I99)</f>
        <v>0</v>
      </c>
      <c r="U98" s="191" t="b">
        <f>AND('terepi-avar&amp;túrás'!D99,'terepi-avar&amp;túrás'!J99)</f>
        <v>0</v>
      </c>
      <c r="V98" s="191" t="b">
        <f>AND('terepi-avar&amp;túrás'!E99,'terepi-avar&amp;túrás'!H99)</f>
        <v>0</v>
      </c>
      <c r="W98" s="191" t="b">
        <f>AND('terepi-avar&amp;túrás'!E99,'terepi-avar&amp;túrás'!I99)</f>
        <v>0</v>
      </c>
      <c r="X98" s="191" t="b">
        <f>AND('terepi-avar&amp;túrás'!E99,'terepi-avar&amp;túrás'!J99)</f>
        <v>0</v>
      </c>
      <c r="Y98" s="191" t="b">
        <f>AND('terepi-avar&amp;túrás'!F99,'terepi-avar&amp;túrás'!H99)</f>
        <v>0</v>
      </c>
      <c r="Z98" s="191" t="b">
        <f>AND('terepi-avar&amp;túrás'!F99,'terepi-avar&amp;túrás'!I99)</f>
        <v>0</v>
      </c>
      <c r="AA98" s="191" t="b">
        <f>AND('terepi-avar&amp;túrás'!F99,'terepi-avar&amp;túrás'!J99)</f>
        <v>0</v>
      </c>
      <c r="AB98" s="191" t="b">
        <f>AND('terepi-avar&amp;túrás'!G99,'terepi-avar&amp;túrás'!H99)</f>
        <v>0</v>
      </c>
      <c r="AC98" s="191" t="b">
        <f>AND('terepi-avar&amp;túrás'!G99,'terepi-avar&amp;túrás'!I99)</f>
        <v>0</v>
      </c>
      <c r="AD98" s="191" t="b">
        <f>AND('terepi-avar&amp;túrás'!G99,'terepi-avar&amp;túrás'!J99)</f>
        <v>0</v>
      </c>
    </row>
    <row r="99" spans="18:30" x14ac:dyDescent="0.2">
      <c r="R99" s="189"/>
      <c r="S99" s="191" t="b">
        <f>AND('terepi-avar&amp;túrás'!D100,'terepi-avar&amp;túrás'!H100)</f>
        <v>0</v>
      </c>
      <c r="T99" s="191" t="b">
        <f>AND('terepi-avar&amp;túrás'!D100,'terepi-avar&amp;túrás'!I100)</f>
        <v>0</v>
      </c>
      <c r="U99" s="191" t="b">
        <f>AND('terepi-avar&amp;túrás'!D100,'terepi-avar&amp;túrás'!J100)</f>
        <v>0</v>
      </c>
      <c r="V99" s="191" t="b">
        <f>AND('terepi-avar&amp;túrás'!E100,'terepi-avar&amp;túrás'!H100)</f>
        <v>0</v>
      </c>
      <c r="W99" s="191" t="b">
        <f>AND('terepi-avar&amp;túrás'!E100,'terepi-avar&amp;túrás'!I100)</f>
        <v>0</v>
      </c>
      <c r="X99" s="191" t="b">
        <f>AND('terepi-avar&amp;túrás'!E100,'terepi-avar&amp;túrás'!J100)</f>
        <v>0</v>
      </c>
      <c r="Y99" s="191" t="b">
        <f>AND('terepi-avar&amp;túrás'!F100,'terepi-avar&amp;túrás'!H100)</f>
        <v>0</v>
      </c>
      <c r="Z99" s="191" t="b">
        <f>AND('terepi-avar&amp;túrás'!F100,'terepi-avar&amp;túrás'!I100)</f>
        <v>0</v>
      </c>
      <c r="AA99" s="191" t="b">
        <f>AND('terepi-avar&amp;túrás'!F100,'terepi-avar&amp;túrás'!J100)</f>
        <v>0</v>
      </c>
      <c r="AB99" s="191" t="b">
        <f>AND('terepi-avar&amp;túrás'!G100,'terepi-avar&amp;túrás'!H100)</f>
        <v>0</v>
      </c>
      <c r="AC99" s="191" t="b">
        <f>AND('terepi-avar&amp;túrás'!G100,'terepi-avar&amp;túrás'!I100)</f>
        <v>0</v>
      </c>
      <c r="AD99" s="191" t="b">
        <f>AND('terepi-avar&amp;túrás'!G100,'terepi-avar&amp;túrás'!J100)</f>
        <v>0</v>
      </c>
    </row>
    <row r="100" spans="18:30" x14ac:dyDescent="0.2">
      <c r="R100" s="189"/>
      <c r="S100" s="191" t="b">
        <f>AND('terepi-avar&amp;túrás'!D101,'terepi-avar&amp;túrás'!H101)</f>
        <v>0</v>
      </c>
      <c r="T100" s="191" t="b">
        <f>AND('terepi-avar&amp;túrás'!D101,'terepi-avar&amp;túrás'!I101)</f>
        <v>0</v>
      </c>
      <c r="U100" s="191" t="b">
        <f>AND('terepi-avar&amp;túrás'!D101,'terepi-avar&amp;túrás'!J101)</f>
        <v>0</v>
      </c>
      <c r="V100" s="191" t="b">
        <f>AND('terepi-avar&amp;túrás'!E101,'terepi-avar&amp;túrás'!H101)</f>
        <v>0</v>
      </c>
      <c r="W100" s="191" t="b">
        <f>AND('terepi-avar&amp;túrás'!E101,'terepi-avar&amp;túrás'!I101)</f>
        <v>0</v>
      </c>
      <c r="X100" s="191" t="b">
        <f>AND('terepi-avar&amp;túrás'!E101,'terepi-avar&amp;túrás'!J101)</f>
        <v>0</v>
      </c>
      <c r="Y100" s="191" t="b">
        <f>AND('terepi-avar&amp;túrás'!F101,'terepi-avar&amp;túrás'!H101)</f>
        <v>0</v>
      </c>
      <c r="Z100" s="191" t="b">
        <f>AND('terepi-avar&amp;túrás'!F101,'terepi-avar&amp;túrás'!I101)</f>
        <v>0</v>
      </c>
      <c r="AA100" s="191" t="b">
        <f>AND('terepi-avar&amp;túrás'!F101,'terepi-avar&amp;túrás'!J101)</f>
        <v>0</v>
      </c>
      <c r="AB100" s="191" t="b">
        <f>AND('terepi-avar&amp;túrás'!G101,'terepi-avar&amp;túrás'!H101)</f>
        <v>0</v>
      </c>
      <c r="AC100" s="191" t="b">
        <f>AND('terepi-avar&amp;túrás'!G101,'terepi-avar&amp;túrás'!I101)</f>
        <v>0</v>
      </c>
      <c r="AD100" s="191" t="b">
        <f>AND('terepi-avar&amp;túrás'!G101,'terepi-avar&amp;túrás'!J101)</f>
        <v>0</v>
      </c>
    </row>
    <row r="101" spans="18:30" x14ac:dyDescent="0.2">
      <c r="R101" s="189"/>
      <c r="S101" s="191" t="b">
        <f>AND('terepi-avar&amp;túrás'!D102,'terepi-avar&amp;túrás'!H102)</f>
        <v>0</v>
      </c>
      <c r="T101" s="191" t="b">
        <f>AND('terepi-avar&amp;túrás'!D102,'terepi-avar&amp;túrás'!I102)</f>
        <v>0</v>
      </c>
      <c r="U101" s="191" t="b">
        <f>AND('terepi-avar&amp;túrás'!D102,'terepi-avar&amp;túrás'!J102)</f>
        <v>0</v>
      </c>
      <c r="V101" s="191" t="b">
        <f>AND('terepi-avar&amp;túrás'!E102,'terepi-avar&amp;túrás'!H102)</f>
        <v>0</v>
      </c>
      <c r="W101" s="191" t="b">
        <f>AND('terepi-avar&amp;túrás'!E102,'terepi-avar&amp;túrás'!I102)</f>
        <v>0</v>
      </c>
      <c r="X101" s="191" t="b">
        <f>AND('terepi-avar&amp;túrás'!E102,'terepi-avar&amp;túrás'!J102)</f>
        <v>0</v>
      </c>
      <c r="Y101" s="191" t="b">
        <f>AND('terepi-avar&amp;túrás'!F102,'terepi-avar&amp;túrás'!H102)</f>
        <v>0</v>
      </c>
      <c r="Z101" s="191" t="b">
        <f>AND('terepi-avar&amp;túrás'!F102,'terepi-avar&amp;túrás'!I102)</f>
        <v>0</v>
      </c>
      <c r="AA101" s="191" t="b">
        <f>AND('terepi-avar&amp;túrás'!F102,'terepi-avar&amp;túrás'!J102)</f>
        <v>0</v>
      </c>
      <c r="AB101" s="191" t="b">
        <f>AND('terepi-avar&amp;túrás'!G102,'terepi-avar&amp;túrás'!H102)</f>
        <v>0</v>
      </c>
      <c r="AC101" s="191" t="b">
        <f>AND('terepi-avar&amp;túrás'!G102,'terepi-avar&amp;túrás'!I102)</f>
        <v>0</v>
      </c>
      <c r="AD101" s="191" t="b">
        <f>AND('terepi-avar&amp;túrás'!G102,'terepi-avar&amp;túrás'!J102)</f>
        <v>0</v>
      </c>
    </row>
    <row r="102" spans="18:30" x14ac:dyDescent="0.2">
      <c r="R102" s="189"/>
      <c r="S102" s="191" t="b">
        <f>AND('terepi-avar&amp;túrás'!D103,'terepi-avar&amp;túrás'!H103)</f>
        <v>0</v>
      </c>
      <c r="T102" s="191" t="b">
        <f>AND('terepi-avar&amp;túrás'!D103,'terepi-avar&amp;túrás'!I103)</f>
        <v>0</v>
      </c>
      <c r="U102" s="191" t="b">
        <f>AND('terepi-avar&amp;túrás'!D103,'terepi-avar&amp;túrás'!J103)</f>
        <v>0</v>
      </c>
      <c r="V102" s="191" t="b">
        <f>AND('terepi-avar&amp;túrás'!E103,'terepi-avar&amp;túrás'!H103)</f>
        <v>0</v>
      </c>
      <c r="W102" s="191" t="b">
        <f>AND('terepi-avar&amp;túrás'!E103,'terepi-avar&amp;túrás'!I103)</f>
        <v>0</v>
      </c>
      <c r="X102" s="191" t="b">
        <f>AND('terepi-avar&amp;túrás'!E103,'terepi-avar&amp;túrás'!J103)</f>
        <v>0</v>
      </c>
      <c r="Y102" s="191" t="b">
        <f>AND('terepi-avar&amp;túrás'!F103,'terepi-avar&amp;túrás'!H103)</f>
        <v>0</v>
      </c>
      <c r="Z102" s="191" t="b">
        <f>AND('terepi-avar&amp;túrás'!F103,'terepi-avar&amp;túrás'!I103)</f>
        <v>0</v>
      </c>
      <c r="AA102" s="191" t="b">
        <f>AND('terepi-avar&amp;túrás'!F103,'terepi-avar&amp;túrás'!J103)</f>
        <v>0</v>
      </c>
      <c r="AB102" s="191" t="b">
        <f>AND('terepi-avar&amp;túrás'!G103,'terepi-avar&amp;túrás'!H103)</f>
        <v>0</v>
      </c>
      <c r="AC102" s="191" t="b">
        <f>AND('terepi-avar&amp;túrás'!G103,'terepi-avar&amp;túrás'!I103)</f>
        <v>0</v>
      </c>
      <c r="AD102" s="191" t="b">
        <f>AND('terepi-avar&amp;túrás'!G103,'terepi-avar&amp;túrás'!J103)</f>
        <v>0</v>
      </c>
    </row>
    <row r="103" spans="18:30" x14ac:dyDescent="0.2">
      <c r="R103" s="189"/>
      <c r="S103" s="191" t="b">
        <f>AND('terepi-avar&amp;túrás'!D104,'terepi-avar&amp;túrás'!H104)</f>
        <v>0</v>
      </c>
      <c r="T103" s="191" t="b">
        <f>AND('terepi-avar&amp;túrás'!D104,'terepi-avar&amp;túrás'!I104)</f>
        <v>0</v>
      </c>
      <c r="U103" s="191" t="b">
        <f>AND('terepi-avar&amp;túrás'!D104,'terepi-avar&amp;túrás'!J104)</f>
        <v>0</v>
      </c>
      <c r="V103" s="191" t="b">
        <f>AND('terepi-avar&amp;túrás'!E104,'terepi-avar&amp;túrás'!H104)</f>
        <v>0</v>
      </c>
      <c r="W103" s="191" t="b">
        <f>AND('terepi-avar&amp;túrás'!E104,'terepi-avar&amp;túrás'!I104)</f>
        <v>0</v>
      </c>
      <c r="X103" s="191" t="b">
        <f>AND('terepi-avar&amp;túrás'!E104,'terepi-avar&amp;túrás'!J104)</f>
        <v>0</v>
      </c>
      <c r="Y103" s="191" t="b">
        <f>AND('terepi-avar&amp;túrás'!F104,'terepi-avar&amp;túrás'!H104)</f>
        <v>0</v>
      </c>
      <c r="Z103" s="191" t="b">
        <f>AND('terepi-avar&amp;túrás'!F104,'terepi-avar&amp;túrás'!I104)</f>
        <v>0</v>
      </c>
      <c r="AA103" s="191" t="b">
        <f>AND('terepi-avar&amp;túrás'!F104,'terepi-avar&amp;túrás'!J104)</f>
        <v>0</v>
      </c>
      <c r="AB103" s="191" t="b">
        <f>AND('terepi-avar&amp;túrás'!G104,'terepi-avar&amp;túrás'!H104)</f>
        <v>0</v>
      </c>
      <c r="AC103" s="191" t="b">
        <f>AND('terepi-avar&amp;túrás'!G104,'terepi-avar&amp;túrás'!I104)</f>
        <v>0</v>
      </c>
      <c r="AD103" s="191" t="b">
        <f>AND('terepi-avar&amp;túrás'!G104,'terepi-avar&amp;túrás'!J104)</f>
        <v>0</v>
      </c>
    </row>
    <row r="104" spans="18:30" x14ac:dyDescent="0.2">
      <c r="R104" s="189"/>
      <c r="S104" s="191" t="b">
        <f>AND('terepi-avar&amp;túrás'!D105,'terepi-avar&amp;túrás'!H105)</f>
        <v>0</v>
      </c>
      <c r="T104" s="191" t="b">
        <f>AND('terepi-avar&amp;túrás'!D105,'terepi-avar&amp;túrás'!I105)</f>
        <v>0</v>
      </c>
      <c r="U104" s="191" t="b">
        <f>AND('terepi-avar&amp;túrás'!D105,'terepi-avar&amp;túrás'!J105)</f>
        <v>0</v>
      </c>
      <c r="V104" s="191" t="b">
        <f>AND('terepi-avar&amp;túrás'!E105,'terepi-avar&amp;túrás'!H105)</f>
        <v>0</v>
      </c>
      <c r="W104" s="191" t="b">
        <f>AND('terepi-avar&amp;túrás'!E105,'terepi-avar&amp;túrás'!I105)</f>
        <v>0</v>
      </c>
      <c r="X104" s="191" t="b">
        <f>AND('terepi-avar&amp;túrás'!E105,'terepi-avar&amp;túrás'!J105)</f>
        <v>0</v>
      </c>
      <c r="Y104" s="191" t="b">
        <f>AND('terepi-avar&amp;túrás'!F105,'terepi-avar&amp;túrás'!H105)</f>
        <v>0</v>
      </c>
      <c r="Z104" s="191" t="b">
        <f>AND('terepi-avar&amp;túrás'!F105,'terepi-avar&amp;túrás'!I105)</f>
        <v>0</v>
      </c>
      <c r="AA104" s="191" t="b">
        <f>AND('terepi-avar&amp;túrás'!F105,'terepi-avar&amp;túrás'!J105)</f>
        <v>0</v>
      </c>
      <c r="AB104" s="191" t="b">
        <f>AND('terepi-avar&amp;túrás'!G105,'terepi-avar&amp;túrás'!H105)</f>
        <v>0</v>
      </c>
      <c r="AC104" s="191" t="b">
        <f>AND('terepi-avar&amp;túrás'!G105,'terepi-avar&amp;túrás'!I105)</f>
        <v>0</v>
      </c>
      <c r="AD104" s="191" t="b">
        <f>AND('terepi-avar&amp;túrás'!G105,'terepi-avar&amp;túrás'!J105)</f>
        <v>0</v>
      </c>
    </row>
    <row r="105" spans="18:30" x14ac:dyDescent="0.2">
      <c r="R105" s="189"/>
      <c r="S105" s="191" t="b">
        <f>AND('terepi-avar&amp;túrás'!D106,'terepi-avar&amp;túrás'!H106)</f>
        <v>0</v>
      </c>
      <c r="T105" s="191" t="b">
        <f>AND('terepi-avar&amp;túrás'!D106,'terepi-avar&amp;túrás'!I106)</f>
        <v>0</v>
      </c>
      <c r="U105" s="191" t="b">
        <f>AND('terepi-avar&amp;túrás'!D106,'terepi-avar&amp;túrás'!J106)</f>
        <v>0</v>
      </c>
      <c r="V105" s="191" t="b">
        <f>AND('terepi-avar&amp;túrás'!E106,'terepi-avar&amp;túrás'!H106)</f>
        <v>0</v>
      </c>
      <c r="W105" s="191" t="b">
        <f>AND('terepi-avar&amp;túrás'!E106,'terepi-avar&amp;túrás'!I106)</f>
        <v>0</v>
      </c>
      <c r="X105" s="191" t="b">
        <f>AND('terepi-avar&amp;túrás'!E106,'terepi-avar&amp;túrás'!J106)</f>
        <v>0</v>
      </c>
      <c r="Y105" s="191" t="b">
        <f>AND('terepi-avar&amp;túrás'!F106,'terepi-avar&amp;túrás'!H106)</f>
        <v>0</v>
      </c>
      <c r="Z105" s="191" t="b">
        <f>AND('terepi-avar&amp;túrás'!F106,'terepi-avar&amp;túrás'!I106)</f>
        <v>0</v>
      </c>
      <c r="AA105" s="191" t="b">
        <f>AND('terepi-avar&amp;túrás'!F106,'terepi-avar&amp;túrás'!J106)</f>
        <v>0</v>
      </c>
      <c r="AB105" s="191" t="b">
        <f>AND('terepi-avar&amp;túrás'!G106,'terepi-avar&amp;túrás'!H106)</f>
        <v>0</v>
      </c>
      <c r="AC105" s="191" t="b">
        <f>AND('terepi-avar&amp;túrás'!G106,'terepi-avar&amp;túrás'!I106)</f>
        <v>0</v>
      </c>
      <c r="AD105" s="191" t="b">
        <f>AND('terepi-avar&amp;túrás'!G106,'terepi-avar&amp;túrás'!J106)</f>
        <v>0</v>
      </c>
    </row>
    <row r="106" spans="18:30" x14ac:dyDescent="0.2">
      <c r="R106" s="189"/>
      <c r="S106" s="191" t="b">
        <f>AND('terepi-avar&amp;túrás'!D107,'terepi-avar&amp;túrás'!H107)</f>
        <v>0</v>
      </c>
      <c r="T106" s="191" t="b">
        <f>AND('terepi-avar&amp;túrás'!D107,'terepi-avar&amp;túrás'!I107)</f>
        <v>0</v>
      </c>
      <c r="U106" s="191" t="b">
        <f>AND('terepi-avar&amp;túrás'!D107,'terepi-avar&amp;túrás'!J107)</f>
        <v>0</v>
      </c>
      <c r="V106" s="191" t="b">
        <f>AND('terepi-avar&amp;túrás'!E107,'terepi-avar&amp;túrás'!H107)</f>
        <v>0</v>
      </c>
      <c r="W106" s="191" t="b">
        <f>AND('terepi-avar&amp;túrás'!E107,'terepi-avar&amp;túrás'!I107)</f>
        <v>0</v>
      </c>
      <c r="X106" s="191" t="b">
        <f>AND('terepi-avar&amp;túrás'!E107,'terepi-avar&amp;túrás'!J107)</f>
        <v>0</v>
      </c>
      <c r="Y106" s="191" t="b">
        <f>AND('terepi-avar&amp;túrás'!F107,'terepi-avar&amp;túrás'!H107)</f>
        <v>0</v>
      </c>
      <c r="Z106" s="191" t="b">
        <f>AND('terepi-avar&amp;túrás'!F107,'terepi-avar&amp;túrás'!I107)</f>
        <v>0</v>
      </c>
      <c r="AA106" s="191" t="b">
        <f>AND('terepi-avar&amp;túrás'!F107,'terepi-avar&amp;túrás'!J107)</f>
        <v>0</v>
      </c>
      <c r="AB106" s="191" t="b">
        <f>AND('terepi-avar&amp;túrás'!G107,'terepi-avar&amp;túrás'!H107)</f>
        <v>0</v>
      </c>
      <c r="AC106" s="191" t="b">
        <f>AND('terepi-avar&amp;túrás'!G107,'terepi-avar&amp;túrás'!I107)</f>
        <v>0</v>
      </c>
      <c r="AD106" s="191" t="b">
        <f>AND('terepi-avar&amp;túrás'!G107,'terepi-avar&amp;túrás'!J107)</f>
        <v>0</v>
      </c>
    </row>
  </sheetData>
  <mergeCells count="8">
    <mergeCell ref="V5:X5"/>
    <mergeCell ref="Y5:AA5"/>
    <mergeCell ref="AB5:AD5"/>
    <mergeCell ref="C5:E5"/>
    <mergeCell ref="F5:H5"/>
    <mergeCell ref="I5:K5"/>
    <mergeCell ref="L5:N5"/>
    <mergeCell ref="S5:U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34"/>
  <sheetViews>
    <sheetView tabSelected="1" topLeftCell="B1" workbookViewId="0">
      <selection activeCell="I10" sqref="I10"/>
    </sheetView>
  </sheetViews>
  <sheetFormatPr defaultRowHeight="12.75" x14ac:dyDescent="0.2"/>
  <cols>
    <col min="1" max="1" width="9.85546875" customWidth="1"/>
    <col min="2" max="2" width="10.85546875" customWidth="1"/>
    <col min="3" max="3" width="14.140625" customWidth="1"/>
  </cols>
  <sheetData>
    <row r="1" spans="1:15" ht="15" x14ac:dyDescent="0.25">
      <c r="B1" s="393"/>
      <c r="C1" s="278"/>
      <c r="D1" s="278"/>
      <c r="E1" s="278"/>
      <c r="F1" s="278"/>
      <c r="G1" s="394" t="s">
        <v>338</v>
      </c>
      <c r="H1" s="278"/>
      <c r="I1" s="278"/>
      <c r="J1" s="278"/>
      <c r="K1" s="278"/>
      <c r="L1" s="278"/>
      <c r="M1" s="278"/>
      <c r="N1" s="278"/>
      <c r="O1" s="32"/>
    </row>
    <row r="2" spans="1:15" ht="15" x14ac:dyDescent="0.25">
      <c r="B2" s="491" t="s">
        <v>339</v>
      </c>
      <c r="C2" s="492"/>
      <c r="D2" s="492"/>
      <c r="E2" s="492"/>
      <c r="F2" s="492"/>
      <c r="G2" s="492"/>
      <c r="H2" s="492"/>
      <c r="I2" s="487" t="s">
        <v>433</v>
      </c>
      <c r="J2" s="487"/>
      <c r="K2" s="487"/>
      <c r="L2" s="487"/>
      <c r="M2" s="487"/>
      <c r="N2" s="487"/>
      <c r="O2" s="488"/>
    </row>
    <row r="3" spans="1:15" ht="15" x14ac:dyDescent="0.25">
      <c r="B3" s="491" t="s">
        <v>340</v>
      </c>
      <c r="C3" s="492"/>
      <c r="D3" s="492"/>
      <c r="E3" s="492"/>
      <c r="F3" s="492"/>
      <c r="G3" s="492"/>
      <c r="H3" s="492"/>
      <c r="I3" s="495">
        <v>41808</v>
      </c>
      <c r="J3" s="495"/>
      <c r="K3" s="495"/>
      <c r="L3" s="495"/>
      <c r="M3" s="495"/>
      <c r="N3" s="495"/>
      <c r="O3" s="496"/>
    </row>
    <row r="4" spans="1:15" ht="15" x14ac:dyDescent="0.25">
      <c r="B4" s="491" t="s">
        <v>343</v>
      </c>
      <c r="C4" s="492"/>
      <c r="D4" s="492"/>
      <c r="E4" s="492"/>
      <c r="F4" s="492"/>
      <c r="G4" s="492"/>
      <c r="H4" s="492"/>
      <c r="I4" s="497" t="s">
        <v>434</v>
      </c>
      <c r="J4" s="497"/>
      <c r="K4" s="497"/>
      <c r="L4" s="497"/>
      <c r="M4" s="497"/>
      <c r="N4" s="497"/>
      <c r="O4" s="498"/>
    </row>
    <row r="5" spans="1:15" x14ac:dyDescent="0.2">
      <c r="B5" s="395"/>
      <c r="C5" s="3"/>
      <c r="D5" s="3"/>
      <c r="E5" s="3"/>
      <c r="F5" s="3"/>
      <c r="G5" s="3"/>
      <c r="H5" s="3"/>
      <c r="I5" s="396"/>
      <c r="J5" s="396"/>
      <c r="K5" s="396"/>
      <c r="L5" s="396"/>
      <c r="M5" s="396"/>
      <c r="N5" s="396"/>
      <c r="O5" s="397"/>
    </row>
    <row r="6" spans="1:15" ht="15" x14ac:dyDescent="0.25">
      <c r="B6" s="491" t="s">
        <v>341</v>
      </c>
      <c r="C6" s="492"/>
      <c r="D6" s="492"/>
      <c r="E6" s="492"/>
      <c r="F6" s="492"/>
      <c r="G6" s="492"/>
      <c r="H6" s="492"/>
      <c r="I6" s="487" t="s">
        <v>435</v>
      </c>
      <c r="J6" s="487"/>
      <c r="K6" s="487"/>
      <c r="L6" s="487"/>
      <c r="M6" s="487"/>
      <c r="N6" s="487"/>
      <c r="O6" s="488"/>
    </row>
    <row r="7" spans="1:15" ht="15.75" thickBot="1" x14ac:dyDescent="0.3">
      <c r="B7" s="493" t="s">
        <v>342</v>
      </c>
      <c r="C7" s="494"/>
      <c r="D7" s="494"/>
      <c r="E7" s="494"/>
      <c r="F7" s="494"/>
      <c r="G7" s="494"/>
      <c r="H7" s="494"/>
      <c r="I7" s="489">
        <v>41851</v>
      </c>
      <c r="J7" s="489"/>
      <c r="K7" s="489"/>
      <c r="L7" s="489"/>
      <c r="M7" s="489"/>
      <c r="N7" s="489"/>
      <c r="O7" s="490"/>
    </row>
    <row r="10" spans="1:15" ht="15" x14ac:dyDescent="0.25">
      <c r="G10" s="49" t="s">
        <v>337</v>
      </c>
    </row>
    <row r="12" spans="1:15" ht="15" x14ac:dyDescent="0.25">
      <c r="A12" s="300" t="s">
        <v>345</v>
      </c>
    </row>
    <row r="13" spans="1:15" ht="15" x14ac:dyDescent="0.25">
      <c r="A13" s="49"/>
    </row>
    <row r="14" spans="1:15" ht="15" x14ac:dyDescent="0.25">
      <c r="A14" s="299" t="s">
        <v>240</v>
      </c>
    </row>
    <row r="15" spans="1:15" ht="15" x14ac:dyDescent="0.25">
      <c r="A15" s="49"/>
    </row>
    <row r="16" spans="1:15" ht="15" x14ac:dyDescent="0.25">
      <c r="A16" s="301" t="s">
        <v>329</v>
      </c>
    </row>
    <row r="17" spans="1:1" ht="15" x14ac:dyDescent="0.25">
      <c r="A17" s="49"/>
    </row>
    <row r="18" spans="1:1" ht="15" x14ac:dyDescent="0.25">
      <c r="A18" s="302" t="s">
        <v>175</v>
      </c>
    </row>
    <row r="22" spans="1:1" x14ac:dyDescent="0.2">
      <c r="A22" s="15" t="s">
        <v>213</v>
      </c>
    </row>
    <row r="23" spans="1:1" x14ac:dyDescent="0.2">
      <c r="A23" s="303" t="s">
        <v>344</v>
      </c>
    </row>
    <row r="24" spans="1:1" x14ac:dyDescent="0.2">
      <c r="A24" s="303" t="s">
        <v>310</v>
      </c>
    </row>
    <row r="25" spans="1:1" x14ac:dyDescent="0.2">
      <c r="A25" s="303" t="s">
        <v>336</v>
      </c>
    </row>
    <row r="26" spans="1:1" x14ac:dyDescent="0.2">
      <c r="A26" s="303" t="s">
        <v>346</v>
      </c>
    </row>
    <row r="27" spans="1:1" x14ac:dyDescent="0.2">
      <c r="A27" s="189" t="s">
        <v>349</v>
      </c>
    </row>
    <row r="28" spans="1:1" x14ac:dyDescent="0.2">
      <c r="A28" s="189" t="s">
        <v>356</v>
      </c>
    </row>
    <row r="34" spans="1:1" x14ac:dyDescent="0.2">
      <c r="A34" s="189"/>
    </row>
  </sheetData>
  <mergeCells count="10">
    <mergeCell ref="I6:O6"/>
    <mergeCell ref="I7:O7"/>
    <mergeCell ref="B4:H4"/>
    <mergeCell ref="B2:H2"/>
    <mergeCell ref="B3:H3"/>
    <mergeCell ref="B6:H6"/>
    <mergeCell ref="B7:H7"/>
    <mergeCell ref="I2:O2"/>
    <mergeCell ref="I3:O3"/>
    <mergeCell ref="I4:O4"/>
  </mergeCells>
  <phoneticPr fontId="6" type="noConversion"/>
  <pageMargins left="0.75" right="0.75" top="1" bottom="1" header="0.5" footer="0.5"/>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ID217"/>
  <sheetViews>
    <sheetView zoomScale="80" zoomScaleNormal="80" workbookViewId="0">
      <pane xSplit="1" ySplit="6" topLeftCell="GL7" activePane="bottomRight" state="frozen"/>
      <selection pane="topRight" activeCell="B1" sqref="B1"/>
      <selection pane="bottomLeft" activeCell="A6" sqref="A6"/>
      <selection pane="bottomRight" activeCell="GN1" sqref="GN1"/>
    </sheetView>
  </sheetViews>
  <sheetFormatPr defaultColWidth="8.85546875" defaultRowHeight="15" x14ac:dyDescent="0.25"/>
  <cols>
    <col min="1" max="1" width="7" style="49" customWidth="1"/>
    <col min="2" max="2" width="26.85546875" style="50" customWidth="1"/>
    <col min="3" max="4" width="7.5703125" style="50" customWidth="1"/>
    <col min="5" max="5" width="9.28515625" style="50" customWidth="1"/>
    <col min="6" max="6" width="8.85546875" style="50" customWidth="1"/>
    <col min="7" max="7" width="12.42578125" style="50" customWidth="1"/>
    <col min="8" max="8" width="13.85546875" style="50" customWidth="1"/>
    <col min="9" max="10" width="7.7109375" style="50" customWidth="1"/>
    <col min="11" max="11" width="7.42578125" style="50" customWidth="1"/>
    <col min="12" max="12" width="9.5703125" style="50" customWidth="1"/>
    <col min="13" max="13" width="12.7109375" style="50" customWidth="1"/>
    <col min="14" max="14" width="14.140625" style="50" customWidth="1"/>
    <col min="15" max="15" width="21.140625" style="50" customWidth="1"/>
    <col min="16" max="16" width="10.7109375" style="50" customWidth="1"/>
    <col min="17" max="17" width="11.42578125" style="50" customWidth="1"/>
    <col min="18" max="18" width="12.140625" style="50" customWidth="1"/>
    <col min="19" max="23" width="10.7109375" style="50" customWidth="1"/>
    <col min="24" max="24" width="38.7109375" style="50" customWidth="1"/>
    <col min="25" max="25" width="10.7109375" style="50" customWidth="1"/>
    <col min="26" max="26" width="38.7109375" style="50" customWidth="1"/>
    <col min="27" max="32" width="10.7109375" style="50" customWidth="1"/>
    <col min="33" max="33" width="38.7109375" style="50" customWidth="1"/>
    <col min="34" max="39" width="10.7109375" style="50" customWidth="1"/>
    <col min="40" max="40" width="12" style="50" customWidth="1"/>
    <col min="41" max="41" width="10.7109375" style="50" customWidth="1"/>
    <col min="42" max="42" width="38.7109375" style="50" customWidth="1"/>
    <col min="43" max="50" width="10.7109375" style="50" customWidth="1"/>
    <col min="51" max="51" width="38.7109375" style="50" customWidth="1"/>
    <col min="52" max="59" width="10.7109375" style="50" customWidth="1"/>
    <col min="60" max="60" width="38.7109375" style="50" customWidth="1"/>
    <col min="61" max="68" width="10.7109375" style="50" customWidth="1"/>
    <col min="69" max="69" width="38.7109375" style="50" customWidth="1"/>
    <col min="70" max="77" width="10.7109375" style="50" customWidth="1"/>
    <col min="78" max="78" width="38.7109375" style="50" customWidth="1"/>
    <col min="79" max="86" width="10.7109375" style="50" customWidth="1"/>
    <col min="87" max="87" width="38.7109375" style="50" customWidth="1"/>
    <col min="88" max="95" width="10.7109375" style="50" customWidth="1"/>
    <col min="96" max="96" width="38.7109375" style="50" customWidth="1"/>
    <col min="97" max="104" width="10.7109375" style="50" customWidth="1"/>
    <col min="105" max="105" width="38.7109375" style="50" customWidth="1"/>
    <col min="106" max="113" width="10.7109375" style="50" customWidth="1"/>
    <col min="114" max="114" width="38.7109375" style="50" customWidth="1"/>
    <col min="115" max="122" width="10.7109375" style="50" customWidth="1"/>
    <col min="123" max="123" width="38.7109375" style="50" customWidth="1"/>
    <col min="124" max="131" width="10.7109375" style="50" customWidth="1"/>
    <col min="132" max="132" width="38.7109375" style="50" customWidth="1"/>
    <col min="133" max="140" width="10.7109375" style="50" customWidth="1"/>
    <col min="141" max="141" width="38.7109375" style="50" customWidth="1"/>
    <col min="142" max="149" width="10.7109375" style="50" customWidth="1"/>
    <col min="150" max="150" width="38.7109375" style="50" customWidth="1"/>
    <col min="151" max="158" width="10.7109375" style="50" customWidth="1"/>
    <col min="159" max="159" width="38.7109375" style="50" customWidth="1"/>
    <col min="160" max="167" width="10.7109375" style="50" customWidth="1"/>
    <col min="168" max="168" width="38.7109375" style="50" customWidth="1"/>
    <col min="169" max="176" width="10.7109375" style="50" customWidth="1"/>
    <col min="177" max="177" width="38.7109375" style="50" customWidth="1"/>
    <col min="178" max="185" width="10.7109375" style="50" customWidth="1"/>
    <col min="186" max="186" width="38.7109375" style="50" customWidth="1"/>
    <col min="187" max="194" width="10.7109375" style="50" customWidth="1"/>
    <col min="195" max="195" width="38.7109375" style="50" customWidth="1"/>
    <col min="196" max="203" width="10.7109375" style="50" customWidth="1"/>
    <col min="204" max="204" width="38.7109375" style="50" customWidth="1"/>
    <col min="205" max="212" width="10.7109375" style="50" customWidth="1"/>
    <col min="213" max="213" width="38.7109375" style="50" customWidth="1"/>
    <col min="214" max="221" width="10.7109375" style="50" customWidth="1"/>
    <col min="222" max="222" width="38.7109375" style="50" customWidth="1"/>
    <col min="223" max="230" width="15.7109375" style="50" customWidth="1"/>
    <col min="231" max="231" width="11.7109375" style="50" customWidth="1"/>
    <col min="232" max="234" width="10.7109375" style="50" customWidth="1"/>
    <col min="235" max="236" width="15.7109375" style="50" customWidth="1"/>
    <col min="237" max="237" width="18.42578125" style="50" customWidth="1"/>
    <col min="238" max="238" width="15.7109375" style="50" customWidth="1"/>
    <col min="239" max="239" width="9.7109375" style="50" customWidth="1"/>
    <col min="240" max="240" width="9.5703125" style="50" customWidth="1"/>
    <col min="241" max="244" width="15.7109375" style="50" bestFit="1" customWidth="1"/>
    <col min="245" max="245" width="9" style="50" bestFit="1" customWidth="1"/>
    <col min="246" max="246" width="10.140625" style="50" customWidth="1"/>
    <col min="247" max="247" width="15.7109375" style="50" bestFit="1" customWidth="1"/>
    <col min="248" max="248" width="9" style="50" bestFit="1" customWidth="1"/>
    <col min="249" max="16384" width="8.85546875" style="50"/>
  </cols>
  <sheetData>
    <row r="1" spans="1:238" ht="18.75" thickBot="1" x14ac:dyDescent="0.3">
      <c r="A1" s="146" t="s">
        <v>144</v>
      </c>
      <c r="C1" s="292" t="s">
        <v>305</v>
      </c>
      <c r="D1" s="238"/>
      <c r="E1" s="147"/>
      <c r="F1" s="145">
        <v>2100</v>
      </c>
      <c r="G1" s="146" t="s">
        <v>322</v>
      </c>
      <c r="H1" s="148"/>
      <c r="I1" s="148"/>
      <c r="J1" s="296" t="s">
        <v>142</v>
      </c>
      <c r="K1" s="297"/>
      <c r="L1" s="368" t="str">
        <f>'alapadatok+magyarázat'!I2</f>
        <v>Gyöngyöstarján 2.vonal</v>
      </c>
      <c r="M1" s="343"/>
      <c r="N1" s="343"/>
      <c r="O1" s="343"/>
      <c r="P1" s="298"/>
      <c r="Q1" s="297" t="s">
        <v>143</v>
      </c>
      <c r="R1" s="499">
        <f>'alapadatok+magyarázat'!I3</f>
        <v>41808</v>
      </c>
      <c r="S1" s="500"/>
      <c r="T1" s="500"/>
      <c r="U1" s="500"/>
      <c r="V1" s="294"/>
      <c r="W1" s="294"/>
      <c r="X1" s="295" t="s">
        <v>306</v>
      </c>
      <c r="Y1" s="368" t="str">
        <f>'alapadatok+magyarázat'!I4</f>
        <v>Hepp K. Brevák E. Ványi P. Konyha G.</v>
      </c>
      <c r="Z1" s="343"/>
      <c r="AA1" s="341"/>
      <c r="AB1" s="342"/>
      <c r="AG1" s="293" t="s">
        <v>307</v>
      </c>
      <c r="AH1" s="368" t="str">
        <f>'alapadatok+magyarázat'!I6</f>
        <v>Hoffer K.</v>
      </c>
      <c r="AI1" s="341"/>
      <c r="AJ1" s="341"/>
      <c r="AK1" s="341"/>
      <c r="AL1" s="294" t="s">
        <v>308</v>
      </c>
      <c r="AM1" s="295" t="s">
        <v>309</v>
      </c>
      <c r="AN1" s="499">
        <f>'alapadatok+magyarázat'!I7</f>
        <v>41851</v>
      </c>
      <c r="AO1" s="501"/>
      <c r="AP1" s="106"/>
      <c r="CK1" s="105"/>
      <c r="CL1" s="106"/>
      <c r="CM1" s="106"/>
      <c r="CN1" s="106"/>
    </row>
    <row r="2" spans="1:238" ht="18" x14ac:dyDescent="0.25">
      <c r="A2" s="145">
        <v>100</v>
      </c>
      <c r="G2" s="510" t="s">
        <v>348</v>
      </c>
      <c r="H2" s="511"/>
      <c r="I2" s="511"/>
      <c r="J2" s="511"/>
      <c r="K2" s="511"/>
      <c r="L2" s="511"/>
      <c r="Z2" s="510" t="s">
        <v>348</v>
      </c>
      <c r="AA2" s="511"/>
      <c r="AB2" s="511"/>
      <c r="AC2" s="511"/>
      <c r="AD2" s="511"/>
      <c r="AE2" s="511"/>
      <c r="AT2" s="510" t="s">
        <v>348</v>
      </c>
      <c r="AU2" s="511"/>
      <c r="AV2" s="511"/>
      <c r="AW2" s="511"/>
      <c r="AX2" s="511"/>
      <c r="AY2" s="511"/>
      <c r="BK2" s="510" t="s">
        <v>348</v>
      </c>
      <c r="BL2" s="511"/>
      <c r="BM2" s="511"/>
      <c r="BN2" s="511"/>
      <c r="BO2" s="511"/>
      <c r="BP2" s="511"/>
      <c r="CC2" s="510" t="s">
        <v>348</v>
      </c>
      <c r="CD2" s="511"/>
      <c r="CE2" s="511"/>
      <c r="CF2" s="511"/>
      <c r="CG2" s="511"/>
      <c r="CH2" s="511"/>
      <c r="CU2" s="510" t="s">
        <v>348</v>
      </c>
      <c r="CV2" s="511"/>
      <c r="CW2" s="511"/>
      <c r="CX2" s="511"/>
      <c r="CY2" s="511"/>
      <c r="CZ2" s="511"/>
      <c r="DM2" s="510" t="s">
        <v>348</v>
      </c>
      <c r="DN2" s="511"/>
      <c r="DO2" s="511"/>
      <c r="DP2" s="511"/>
      <c r="DQ2" s="511"/>
      <c r="DR2" s="511"/>
      <c r="DV2" s="510" t="s">
        <v>348</v>
      </c>
      <c r="DW2" s="511"/>
      <c r="DX2" s="511"/>
      <c r="DY2" s="511"/>
      <c r="DZ2" s="511"/>
      <c r="EA2" s="511"/>
      <c r="EN2" s="510" t="s">
        <v>348</v>
      </c>
      <c r="EO2" s="511"/>
      <c r="EP2" s="511"/>
      <c r="EQ2" s="511"/>
      <c r="ER2" s="511"/>
      <c r="ES2" s="511"/>
      <c r="FF2" s="510" t="s">
        <v>348</v>
      </c>
      <c r="FG2" s="511"/>
      <c r="FH2" s="511"/>
      <c r="FI2" s="511"/>
      <c r="FJ2" s="511"/>
      <c r="FK2" s="511"/>
      <c r="FX2" s="510" t="s">
        <v>348</v>
      </c>
      <c r="FY2" s="511"/>
      <c r="FZ2" s="511"/>
      <c r="GA2" s="511"/>
      <c r="GB2" s="511"/>
      <c r="GC2" s="511"/>
      <c r="GP2" s="510" t="s">
        <v>348</v>
      </c>
      <c r="GQ2" s="511"/>
      <c r="GR2" s="511"/>
      <c r="GS2" s="511"/>
      <c r="GT2" s="511"/>
      <c r="GU2" s="511"/>
      <c r="HH2" s="510" t="s">
        <v>348</v>
      </c>
      <c r="HI2" s="511"/>
      <c r="HJ2" s="511"/>
      <c r="HK2" s="511"/>
      <c r="HL2" s="511"/>
      <c r="HM2" s="511"/>
    </row>
    <row r="3" spans="1:238" ht="18" x14ac:dyDescent="0.25">
      <c r="A3" s="50"/>
      <c r="H3" s="107"/>
      <c r="I3" s="107"/>
      <c r="J3" s="107"/>
      <c r="K3" s="107"/>
      <c r="L3" s="107"/>
      <c r="M3" s="107"/>
      <c r="N3" s="107"/>
      <c r="O3" s="107"/>
      <c r="P3" s="502" t="s">
        <v>241</v>
      </c>
      <c r="Q3" s="502"/>
      <c r="R3" s="502"/>
      <c r="S3" s="502"/>
      <c r="T3" s="502"/>
      <c r="U3" s="502"/>
      <c r="V3" s="502"/>
      <c r="W3" s="502"/>
      <c r="X3" s="502"/>
      <c r="Y3" s="502" t="s">
        <v>241</v>
      </c>
      <c r="Z3" s="502"/>
      <c r="AA3" s="502"/>
      <c r="AB3" s="502"/>
      <c r="AC3" s="502"/>
      <c r="AD3" s="502"/>
      <c r="AE3" s="502"/>
      <c r="AF3" s="502"/>
      <c r="AG3" s="502"/>
      <c r="AH3" s="502" t="s">
        <v>241</v>
      </c>
      <c r="AI3" s="502"/>
      <c r="AJ3" s="502"/>
      <c r="AK3" s="502"/>
      <c r="AL3" s="502"/>
      <c r="AM3" s="502"/>
      <c r="AN3" s="502"/>
      <c r="AO3" s="502"/>
      <c r="AP3" s="502"/>
      <c r="AQ3" s="502" t="s">
        <v>241</v>
      </c>
      <c r="AR3" s="502"/>
      <c r="AS3" s="502"/>
      <c r="AT3" s="502"/>
      <c r="AU3" s="502"/>
      <c r="AV3" s="502"/>
      <c r="AW3" s="502"/>
      <c r="AX3" s="502"/>
      <c r="AY3" s="502"/>
      <c r="AZ3" s="502" t="s">
        <v>241</v>
      </c>
      <c r="BA3" s="502"/>
      <c r="BB3" s="502"/>
      <c r="BC3" s="502"/>
      <c r="BD3" s="502"/>
      <c r="BE3" s="502"/>
      <c r="BF3" s="502"/>
      <c r="BG3" s="502"/>
      <c r="BH3" s="502"/>
      <c r="BI3" s="502" t="s">
        <v>241</v>
      </c>
      <c r="BJ3" s="502"/>
      <c r="BK3" s="502"/>
      <c r="BL3" s="502"/>
      <c r="BM3" s="502"/>
      <c r="BN3" s="502"/>
      <c r="BO3" s="502"/>
      <c r="BP3" s="502"/>
      <c r="BQ3" s="502"/>
      <c r="BR3" s="502" t="s">
        <v>241</v>
      </c>
      <c r="BS3" s="502"/>
      <c r="BT3" s="502"/>
      <c r="BU3" s="502"/>
      <c r="BV3" s="502"/>
      <c r="BW3" s="502"/>
      <c r="BX3" s="502"/>
      <c r="BY3" s="502"/>
      <c r="BZ3" s="502"/>
      <c r="CA3" s="502" t="s">
        <v>241</v>
      </c>
      <c r="CB3" s="502"/>
      <c r="CC3" s="502"/>
      <c r="CD3" s="502"/>
      <c r="CE3" s="502"/>
      <c r="CF3" s="502"/>
      <c r="CG3" s="502"/>
      <c r="CH3" s="502"/>
      <c r="CI3" s="502"/>
      <c r="CJ3" s="502" t="s">
        <v>241</v>
      </c>
      <c r="CK3" s="502"/>
      <c r="CL3" s="502"/>
      <c r="CM3" s="502"/>
      <c r="CN3" s="502"/>
      <c r="CO3" s="502"/>
      <c r="CP3" s="502"/>
      <c r="CQ3" s="502"/>
      <c r="CR3" s="502"/>
      <c r="CS3" s="502" t="s">
        <v>241</v>
      </c>
      <c r="CT3" s="502"/>
      <c r="CU3" s="502"/>
      <c r="CV3" s="502"/>
      <c r="CW3" s="502"/>
      <c r="CX3" s="502"/>
      <c r="CY3" s="502"/>
      <c r="CZ3" s="502"/>
      <c r="DA3" s="502"/>
      <c r="DB3" s="502" t="s">
        <v>241</v>
      </c>
      <c r="DC3" s="502"/>
      <c r="DD3" s="502"/>
      <c r="DE3" s="502"/>
      <c r="DF3" s="502"/>
      <c r="DG3" s="502"/>
      <c r="DH3" s="502"/>
      <c r="DI3" s="502"/>
      <c r="DJ3" s="502"/>
      <c r="DK3" s="502" t="s">
        <v>241</v>
      </c>
      <c r="DL3" s="502"/>
      <c r="DM3" s="502"/>
      <c r="DN3" s="502"/>
      <c r="DO3" s="502"/>
      <c r="DP3" s="502"/>
      <c r="DQ3" s="502"/>
      <c r="DR3" s="502"/>
      <c r="DS3" s="502"/>
      <c r="DT3" s="502" t="s">
        <v>241</v>
      </c>
      <c r="DU3" s="502"/>
      <c r="DV3" s="502"/>
      <c r="DW3" s="502"/>
      <c r="DX3" s="502"/>
      <c r="DY3" s="502"/>
      <c r="DZ3" s="502"/>
      <c r="EA3" s="502"/>
      <c r="EB3" s="502"/>
      <c r="EC3" s="502" t="s">
        <v>241</v>
      </c>
      <c r="ED3" s="502"/>
      <c r="EE3" s="502"/>
      <c r="EF3" s="502"/>
      <c r="EG3" s="502"/>
      <c r="EH3" s="502"/>
      <c r="EI3" s="502"/>
      <c r="EJ3" s="502"/>
      <c r="EK3" s="502"/>
      <c r="EL3" s="502" t="s">
        <v>241</v>
      </c>
      <c r="EM3" s="502"/>
      <c r="EN3" s="502"/>
      <c r="EO3" s="502"/>
      <c r="EP3" s="502"/>
      <c r="EQ3" s="502"/>
      <c r="ER3" s="502"/>
      <c r="ES3" s="502"/>
      <c r="ET3" s="502"/>
      <c r="EU3" s="502" t="s">
        <v>241</v>
      </c>
      <c r="EV3" s="502"/>
      <c r="EW3" s="502"/>
      <c r="EX3" s="502"/>
      <c r="EY3" s="502"/>
      <c r="EZ3" s="502"/>
      <c r="FA3" s="502"/>
      <c r="FB3" s="502"/>
      <c r="FC3" s="502"/>
      <c r="FD3" s="502" t="s">
        <v>241</v>
      </c>
      <c r="FE3" s="502"/>
      <c r="FF3" s="502"/>
      <c r="FG3" s="502"/>
      <c r="FH3" s="502"/>
      <c r="FI3" s="502"/>
      <c r="FJ3" s="502"/>
      <c r="FK3" s="502"/>
      <c r="FL3" s="502"/>
      <c r="FM3" s="502" t="s">
        <v>241</v>
      </c>
      <c r="FN3" s="502"/>
      <c r="FO3" s="502"/>
      <c r="FP3" s="502"/>
      <c r="FQ3" s="502"/>
      <c r="FR3" s="502"/>
      <c r="FS3" s="502"/>
      <c r="FT3" s="502"/>
      <c r="FU3" s="502"/>
      <c r="FV3" s="502" t="s">
        <v>241</v>
      </c>
      <c r="FW3" s="502"/>
      <c r="FX3" s="502"/>
      <c r="FY3" s="502"/>
      <c r="FZ3" s="502"/>
      <c r="GA3" s="502"/>
      <c r="GB3" s="502"/>
      <c r="GC3" s="502"/>
      <c r="GD3" s="502"/>
      <c r="GE3" s="502" t="s">
        <v>241</v>
      </c>
      <c r="GF3" s="502"/>
      <c r="GG3" s="502"/>
      <c r="GH3" s="502"/>
      <c r="GI3" s="502"/>
      <c r="GJ3" s="502"/>
      <c r="GK3" s="502"/>
      <c r="GL3" s="502"/>
      <c r="GM3" s="502"/>
      <c r="GN3" s="502" t="s">
        <v>241</v>
      </c>
      <c r="GO3" s="502"/>
      <c r="GP3" s="502"/>
      <c r="GQ3" s="502"/>
      <c r="GR3" s="502"/>
      <c r="GS3" s="502"/>
      <c r="GT3" s="502"/>
      <c r="GU3" s="502"/>
      <c r="GV3" s="502"/>
      <c r="GW3" s="502" t="s">
        <v>241</v>
      </c>
      <c r="GX3" s="502"/>
      <c r="GY3" s="502"/>
      <c r="GZ3" s="502"/>
      <c r="HA3" s="502"/>
      <c r="HB3" s="502"/>
      <c r="HC3" s="502"/>
      <c r="HD3" s="502"/>
      <c r="HE3" s="502"/>
      <c r="HF3" s="502" t="s">
        <v>241</v>
      </c>
      <c r="HG3" s="502"/>
      <c r="HH3" s="502"/>
      <c r="HI3" s="502"/>
      <c r="HJ3" s="502"/>
      <c r="HK3" s="502"/>
      <c r="HL3" s="502"/>
      <c r="HM3" s="502"/>
      <c r="HN3" s="502"/>
    </row>
    <row r="4" spans="1:238" x14ac:dyDescent="0.25">
      <c r="A4" s="74"/>
      <c r="B4" s="51"/>
      <c r="C4" s="56"/>
      <c r="D4" s="56"/>
      <c r="E4" s="56"/>
      <c r="F4" s="56"/>
      <c r="G4" s="56"/>
      <c r="H4" s="56"/>
      <c r="I4" s="285"/>
      <c r="J4" s="56"/>
      <c r="K4" s="56"/>
      <c r="L4" s="56"/>
      <c r="M4" s="56"/>
      <c r="N4" s="284"/>
      <c r="O4" s="53"/>
      <c r="P4" s="54"/>
      <c r="Q4" s="57" t="s">
        <v>215</v>
      </c>
      <c r="R4" s="57"/>
      <c r="S4" s="57"/>
      <c r="T4" s="314"/>
      <c r="U4" s="57" t="s">
        <v>215</v>
      </c>
      <c r="V4" s="57"/>
      <c r="W4" s="315"/>
      <c r="X4" s="316" t="s">
        <v>215</v>
      </c>
      <c r="Y4" s="56"/>
      <c r="Z4" s="313" t="s">
        <v>242</v>
      </c>
      <c r="AA4" s="310"/>
      <c r="AB4" s="311"/>
      <c r="AC4" s="310"/>
      <c r="AD4" s="313" t="s">
        <v>242</v>
      </c>
      <c r="AE4" s="310"/>
      <c r="AF4" s="311"/>
      <c r="AG4" s="313" t="s">
        <v>242</v>
      </c>
      <c r="AH4" s="54"/>
      <c r="AI4" s="57" t="s">
        <v>216</v>
      </c>
      <c r="AJ4" s="57"/>
      <c r="AK4" s="57"/>
      <c r="AL4" s="57"/>
      <c r="AM4" s="57" t="s">
        <v>216</v>
      </c>
      <c r="AN4" s="57"/>
      <c r="AO4" s="57"/>
      <c r="AP4" s="58" t="s">
        <v>216</v>
      </c>
      <c r="AQ4" s="56"/>
      <c r="AR4" s="313" t="s">
        <v>117</v>
      </c>
      <c r="AS4" s="310"/>
      <c r="AT4" s="311"/>
      <c r="AU4" s="310"/>
      <c r="AV4" s="313" t="s">
        <v>117</v>
      </c>
      <c r="AW4" s="310"/>
      <c r="AX4" s="311"/>
      <c r="AY4" s="313" t="s">
        <v>117</v>
      </c>
      <c r="AZ4" s="312"/>
      <c r="BA4" s="57" t="s">
        <v>217</v>
      </c>
      <c r="BB4" s="57"/>
      <c r="BC4" s="57"/>
      <c r="BD4" s="57"/>
      <c r="BE4" s="57" t="s">
        <v>217</v>
      </c>
      <c r="BF4" s="57"/>
      <c r="BG4" s="57"/>
      <c r="BH4" s="57" t="s">
        <v>217</v>
      </c>
      <c r="BI4" s="54"/>
      <c r="BJ4" s="309" t="s">
        <v>137</v>
      </c>
      <c r="BK4" s="310"/>
      <c r="BL4" s="311"/>
      <c r="BM4" s="310"/>
      <c r="BN4" s="309" t="s">
        <v>137</v>
      </c>
      <c r="BO4" s="310"/>
      <c r="BP4" s="311"/>
      <c r="BQ4" s="309" t="s">
        <v>137</v>
      </c>
      <c r="BR4" s="54"/>
      <c r="BS4" s="57" t="s">
        <v>33</v>
      </c>
      <c r="BT4" s="56"/>
      <c r="BU4" s="52"/>
      <c r="BV4" s="56"/>
      <c r="BW4" s="57" t="s">
        <v>33</v>
      </c>
      <c r="BX4" s="56"/>
      <c r="BY4" s="52"/>
      <c r="BZ4" s="58" t="s">
        <v>33</v>
      </c>
      <c r="CA4" s="56"/>
      <c r="CB4" s="55" t="s">
        <v>119</v>
      </c>
      <c r="CC4" s="56"/>
      <c r="CD4" s="52"/>
      <c r="CE4" s="56"/>
      <c r="CF4" s="55" t="s">
        <v>119</v>
      </c>
      <c r="CG4" s="56"/>
      <c r="CH4" s="52"/>
      <c r="CI4" s="55" t="s">
        <v>119</v>
      </c>
      <c r="CJ4" s="54"/>
      <c r="CK4" s="57" t="s">
        <v>138</v>
      </c>
      <c r="CL4" s="56"/>
      <c r="CM4" s="52"/>
      <c r="CN4" s="56"/>
      <c r="CO4" s="57" t="s">
        <v>138</v>
      </c>
      <c r="CP4" s="56"/>
      <c r="CQ4" s="52"/>
      <c r="CR4" s="58" t="s">
        <v>138</v>
      </c>
      <c r="CS4" s="56"/>
      <c r="CT4" s="55" t="s">
        <v>218</v>
      </c>
      <c r="CU4" s="56"/>
      <c r="CV4" s="52"/>
      <c r="CW4" s="56"/>
      <c r="CX4" s="55" t="s">
        <v>218</v>
      </c>
      <c r="CY4" s="56"/>
      <c r="CZ4" s="52"/>
      <c r="DA4" s="55" t="s">
        <v>218</v>
      </c>
      <c r="DB4" s="54"/>
      <c r="DC4" s="57" t="s">
        <v>219</v>
      </c>
      <c r="DD4" s="56"/>
      <c r="DE4" s="52"/>
      <c r="DF4" s="56"/>
      <c r="DG4" s="57" t="s">
        <v>219</v>
      </c>
      <c r="DH4" s="56"/>
      <c r="DI4" s="52"/>
      <c r="DJ4" s="58" t="s">
        <v>219</v>
      </c>
      <c r="DK4" s="56"/>
      <c r="DL4" s="55" t="s">
        <v>231</v>
      </c>
      <c r="DM4" s="56"/>
      <c r="DN4" s="52"/>
      <c r="DO4" s="56"/>
      <c r="DP4" s="55" t="s">
        <v>231</v>
      </c>
      <c r="DQ4" s="56"/>
      <c r="DR4" s="52"/>
      <c r="DS4" s="55" t="s">
        <v>231</v>
      </c>
      <c r="DT4" s="54"/>
      <c r="DU4" s="57" t="s">
        <v>243</v>
      </c>
      <c r="DV4" s="56"/>
      <c r="DW4" s="52"/>
      <c r="DX4" s="56"/>
      <c r="DY4" s="57" t="s">
        <v>243</v>
      </c>
      <c r="DZ4" s="56"/>
      <c r="EA4" s="52"/>
      <c r="EB4" s="58" t="s">
        <v>243</v>
      </c>
      <c r="EC4" s="56"/>
      <c r="ED4" s="55" t="s">
        <v>244</v>
      </c>
      <c r="EE4" s="56"/>
      <c r="EF4" s="52"/>
      <c r="EG4" s="56"/>
      <c r="EH4" s="55" t="s">
        <v>244</v>
      </c>
      <c r="EI4" s="56"/>
      <c r="EJ4" s="52"/>
      <c r="EK4" s="55" t="s">
        <v>244</v>
      </c>
      <c r="EL4" s="54"/>
      <c r="EM4" s="57" t="s">
        <v>245</v>
      </c>
      <c r="EN4" s="56"/>
      <c r="EO4" s="52"/>
      <c r="EP4" s="56"/>
      <c r="EQ4" s="57" t="s">
        <v>245</v>
      </c>
      <c r="ER4" s="56"/>
      <c r="ES4" s="52"/>
      <c r="ET4" s="58" t="s">
        <v>245</v>
      </c>
      <c r="EU4" s="56"/>
      <c r="EV4" s="55" t="s">
        <v>246</v>
      </c>
      <c r="EW4" s="56"/>
      <c r="EX4" s="52"/>
      <c r="EY4" s="56"/>
      <c r="EZ4" s="55" t="s">
        <v>246</v>
      </c>
      <c r="FA4" s="56"/>
      <c r="FB4" s="52"/>
      <c r="FC4" s="55" t="s">
        <v>246</v>
      </c>
      <c r="FD4" s="54"/>
      <c r="FE4" s="57" t="s">
        <v>247</v>
      </c>
      <c r="FF4" s="56"/>
      <c r="FG4" s="52"/>
      <c r="FH4" s="56"/>
      <c r="FI4" s="57" t="s">
        <v>247</v>
      </c>
      <c r="FJ4" s="56"/>
      <c r="FK4" s="52"/>
      <c r="FL4" s="58" t="s">
        <v>247</v>
      </c>
      <c r="FM4" s="56"/>
      <c r="FN4" s="55" t="s">
        <v>118</v>
      </c>
      <c r="FO4" s="56"/>
      <c r="FP4" s="52"/>
      <c r="FQ4" s="56"/>
      <c r="FR4" s="55" t="s">
        <v>118</v>
      </c>
      <c r="FS4" s="56"/>
      <c r="FT4" s="52"/>
      <c r="FU4" s="55" t="s">
        <v>118</v>
      </c>
      <c r="FV4" s="54"/>
      <c r="FW4" s="57" t="s">
        <v>248</v>
      </c>
      <c r="FX4" s="56"/>
      <c r="FY4" s="52"/>
      <c r="FZ4" s="56"/>
      <c r="GA4" s="57" t="s">
        <v>248</v>
      </c>
      <c r="GB4" s="56"/>
      <c r="GC4" s="52"/>
      <c r="GD4" s="58" t="s">
        <v>248</v>
      </c>
      <c r="GE4" s="55"/>
      <c r="GF4" s="55" t="s">
        <v>212</v>
      </c>
      <c r="GG4" s="56"/>
      <c r="GH4" s="52"/>
      <c r="GI4" s="56"/>
      <c r="GJ4" s="55" t="s">
        <v>212</v>
      </c>
      <c r="GK4" s="56"/>
      <c r="GL4" s="52"/>
      <c r="GM4" s="55" t="s">
        <v>212</v>
      </c>
      <c r="GN4" s="59"/>
      <c r="GO4" s="57" t="s">
        <v>450</v>
      </c>
      <c r="GP4" s="56"/>
      <c r="GQ4" s="52"/>
      <c r="GR4" s="56"/>
      <c r="GS4" s="57" t="s">
        <v>450</v>
      </c>
      <c r="GT4" s="56"/>
      <c r="GU4" s="52"/>
      <c r="GV4" s="57" t="s">
        <v>450</v>
      </c>
      <c r="GW4" s="60"/>
      <c r="GX4" s="55" t="s">
        <v>233</v>
      </c>
      <c r="GY4" s="56"/>
      <c r="GZ4" s="52"/>
      <c r="HA4" s="56"/>
      <c r="HB4" s="55" t="s">
        <v>233</v>
      </c>
      <c r="HC4" s="56"/>
      <c r="HD4" s="52"/>
      <c r="HE4" s="55" t="s">
        <v>233</v>
      </c>
      <c r="HF4" s="61"/>
      <c r="HG4" s="57" t="s">
        <v>232</v>
      </c>
      <c r="HH4" s="56"/>
      <c r="HI4" s="52"/>
      <c r="HJ4" s="56"/>
      <c r="HK4" s="57" t="s">
        <v>232</v>
      </c>
      <c r="HL4" s="56"/>
      <c r="HM4" s="52"/>
      <c r="HN4" s="58" t="s">
        <v>232</v>
      </c>
      <c r="HO4" s="56"/>
      <c r="HP4" s="56"/>
      <c r="HQ4" s="56"/>
      <c r="HR4" s="56"/>
      <c r="HS4" s="54"/>
      <c r="HT4" s="56"/>
      <c r="HU4" s="56"/>
      <c r="HV4" s="73"/>
      <c r="HW4" s="56"/>
      <c r="HX4" s="56"/>
      <c r="HY4" s="56"/>
      <c r="HZ4" s="56"/>
      <c r="IA4" s="54"/>
      <c r="IB4" s="56"/>
      <c r="IC4" s="56"/>
      <c r="ID4" s="73"/>
    </row>
    <row r="5" spans="1:238" s="88" customFormat="1" ht="18" x14ac:dyDescent="0.25">
      <c r="A5" s="77" t="s">
        <v>30</v>
      </c>
      <c r="B5" s="79" t="s">
        <v>31</v>
      </c>
      <c r="C5" s="520" t="s">
        <v>296</v>
      </c>
      <c r="D5" s="521"/>
      <c r="E5" s="521"/>
      <c r="F5" s="521"/>
      <c r="G5" s="521"/>
      <c r="H5" s="522"/>
      <c r="I5" s="286"/>
      <c r="J5" s="270"/>
      <c r="K5" s="270"/>
      <c r="L5" s="289" t="s">
        <v>303</v>
      </c>
      <c r="M5" s="270"/>
      <c r="O5" s="82"/>
      <c r="P5" s="83"/>
      <c r="Q5" s="84" t="s">
        <v>34</v>
      </c>
      <c r="R5" s="85"/>
      <c r="S5" s="81"/>
      <c r="T5" s="86"/>
      <c r="U5" s="84" t="s">
        <v>114</v>
      </c>
      <c r="V5" s="85"/>
      <c r="W5" s="81"/>
      <c r="X5" s="87" t="s">
        <v>172</v>
      </c>
      <c r="Z5" s="84" t="s">
        <v>34</v>
      </c>
      <c r="AA5" s="85"/>
      <c r="AB5" s="81"/>
      <c r="AD5" s="84" t="s">
        <v>114</v>
      </c>
      <c r="AE5" s="85"/>
      <c r="AF5" s="81"/>
      <c r="AG5" s="89" t="s">
        <v>234</v>
      </c>
      <c r="AH5" s="83"/>
      <c r="AI5" s="84" t="s">
        <v>34</v>
      </c>
      <c r="AJ5" s="85"/>
      <c r="AK5" s="81"/>
      <c r="AL5" s="86"/>
      <c r="AM5" s="84" t="s">
        <v>114</v>
      </c>
      <c r="AN5" s="85"/>
      <c r="AO5" s="81"/>
      <c r="AP5" s="90" t="s">
        <v>172</v>
      </c>
      <c r="AQ5" s="91"/>
      <c r="AR5" s="84" t="s">
        <v>34</v>
      </c>
      <c r="AS5" s="85"/>
      <c r="AT5" s="81"/>
      <c r="AV5" s="84" t="s">
        <v>114</v>
      </c>
      <c r="AW5" s="85"/>
      <c r="AX5" s="81"/>
      <c r="AY5" s="85" t="s">
        <v>172</v>
      </c>
      <c r="AZ5" s="83"/>
      <c r="BA5" s="84" t="s">
        <v>34</v>
      </c>
      <c r="BB5" s="85"/>
      <c r="BC5" s="81"/>
      <c r="BD5" s="89"/>
      <c r="BE5" s="84" t="s">
        <v>114</v>
      </c>
      <c r="BF5" s="85"/>
      <c r="BG5" s="81"/>
      <c r="BH5" s="92" t="s">
        <v>234</v>
      </c>
      <c r="BJ5" s="84" t="s">
        <v>34</v>
      </c>
      <c r="BK5" s="85"/>
      <c r="BL5" s="81"/>
      <c r="BN5" s="84" t="s">
        <v>114</v>
      </c>
      <c r="BO5" s="85"/>
      <c r="BP5" s="81"/>
      <c r="BQ5" s="85" t="s">
        <v>172</v>
      </c>
      <c r="BR5" s="93"/>
      <c r="BS5" s="84" t="s">
        <v>34</v>
      </c>
      <c r="BT5" s="85"/>
      <c r="BU5" s="81"/>
      <c r="BV5" s="89"/>
      <c r="BW5" s="84" t="s">
        <v>114</v>
      </c>
      <c r="BX5" s="85"/>
      <c r="BY5" s="81"/>
      <c r="BZ5" s="90" t="s">
        <v>172</v>
      </c>
      <c r="CB5" s="84" t="s">
        <v>34</v>
      </c>
      <c r="CC5" s="85"/>
      <c r="CD5" s="81"/>
      <c r="CF5" s="84" t="s">
        <v>114</v>
      </c>
      <c r="CG5" s="85"/>
      <c r="CH5" s="81"/>
      <c r="CI5" s="89" t="s">
        <v>234</v>
      </c>
      <c r="CJ5" s="93"/>
      <c r="CK5" s="84" t="s">
        <v>34</v>
      </c>
      <c r="CL5" s="85"/>
      <c r="CM5" s="81"/>
      <c r="CN5" s="89"/>
      <c r="CO5" s="84" t="s">
        <v>114</v>
      </c>
      <c r="CP5" s="85"/>
      <c r="CQ5" s="81"/>
      <c r="CR5" s="92" t="s">
        <v>234</v>
      </c>
      <c r="CT5" s="84" t="s">
        <v>34</v>
      </c>
      <c r="CU5" s="85"/>
      <c r="CV5" s="81"/>
      <c r="CX5" s="84" t="s">
        <v>114</v>
      </c>
      <c r="CY5" s="85"/>
      <c r="CZ5" s="81"/>
      <c r="DA5" s="89" t="s">
        <v>234</v>
      </c>
      <c r="DB5" s="93"/>
      <c r="DC5" s="84" t="s">
        <v>34</v>
      </c>
      <c r="DD5" s="85"/>
      <c r="DE5" s="81"/>
      <c r="DF5" s="86"/>
      <c r="DG5" s="84" t="s">
        <v>114</v>
      </c>
      <c r="DH5" s="85"/>
      <c r="DI5" s="81"/>
      <c r="DJ5" s="92" t="s">
        <v>234</v>
      </c>
      <c r="DK5" s="89"/>
      <c r="DL5" s="84" t="s">
        <v>34</v>
      </c>
      <c r="DM5" s="85"/>
      <c r="DN5" s="81"/>
      <c r="DP5" s="84" t="s">
        <v>114</v>
      </c>
      <c r="DQ5" s="85"/>
      <c r="DR5" s="81"/>
      <c r="DS5" s="89" t="s">
        <v>234</v>
      </c>
      <c r="DT5" s="93"/>
      <c r="DU5" s="84" t="s">
        <v>34</v>
      </c>
      <c r="DV5" s="85"/>
      <c r="DW5" s="81"/>
      <c r="DX5" s="89"/>
      <c r="DY5" s="84" t="s">
        <v>114</v>
      </c>
      <c r="DZ5" s="85"/>
      <c r="EA5" s="81"/>
      <c r="EB5" s="92" t="s">
        <v>234</v>
      </c>
      <c r="EC5" s="89"/>
      <c r="ED5" s="84" t="s">
        <v>34</v>
      </c>
      <c r="EE5" s="85"/>
      <c r="EF5" s="81"/>
      <c r="EG5" s="89"/>
      <c r="EH5" s="84" t="s">
        <v>114</v>
      </c>
      <c r="EI5" s="85"/>
      <c r="EJ5" s="81"/>
      <c r="EK5" s="89" t="s">
        <v>234</v>
      </c>
      <c r="EL5" s="93"/>
      <c r="EM5" s="84" t="s">
        <v>34</v>
      </c>
      <c r="EN5" s="85"/>
      <c r="EO5" s="81"/>
      <c r="EP5" s="89"/>
      <c r="EQ5" s="84" t="s">
        <v>114</v>
      </c>
      <c r="ER5" s="85"/>
      <c r="ES5" s="81"/>
      <c r="ET5" s="92" t="s">
        <v>234</v>
      </c>
      <c r="EU5" s="89"/>
      <c r="EV5" s="84" t="s">
        <v>34</v>
      </c>
      <c r="EW5" s="85"/>
      <c r="EX5" s="81"/>
      <c r="EY5" s="89"/>
      <c r="EZ5" s="84" t="s">
        <v>114</v>
      </c>
      <c r="FA5" s="85"/>
      <c r="FB5" s="81"/>
      <c r="FC5" s="89" t="s">
        <v>234</v>
      </c>
      <c r="FD5" s="83"/>
      <c r="FE5" s="84" t="s">
        <v>34</v>
      </c>
      <c r="FF5" s="85"/>
      <c r="FG5" s="81"/>
      <c r="FH5" s="89"/>
      <c r="FI5" s="84" t="s">
        <v>114</v>
      </c>
      <c r="FJ5" s="85"/>
      <c r="FK5" s="81"/>
      <c r="FL5" s="92" t="s">
        <v>234</v>
      </c>
      <c r="FM5" s="89"/>
      <c r="FN5" s="84" t="s">
        <v>34</v>
      </c>
      <c r="FO5" s="85"/>
      <c r="FP5" s="81"/>
      <c r="FQ5" s="89"/>
      <c r="FR5" s="84" t="s">
        <v>114</v>
      </c>
      <c r="FS5" s="85"/>
      <c r="FT5" s="81"/>
      <c r="FU5" s="89" t="s">
        <v>234</v>
      </c>
      <c r="FV5" s="93"/>
      <c r="FW5" s="84" t="s">
        <v>34</v>
      </c>
      <c r="FX5" s="85"/>
      <c r="FY5" s="81"/>
      <c r="FZ5" s="89"/>
      <c r="GA5" s="84" t="s">
        <v>114</v>
      </c>
      <c r="GB5" s="85"/>
      <c r="GC5" s="81"/>
      <c r="GD5" s="92" t="s">
        <v>234</v>
      </c>
      <c r="GE5" s="89"/>
      <c r="GF5" s="84" t="s">
        <v>34</v>
      </c>
      <c r="GG5" s="85"/>
      <c r="GH5" s="81"/>
      <c r="GI5" s="89"/>
      <c r="GJ5" s="84" t="s">
        <v>114</v>
      </c>
      <c r="GK5" s="85"/>
      <c r="GL5" s="81"/>
      <c r="GM5" s="89" t="s">
        <v>234</v>
      </c>
      <c r="GN5" s="83"/>
      <c r="GO5" s="84" t="s">
        <v>34</v>
      </c>
      <c r="GP5" s="85"/>
      <c r="GQ5" s="81"/>
      <c r="GR5" s="89"/>
      <c r="GS5" s="84" t="s">
        <v>114</v>
      </c>
      <c r="GT5" s="85"/>
      <c r="GU5" s="81"/>
      <c r="GV5" s="92" t="s">
        <v>234</v>
      </c>
      <c r="GW5" s="89"/>
      <c r="GX5" s="84" t="s">
        <v>34</v>
      </c>
      <c r="GY5" s="85"/>
      <c r="GZ5" s="81"/>
      <c r="HA5" s="89"/>
      <c r="HB5" s="84" t="s">
        <v>114</v>
      </c>
      <c r="HC5" s="85"/>
      <c r="HD5" s="81"/>
      <c r="HE5" s="89" t="s">
        <v>234</v>
      </c>
      <c r="HF5" s="93"/>
      <c r="HG5" s="84" t="s">
        <v>34</v>
      </c>
      <c r="HH5" s="85"/>
      <c r="HI5" s="81"/>
      <c r="HJ5" s="89"/>
      <c r="HK5" s="84" t="s">
        <v>114</v>
      </c>
      <c r="HL5" s="85"/>
      <c r="HM5" s="81"/>
      <c r="HN5" s="92" t="s">
        <v>234</v>
      </c>
      <c r="HO5" s="506" t="s">
        <v>120</v>
      </c>
      <c r="HP5" s="506"/>
      <c r="HQ5" s="506"/>
      <c r="HR5" s="506"/>
      <c r="HS5" s="512" t="s">
        <v>121</v>
      </c>
      <c r="HT5" s="506"/>
      <c r="HU5" s="506"/>
      <c r="HV5" s="513"/>
      <c r="HW5" s="506" t="s">
        <v>122</v>
      </c>
      <c r="HX5" s="506"/>
      <c r="HY5" s="506"/>
      <c r="HZ5" s="506"/>
      <c r="IA5" s="512" t="s">
        <v>123</v>
      </c>
      <c r="IB5" s="506"/>
      <c r="IC5" s="506"/>
      <c r="ID5" s="513"/>
    </row>
    <row r="6" spans="1:238" s="88" customFormat="1" ht="15.75" x14ac:dyDescent="0.25">
      <c r="A6" s="78" t="s">
        <v>35</v>
      </c>
      <c r="B6" s="80" t="s">
        <v>304</v>
      </c>
      <c r="C6" s="101" t="s">
        <v>301</v>
      </c>
      <c r="D6" s="101" t="s">
        <v>302</v>
      </c>
      <c r="E6" s="101" t="s">
        <v>297</v>
      </c>
      <c r="F6" s="101" t="s">
        <v>298</v>
      </c>
      <c r="G6" s="101" t="s">
        <v>299</v>
      </c>
      <c r="H6" s="101" t="s">
        <v>300</v>
      </c>
      <c r="I6" s="287" t="s">
        <v>301</v>
      </c>
      <c r="J6" s="101" t="s">
        <v>302</v>
      </c>
      <c r="K6" s="101" t="s">
        <v>297</v>
      </c>
      <c r="L6" s="101" t="s">
        <v>298</v>
      </c>
      <c r="M6" s="101" t="s">
        <v>299</v>
      </c>
      <c r="N6" s="96" t="s">
        <v>300</v>
      </c>
      <c r="O6" s="97"/>
      <c r="P6" s="98" t="s">
        <v>36</v>
      </c>
      <c r="Q6" s="99" t="s">
        <v>37</v>
      </c>
      <c r="R6" s="99" t="s">
        <v>38</v>
      </c>
      <c r="S6" s="99" t="s">
        <v>39</v>
      </c>
      <c r="T6" s="99" t="s">
        <v>36</v>
      </c>
      <c r="U6" s="99" t="s">
        <v>37</v>
      </c>
      <c r="V6" s="99" t="s">
        <v>38</v>
      </c>
      <c r="W6" s="99" t="s">
        <v>39</v>
      </c>
      <c r="X6" s="100" t="s">
        <v>115</v>
      </c>
      <c r="Y6" s="95" t="s">
        <v>36</v>
      </c>
      <c r="Z6" s="99" t="s">
        <v>37</v>
      </c>
      <c r="AA6" s="99" t="s">
        <v>38</v>
      </c>
      <c r="AB6" s="99" t="s">
        <v>39</v>
      </c>
      <c r="AC6" s="99" t="s">
        <v>36</v>
      </c>
      <c r="AD6" s="99" t="s">
        <v>37</v>
      </c>
      <c r="AE6" s="99" t="s">
        <v>38</v>
      </c>
      <c r="AF6" s="99" t="s">
        <v>39</v>
      </c>
      <c r="AG6" s="80" t="s">
        <v>115</v>
      </c>
      <c r="AH6" s="98" t="s">
        <v>36</v>
      </c>
      <c r="AI6" s="99" t="s">
        <v>37</v>
      </c>
      <c r="AJ6" s="99" t="s">
        <v>38</v>
      </c>
      <c r="AK6" s="99" t="s">
        <v>39</v>
      </c>
      <c r="AL6" s="99" t="s">
        <v>36</v>
      </c>
      <c r="AM6" s="99" t="s">
        <v>37</v>
      </c>
      <c r="AN6" s="99" t="s">
        <v>38</v>
      </c>
      <c r="AO6" s="99" t="s">
        <v>39</v>
      </c>
      <c r="AP6" s="100" t="s">
        <v>115</v>
      </c>
      <c r="AQ6" s="95" t="s">
        <v>36</v>
      </c>
      <c r="AR6" s="99" t="s">
        <v>37</v>
      </c>
      <c r="AS6" s="99" t="s">
        <v>38</v>
      </c>
      <c r="AT6" s="99" t="s">
        <v>39</v>
      </c>
      <c r="AU6" s="99" t="s">
        <v>36</v>
      </c>
      <c r="AV6" s="99" t="s">
        <v>37</v>
      </c>
      <c r="AW6" s="99" t="s">
        <v>38</v>
      </c>
      <c r="AX6" s="99" t="s">
        <v>39</v>
      </c>
      <c r="AY6" s="80" t="s">
        <v>115</v>
      </c>
      <c r="AZ6" s="98" t="s">
        <v>36</v>
      </c>
      <c r="BA6" s="99" t="s">
        <v>37</v>
      </c>
      <c r="BB6" s="99" t="s">
        <v>38</v>
      </c>
      <c r="BC6" s="99" t="s">
        <v>39</v>
      </c>
      <c r="BD6" s="99" t="s">
        <v>36</v>
      </c>
      <c r="BE6" s="99" t="s">
        <v>37</v>
      </c>
      <c r="BF6" s="99" t="s">
        <v>38</v>
      </c>
      <c r="BG6" s="99" t="s">
        <v>39</v>
      </c>
      <c r="BH6" s="100" t="s">
        <v>115</v>
      </c>
      <c r="BI6" s="95" t="s">
        <v>36</v>
      </c>
      <c r="BJ6" s="99" t="s">
        <v>37</v>
      </c>
      <c r="BK6" s="99" t="s">
        <v>38</v>
      </c>
      <c r="BL6" s="99" t="s">
        <v>39</v>
      </c>
      <c r="BM6" s="99" t="s">
        <v>36</v>
      </c>
      <c r="BN6" s="99" t="s">
        <v>37</v>
      </c>
      <c r="BO6" s="99" t="s">
        <v>38</v>
      </c>
      <c r="BP6" s="99" t="s">
        <v>39</v>
      </c>
      <c r="BQ6" s="80" t="s">
        <v>115</v>
      </c>
      <c r="BR6" s="98" t="s">
        <v>36</v>
      </c>
      <c r="BS6" s="99" t="s">
        <v>37</v>
      </c>
      <c r="BT6" s="99" t="s">
        <v>38</v>
      </c>
      <c r="BU6" s="99" t="s">
        <v>39</v>
      </c>
      <c r="BV6" s="99" t="s">
        <v>36</v>
      </c>
      <c r="BW6" s="99" t="s">
        <v>37</v>
      </c>
      <c r="BX6" s="99" t="s">
        <v>38</v>
      </c>
      <c r="BY6" s="99" t="s">
        <v>39</v>
      </c>
      <c r="BZ6" s="100" t="s">
        <v>115</v>
      </c>
      <c r="CA6" s="95" t="s">
        <v>36</v>
      </c>
      <c r="CB6" s="99" t="s">
        <v>37</v>
      </c>
      <c r="CC6" s="99" t="s">
        <v>38</v>
      </c>
      <c r="CD6" s="99" t="s">
        <v>39</v>
      </c>
      <c r="CE6" s="99" t="s">
        <v>36</v>
      </c>
      <c r="CF6" s="99" t="s">
        <v>37</v>
      </c>
      <c r="CG6" s="99" t="s">
        <v>38</v>
      </c>
      <c r="CH6" s="99" t="s">
        <v>39</v>
      </c>
      <c r="CI6" s="80" t="s">
        <v>115</v>
      </c>
      <c r="CJ6" s="98" t="s">
        <v>36</v>
      </c>
      <c r="CK6" s="99" t="s">
        <v>37</v>
      </c>
      <c r="CL6" s="99" t="s">
        <v>38</v>
      </c>
      <c r="CM6" s="99" t="s">
        <v>39</v>
      </c>
      <c r="CN6" s="99" t="s">
        <v>36</v>
      </c>
      <c r="CO6" s="99" t="s">
        <v>37</v>
      </c>
      <c r="CP6" s="99" t="s">
        <v>38</v>
      </c>
      <c r="CQ6" s="99" t="s">
        <v>39</v>
      </c>
      <c r="CR6" s="100" t="s">
        <v>115</v>
      </c>
      <c r="CS6" s="95" t="s">
        <v>36</v>
      </c>
      <c r="CT6" s="99" t="s">
        <v>37</v>
      </c>
      <c r="CU6" s="99" t="s">
        <v>38</v>
      </c>
      <c r="CV6" s="99" t="s">
        <v>39</v>
      </c>
      <c r="CW6" s="99" t="s">
        <v>36</v>
      </c>
      <c r="CX6" s="99" t="s">
        <v>37</v>
      </c>
      <c r="CY6" s="99" t="s">
        <v>38</v>
      </c>
      <c r="CZ6" s="99" t="s">
        <v>39</v>
      </c>
      <c r="DA6" s="80" t="s">
        <v>115</v>
      </c>
      <c r="DB6" s="98" t="s">
        <v>36</v>
      </c>
      <c r="DC6" s="99" t="s">
        <v>37</v>
      </c>
      <c r="DD6" s="99" t="s">
        <v>38</v>
      </c>
      <c r="DE6" s="99" t="s">
        <v>39</v>
      </c>
      <c r="DF6" s="99" t="s">
        <v>36</v>
      </c>
      <c r="DG6" s="99" t="s">
        <v>37</v>
      </c>
      <c r="DH6" s="99" t="s">
        <v>38</v>
      </c>
      <c r="DI6" s="99" t="s">
        <v>39</v>
      </c>
      <c r="DJ6" s="100" t="s">
        <v>115</v>
      </c>
      <c r="DK6" s="95" t="s">
        <v>36</v>
      </c>
      <c r="DL6" s="99" t="s">
        <v>37</v>
      </c>
      <c r="DM6" s="99" t="s">
        <v>38</v>
      </c>
      <c r="DN6" s="99" t="s">
        <v>39</v>
      </c>
      <c r="DO6" s="99" t="s">
        <v>36</v>
      </c>
      <c r="DP6" s="99" t="s">
        <v>37</v>
      </c>
      <c r="DQ6" s="99" t="s">
        <v>38</v>
      </c>
      <c r="DR6" s="99" t="s">
        <v>39</v>
      </c>
      <c r="DS6" s="80" t="s">
        <v>115</v>
      </c>
      <c r="DT6" s="98" t="s">
        <v>36</v>
      </c>
      <c r="DU6" s="99" t="s">
        <v>37</v>
      </c>
      <c r="DV6" s="99" t="s">
        <v>38</v>
      </c>
      <c r="DW6" s="99" t="s">
        <v>39</v>
      </c>
      <c r="DX6" s="99" t="s">
        <v>36</v>
      </c>
      <c r="DY6" s="99" t="s">
        <v>37</v>
      </c>
      <c r="DZ6" s="99" t="s">
        <v>38</v>
      </c>
      <c r="EA6" s="99" t="s">
        <v>39</v>
      </c>
      <c r="EB6" s="100" t="s">
        <v>115</v>
      </c>
      <c r="EC6" s="95" t="s">
        <v>36</v>
      </c>
      <c r="ED6" s="99" t="s">
        <v>37</v>
      </c>
      <c r="EE6" s="99" t="s">
        <v>38</v>
      </c>
      <c r="EF6" s="99" t="s">
        <v>39</v>
      </c>
      <c r="EG6" s="99" t="s">
        <v>36</v>
      </c>
      <c r="EH6" s="99" t="s">
        <v>37</v>
      </c>
      <c r="EI6" s="99" t="s">
        <v>38</v>
      </c>
      <c r="EJ6" s="99" t="s">
        <v>39</v>
      </c>
      <c r="EK6" s="80" t="s">
        <v>115</v>
      </c>
      <c r="EL6" s="98" t="s">
        <v>36</v>
      </c>
      <c r="EM6" s="99" t="s">
        <v>37</v>
      </c>
      <c r="EN6" s="99" t="s">
        <v>38</v>
      </c>
      <c r="EO6" s="99" t="s">
        <v>39</v>
      </c>
      <c r="EP6" s="99" t="s">
        <v>36</v>
      </c>
      <c r="EQ6" s="99" t="s">
        <v>37</v>
      </c>
      <c r="ER6" s="99" t="s">
        <v>38</v>
      </c>
      <c r="ES6" s="99" t="s">
        <v>39</v>
      </c>
      <c r="ET6" s="100" t="s">
        <v>115</v>
      </c>
      <c r="EU6" s="95" t="s">
        <v>36</v>
      </c>
      <c r="EV6" s="99" t="s">
        <v>37</v>
      </c>
      <c r="EW6" s="99" t="s">
        <v>38</v>
      </c>
      <c r="EX6" s="99" t="s">
        <v>39</v>
      </c>
      <c r="EY6" s="99" t="s">
        <v>36</v>
      </c>
      <c r="EZ6" s="99" t="s">
        <v>37</v>
      </c>
      <c r="FA6" s="99" t="s">
        <v>38</v>
      </c>
      <c r="FB6" s="99" t="s">
        <v>39</v>
      </c>
      <c r="FC6" s="80" t="s">
        <v>115</v>
      </c>
      <c r="FD6" s="98" t="s">
        <v>36</v>
      </c>
      <c r="FE6" s="99" t="s">
        <v>37</v>
      </c>
      <c r="FF6" s="99" t="s">
        <v>38</v>
      </c>
      <c r="FG6" s="99" t="s">
        <v>39</v>
      </c>
      <c r="FH6" s="99" t="s">
        <v>36</v>
      </c>
      <c r="FI6" s="99" t="s">
        <v>37</v>
      </c>
      <c r="FJ6" s="99" t="s">
        <v>38</v>
      </c>
      <c r="FK6" s="99" t="s">
        <v>39</v>
      </c>
      <c r="FL6" s="100" t="s">
        <v>115</v>
      </c>
      <c r="FM6" s="95" t="s">
        <v>36</v>
      </c>
      <c r="FN6" s="99" t="s">
        <v>37</v>
      </c>
      <c r="FO6" s="99" t="s">
        <v>38</v>
      </c>
      <c r="FP6" s="99" t="s">
        <v>39</v>
      </c>
      <c r="FQ6" s="99" t="s">
        <v>36</v>
      </c>
      <c r="FR6" s="99" t="s">
        <v>37</v>
      </c>
      <c r="FS6" s="99" t="s">
        <v>38</v>
      </c>
      <c r="FT6" s="99" t="s">
        <v>39</v>
      </c>
      <c r="FU6" s="80" t="s">
        <v>115</v>
      </c>
      <c r="FV6" s="98" t="s">
        <v>36</v>
      </c>
      <c r="FW6" s="99" t="s">
        <v>37</v>
      </c>
      <c r="FX6" s="99" t="s">
        <v>38</v>
      </c>
      <c r="FY6" s="99" t="s">
        <v>39</v>
      </c>
      <c r="FZ6" s="99" t="s">
        <v>36</v>
      </c>
      <c r="GA6" s="99" t="s">
        <v>37</v>
      </c>
      <c r="GB6" s="99" t="s">
        <v>38</v>
      </c>
      <c r="GC6" s="99" t="s">
        <v>39</v>
      </c>
      <c r="GD6" s="100" t="s">
        <v>115</v>
      </c>
      <c r="GE6" s="95" t="s">
        <v>36</v>
      </c>
      <c r="GF6" s="99" t="s">
        <v>37</v>
      </c>
      <c r="GG6" s="99" t="s">
        <v>38</v>
      </c>
      <c r="GH6" s="99" t="s">
        <v>39</v>
      </c>
      <c r="GI6" s="99" t="s">
        <v>36</v>
      </c>
      <c r="GJ6" s="99" t="s">
        <v>37</v>
      </c>
      <c r="GK6" s="99" t="s">
        <v>38</v>
      </c>
      <c r="GL6" s="99" t="s">
        <v>39</v>
      </c>
      <c r="GM6" s="80" t="s">
        <v>115</v>
      </c>
      <c r="GN6" s="98" t="s">
        <v>36</v>
      </c>
      <c r="GO6" s="99" t="s">
        <v>37</v>
      </c>
      <c r="GP6" s="99" t="s">
        <v>38</v>
      </c>
      <c r="GQ6" s="99" t="s">
        <v>39</v>
      </c>
      <c r="GR6" s="99" t="s">
        <v>36</v>
      </c>
      <c r="GS6" s="99" t="s">
        <v>37</v>
      </c>
      <c r="GT6" s="99" t="s">
        <v>38</v>
      </c>
      <c r="GU6" s="99" t="s">
        <v>39</v>
      </c>
      <c r="GV6" s="100" t="s">
        <v>115</v>
      </c>
      <c r="GW6" s="95" t="s">
        <v>36</v>
      </c>
      <c r="GX6" s="99" t="s">
        <v>37</v>
      </c>
      <c r="GY6" s="99" t="s">
        <v>38</v>
      </c>
      <c r="GZ6" s="99" t="s">
        <v>39</v>
      </c>
      <c r="HA6" s="99" t="s">
        <v>36</v>
      </c>
      <c r="HB6" s="99" t="s">
        <v>37</v>
      </c>
      <c r="HC6" s="99" t="s">
        <v>38</v>
      </c>
      <c r="HD6" s="99" t="s">
        <v>39</v>
      </c>
      <c r="HE6" s="80" t="s">
        <v>115</v>
      </c>
      <c r="HF6" s="98" t="s">
        <v>36</v>
      </c>
      <c r="HG6" s="99" t="s">
        <v>37</v>
      </c>
      <c r="HH6" s="99" t="s">
        <v>38</v>
      </c>
      <c r="HI6" s="99" t="s">
        <v>39</v>
      </c>
      <c r="HJ6" s="99" t="s">
        <v>36</v>
      </c>
      <c r="HK6" s="99" t="s">
        <v>37</v>
      </c>
      <c r="HL6" s="99" t="s">
        <v>38</v>
      </c>
      <c r="HM6" s="99" t="s">
        <v>39</v>
      </c>
      <c r="HN6" s="100" t="s">
        <v>115</v>
      </c>
      <c r="HO6" s="101" t="s">
        <v>36</v>
      </c>
      <c r="HP6" s="101" t="s">
        <v>37</v>
      </c>
      <c r="HQ6" s="101" t="s">
        <v>38</v>
      </c>
      <c r="HR6" s="101" t="s">
        <v>39</v>
      </c>
      <c r="HS6" s="94" t="s">
        <v>36</v>
      </c>
      <c r="HT6" s="85" t="s">
        <v>37</v>
      </c>
      <c r="HU6" s="85" t="s">
        <v>38</v>
      </c>
      <c r="HV6" s="90" t="s">
        <v>39</v>
      </c>
      <c r="HW6" s="85" t="s">
        <v>36</v>
      </c>
      <c r="HX6" s="85" t="s">
        <v>37</v>
      </c>
      <c r="HY6" s="85" t="s">
        <v>38</v>
      </c>
      <c r="HZ6" s="85" t="s">
        <v>39</v>
      </c>
      <c r="IA6" s="102" t="s">
        <v>124</v>
      </c>
      <c r="IB6" s="103" t="s">
        <v>125</v>
      </c>
      <c r="IC6" s="103" t="s">
        <v>126</v>
      </c>
      <c r="ID6" s="104" t="s">
        <v>127</v>
      </c>
    </row>
    <row r="7" spans="1:238" ht="18" x14ac:dyDescent="0.25">
      <c r="A7" s="391">
        <v>1</v>
      </c>
      <c r="B7" s="62" t="s">
        <v>449</v>
      </c>
      <c r="C7" s="64">
        <v>0</v>
      </c>
      <c r="D7" s="64">
        <v>0</v>
      </c>
      <c r="E7" s="64">
        <v>0</v>
      </c>
      <c r="F7" s="64">
        <v>0</v>
      </c>
      <c r="G7" s="64">
        <v>0</v>
      </c>
      <c r="H7" s="65">
        <v>0</v>
      </c>
      <c r="I7" s="288">
        <v>0</v>
      </c>
      <c r="J7" s="64">
        <v>0</v>
      </c>
      <c r="K7" s="64">
        <v>0</v>
      </c>
      <c r="L7" s="64">
        <v>0</v>
      </c>
      <c r="M7" s="64">
        <v>0</v>
      </c>
      <c r="N7" s="64">
        <v>0</v>
      </c>
      <c r="O7" s="63"/>
      <c r="P7" s="378">
        <v>1</v>
      </c>
      <c r="Q7" s="379">
        <v>0</v>
      </c>
      <c r="R7" s="379">
        <v>0</v>
      </c>
      <c r="S7" s="379">
        <v>0</v>
      </c>
      <c r="T7" s="379">
        <v>0</v>
      </c>
      <c r="U7" s="379">
        <v>0</v>
      </c>
      <c r="V7" s="379">
        <v>0</v>
      </c>
      <c r="W7" s="379">
        <v>0</v>
      </c>
      <c r="X7" s="380">
        <v>0</v>
      </c>
      <c r="Y7" s="381">
        <v>0</v>
      </c>
      <c r="Z7" s="379">
        <v>0</v>
      </c>
      <c r="AA7" s="379">
        <v>0</v>
      </c>
      <c r="AB7" s="379">
        <v>0</v>
      </c>
      <c r="AC7" s="379">
        <v>0</v>
      </c>
      <c r="AD7" s="379">
        <v>0</v>
      </c>
      <c r="AE7" s="379">
        <v>0</v>
      </c>
      <c r="AF7" s="379">
        <v>0</v>
      </c>
      <c r="AG7" s="382">
        <v>0</v>
      </c>
      <c r="AH7" s="378">
        <v>0</v>
      </c>
      <c r="AI7" s="379">
        <v>0</v>
      </c>
      <c r="AJ7" s="379">
        <v>0</v>
      </c>
      <c r="AK7" s="379">
        <v>0</v>
      </c>
      <c r="AL7" s="379">
        <v>0</v>
      </c>
      <c r="AM7" s="379">
        <v>0</v>
      </c>
      <c r="AN7" s="379">
        <v>0</v>
      </c>
      <c r="AO7" s="379">
        <v>0</v>
      </c>
      <c r="AP7" s="380">
        <v>0</v>
      </c>
      <c r="AQ7" s="381">
        <v>0</v>
      </c>
      <c r="AR7" s="379">
        <v>0</v>
      </c>
      <c r="AS7" s="379">
        <v>0</v>
      </c>
      <c r="AT7" s="379">
        <v>0</v>
      </c>
      <c r="AU7" s="379">
        <v>0</v>
      </c>
      <c r="AV7" s="379">
        <v>0</v>
      </c>
      <c r="AW7" s="379">
        <v>0</v>
      </c>
      <c r="AX7" s="379">
        <v>0</v>
      </c>
      <c r="AY7" s="382">
        <v>0</v>
      </c>
      <c r="AZ7" s="378">
        <v>0</v>
      </c>
      <c r="BA7" s="379">
        <v>0</v>
      </c>
      <c r="BB7" s="379">
        <v>0</v>
      </c>
      <c r="BC7" s="379">
        <v>0</v>
      </c>
      <c r="BD7" s="379">
        <v>0</v>
      </c>
      <c r="BE7" s="379">
        <v>0</v>
      </c>
      <c r="BF7" s="379">
        <v>0</v>
      </c>
      <c r="BG7" s="379">
        <v>0</v>
      </c>
      <c r="BH7" s="380">
        <v>0</v>
      </c>
      <c r="BI7" s="381">
        <v>0</v>
      </c>
      <c r="BJ7" s="379">
        <v>0</v>
      </c>
      <c r="BK7" s="379">
        <v>0</v>
      </c>
      <c r="BL7" s="379">
        <v>2</v>
      </c>
      <c r="BM7" s="379">
        <v>0</v>
      </c>
      <c r="BN7" s="379">
        <v>0</v>
      </c>
      <c r="BO7" s="379">
        <v>0</v>
      </c>
      <c r="BP7" s="379">
        <v>0</v>
      </c>
      <c r="BQ7" s="382">
        <v>0</v>
      </c>
      <c r="BR7" s="378">
        <v>0</v>
      </c>
      <c r="BS7" s="379">
        <v>0</v>
      </c>
      <c r="BT7" s="379">
        <v>0</v>
      </c>
      <c r="BU7" s="379">
        <v>0</v>
      </c>
      <c r="BV7" s="379">
        <v>0</v>
      </c>
      <c r="BW7" s="379">
        <v>0</v>
      </c>
      <c r="BX7" s="379">
        <v>0</v>
      </c>
      <c r="BY7" s="379">
        <v>0</v>
      </c>
      <c r="BZ7" s="380">
        <v>0</v>
      </c>
      <c r="CA7" s="381">
        <v>0</v>
      </c>
      <c r="CB7" s="379">
        <v>0</v>
      </c>
      <c r="CC7" s="379">
        <v>0</v>
      </c>
      <c r="CD7" s="379">
        <v>0</v>
      </c>
      <c r="CE7" s="379">
        <v>0</v>
      </c>
      <c r="CF7" s="379">
        <v>0</v>
      </c>
      <c r="CG7" s="379">
        <v>0</v>
      </c>
      <c r="CH7" s="379">
        <v>0</v>
      </c>
      <c r="CI7" s="382">
        <v>0</v>
      </c>
      <c r="CJ7" s="378">
        <v>0</v>
      </c>
      <c r="CK7" s="379">
        <v>0</v>
      </c>
      <c r="CL7" s="379">
        <v>0</v>
      </c>
      <c r="CM7" s="379">
        <v>0</v>
      </c>
      <c r="CN7" s="379">
        <v>0</v>
      </c>
      <c r="CO7" s="379">
        <v>0</v>
      </c>
      <c r="CP7" s="379">
        <v>0</v>
      </c>
      <c r="CQ7" s="379">
        <v>0</v>
      </c>
      <c r="CR7" s="380">
        <v>0</v>
      </c>
      <c r="CS7" s="381">
        <v>0</v>
      </c>
      <c r="CT7" s="379">
        <v>0</v>
      </c>
      <c r="CU7" s="379">
        <v>0</v>
      </c>
      <c r="CV7" s="379">
        <v>0</v>
      </c>
      <c r="CW7" s="379">
        <v>0</v>
      </c>
      <c r="CX7" s="379">
        <v>0</v>
      </c>
      <c r="CY7" s="379">
        <v>0</v>
      </c>
      <c r="CZ7" s="379">
        <v>0</v>
      </c>
      <c r="DA7" s="382">
        <v>0</v>
      </c>
      <c r="DB7" s="378">
        <v>0</v>
      </c>
      <c r="DC7" s="379">
        <v>0</v>
      </c>
      <c r="DD7" s="379">
        <v>0</v>
      </c>
      <c r="DE7" s="379">
        <v>0</v>
      </c>
      <c r="DF7" s="379">
        <v>0</v>
      </c>
      <c r="DG7" s="379">
        <v>0</v>
      </c>
      <c r="DH7" s="379">
        <v>0</v>
      </c>
      <c r="DI7" s="379">
        <v>0</v>
      </c>
      <c r="DJ7" s="380">
        <v>0</v>
      </c>
      <c r="DK7" s="381">
        <v>0</v>
      </c>
      <c r="DL7" s="379">
        <v>0</v>
      </c>
      <c r="DM7" s="379">
        <v>0</v>
      </c>
      <c r="DN7" s="379">
        <v>0</v>
      </c>
      <c r="DO7" s="379">
        <v>0</v>
      </c>
      <c r="DP7" s="379">
        <v>0</v>
      </c>
      <c r="DQ7" s="379">
        <v>0</v>
      </c>
      <c r="DR7" s="379">
        <v>0</v>
      </c>
      <c r="DS7" s="382">
        <v>0</v>
      </c>
      <c r="DT7" s="378">
        <v>0</v>
      </c>
      <c r="DU7" s="379">
        <v>0</v>
      </c>
      <c r="DV7" s="379">
        <v>0</v>
      </c>
      <c r="DW7" s="379">
        <v>0</v>
      </c>
      <c r="DX7" s="379">
        <v>0</v>
      </c>
      <c r="DY7" s="379">
        <v>0</v>
      </c>
      <c r="DZ7" s="379">
        <v>0</v>
      </c>
      <c r="EA7" s="379">
        <v>0</v>
      </c>
      <c r="EB7" s="380">
        <v>0</v>
      </c>
      <c r="EC7" s="381">
        <v>0</v>
      </c>
      <c r="ED7" s="379">
        <v>0</v>
      </c>
      <c r="EE7" s="379">
        <v>0</v>
      </c>
      <c r="EF7" s="379">
        <v>0</v>
      </c>
      <c r="EG7" s="379">
        <v>0</v>
      </c>
      <c r="EH7" s="379">
        <v>0</v>
      </c>
      <c r="EI7" s="379">
        <v>0</v>
      </c>
      <c r="EJ7" s="379">
        <v>0</v>
      </c>
      <c r="EK7" s="382">
        <v>0</v>
      </c>
      <c r="EL7" s="378">
        <v>0</v>
      </c>
      <c r="EM7" s="379">
        <v>0</v>
      </c>
      <c r="EN7" s="379">
        <v>0</v>
      </c>
      <c r="EO7" s="379">
        <v>0</v>
      </c>
      <c r="EP7" s="379">
        <v>0</v>
      </c>
      <c r="EQ7" s="379">
        <v>0</v>
      </c>
      <c r="ER7" s="379">
        <v>0</v>
      </c>
      <c r="ES7" s="379">
        <v>0</v>
      </c>
      <c r="ET7" s="380">
        <v>0</v>
      </c>
      <c r="EU7" s="381">
        <v>0</v>
      </c>
      <c r="EV7" s="379">
        <v>0</v>
      </c>
      <c r="EW7" s="379">
        <v>0</v>
      </c>
      <c r="EX7" s="379">
        <v>0</v>
      </c>
      <c r="EY7" s="379">
        <v>0</v>
      </c>
      <c r="EZ7" s="379">
        <v>0</v>
      </c>
      <c r="FA7" s="379">
        <v>0</v>
      </c>
      <c r="FB7" s="379">
        <v>0</v>
      </c>
      <c r="FC7" s="382">
        <v>0</v>
      </c>
      <c r="FD7" s="378">
        <v>0</v>
      </c>
      <c r="FE7" s="379">
        <v>0</v>
      </c>
      <c r="FF7" s="379">
        <v>0</v>
      </c>
      <c r="FG7" s="379">
        <v>0</v>
      </c>
      <c r="FH7" s="379">
        <v>0</v>
      </c>
      <c r="FI7" s="379">
        <v>0</v>
      </c>
      <c r="FJ7" s="379">
        <v>0</v>
      </c>
      <c r="FK7" s="379">
        <v>0</v>
      </c>
      <c r="FL7" s="380">
        <v>0</v>
      </c>
      <c r="FM7" s="381">
        <v>0</v>
      </c>
      <c r="FN7" s="379">
        <v>0</v>
      </c>
      <c r="FO7" s="379">
        <v>0</v>
      </c>
      <c r="FP7" s="379">
        <v>0</v>
      </c>
      <c r="FQ7" s="379">
        <v>0</v>
      </c>
      <c r="FR7" s="379">
        <v>0</v>
      </c>
      <c r="FS7" s="379">
        <v>0</v>
      </c>
      <c r="FT7" s="379">
        <v>0</v>
      </c>
      <c r="FU7" s="382">
        <v>0</v>
      </c>
      <c r="FV7" s="378">
        <v>0</v>
      </c>
      <c r="FW7" s="379">
        <v>0</v>
      </c>
      <c r="FX7" s="379">
        <v>0</v>
      </c>
      <c r="FY7" s="379">
        <v>0</v>
      </c>
      <c r="FZ7" s="379">
        <v>0</v>
      </c>
      <c r="GA7" s="379">
        <v>0</v>
      </c>
      <c r="GB7" s="379">
        <v>0</v>
      </c>
      <c r="GC7" s="379">
        <v>0</v>
      </c>
      <c r="GD7" s="380">
        <v>0</v>
      </c>
      <c r="GE7" s="381">
        <v>0</v>
      </c>
      <c r="GF7" s="379">
        <v>0</v>
      </c>
      <c r="GG7" s="379">
        <v>0</v>
      </c>
      <c r="GH7" s="379">
        <v>0</v>
      </c>
      <c r="GI7" s="379">
        <v>0</v>
      </c>
      <c r="GJ7" s="379">
        <v>0</v>
      </c>
      <c r="GK7" s="379">
        <v>0</v>
      </c>
      <c r="GL7" s="379">
        <v>0</v>
      </c>
      <c r="GM7" s="382">
        <v>0</v>
      </c>
      <c r="GN7" s="378">
        <v>0</v>
      </c>
      <c r="GO7" s="379">
        <v>0</v>
      </c>
      <c r="GP7" s="379">
        <v>0</v>
      </c>
      <c r="GQ7" s="379">
        <v>0</v>
      </c>
      <c r="GR7" s="379">
        <v>0</v>
      </c>
      <c r="GS7" s="379">
        <v>0</v>
      </c>
      <c r="GT7" s="379">
        <v>0</v>
      </c>
      <c r="GU7" s="379">
        <v>0</v>
      </c>
      <c r="GV7" s="380">
        <v>0</v>
      </c>
      <c r="GW7" s="381">
        <v>0</v>
      </c>
      <c r="GX7" s="379">
        <v>0</v>
      </c>
      <c r="GY7" s="379">
        <v>0</v>
      </c>
      <c r="GZ7" s="379">
        <v>0</v>
      </c>
      <c r="HA7" s="379">
        <v>0</v>
      </c>
      <c r="HB7" s="379">
        <v>0</v>
      </c>
      <c r="HC7" s="379">
        <v>0</v>
      </c>
      <c r="HD7" s="379">
        <v>0</v>
      </c>
      <c r="HE7" s="382">
        <v>0</v>
      </c>
      <c r="HF7" s="378">
        <v>0</v>
      </c>
      <c r="HG7" s="379">
        <v>0</v>
      </c>
      <c r="HH7" s="379">
        <v>0</v>
      </c>
      <c r="HI7" s="379">
        <v>0</v>
      </c>
      <c r="HJ7" s="379">
        <v>0</v>
      </c>
      <c r="HK7" s="379">
        <v>0</v>
      </c>
      <c r="HL7" s="379">
        <v>0</v>
      </c>
      <c r="HM7" s="379">
        <v>0</v>
      </c>
      <c r="HN7" s="380">
        <v>0</v>
      </c>
      <c r="HO7" s="115">
        <f t="shared" ref="HO7:HV7" si="0">SUM(P7,Y7,AH7,AQ7,AZ7,BI7,BR7,CA7,CJ7,CS7,DB7,DK7,DT7,EC7,EL7,EU7,FD7,FM7,FV7,GE7,GN7,GW7,HF7)</f>
        <v>1</v>
      </c>
      <c r="HP7" s="115">
        <f t="shared" si="0"/>
        <v>0</v>
      </c>
      <c r="HQ7" s="115">
        <f t="shared" si="0"/>
        <v>0</v>
      </c>
      <c r="HR7" s="115">
        <f t="shared" si="0"/>
        <v>2</v>
      </c>
      <c r="HS7" s="116">
        <f t="shared" si="0"/>
        <v>0</v>
      </c>
      <c r="HT7" s="115">
        <f t="shared" si="0"/>
        <v>0</v>
      </c>
      <c r="HU7" s="115">
        <f t="shared" si="0"/>
        <v>0</v>
      </c>
      <c r="HV7" s="117">
        <f t="shared" si="0"/>
        <v>0</v>
      </c>
      <c r="HW7" s="115">
        <f>IF(HO7=0,"nem volt",HS7/HO7)</f>
        <v>0</v>
      </c>
      <c r="HX7" s="470" t="str">
        <f t="shared" ref="HX7:HZ7" si="1">IF(HP7=0,"nem volt",HT7/HP7)</f>
        <v>nem volt</v>
      </c>
      <c r="HY7" s="470" t="str">
        <f t="shared" si="1"/>
        <v>nem volt</v>
      </c>
      <c r="HZ7" s="399">
        <f t="shared" si="1"/>
        <v>0</v>
      </c>
      <c r="IA7" s="118">
        <f>SUM(HO7:HR7)</f>
        <v>3</v>
      </c>
      <c r="IB7" s="119">
        <f>SUM(HS7:HV7)</f>
        <v>0</v>
      </c>
      <c r="IC7" s="119">
        <f>IF(IA7=0,"nem volt",IB7/IA7)</f>
        <v>0</v>
      </c>
      <c r="ID7" s="399">
        <f>SUM(C7:N7)</f>
        <v>0</v>
      </c>
    </row>
    <row r="8" spans="1:238" ht="18" x14ac:dyDescent="0.25">
      <c r="A8" s="392">
        <f>A7+1</f>
        <v>2</v>
      </c>
      <c r="B8" s="62" t="s">
        <v>449</v>
      </c>
      <c r="C8" s="64">
        <v>0</v>
      </c>
      <c r="D8" s="64">
        <v>0</v>
      </c>
      <c r="E8" s="64">
        <v>0</v>
      </c>
      <c r="F8" s="64">
        <v>0</v>
      </c>
      <c r="G8" s="64">
        <v>0</v>
      </c>
      <c r="H8" s="65">
        <v>0</v>
      </c>
      <c r="I8" s="288">
        <v>0</v>
      </c>
      <c r="J8" s="64">
        <v>0</v>
      </c>
      <c r="K8" s="64">
        <v>0</v>
      </c>
      <c r="L8" s="64">
        <v>0</v>
      </c>
      <c r="M8" s="64">
        <v>0</v>
      </c>
      <c r="N8" s="64">
        <v>0</v>
      </c>
      <c r="O8" s="67"/>
      <c r="P8" s="378">
        <v>0</v>
      </c>
      <c r="Q8" s="379">
        <v>0</v>
      </c>
      <c r="R8" s="379">
        <v>0</v>
      </c>
      <c r="S8" s="379">
        <v>0</v>
      </c>
      <c r="T8" s="379">
        <v>0</v>
      </c>
      <c r="U8" s="379">
        <v>0</v>
      </c>
      <c r="V8" s="379">
        <v>0</v>
      </c>
      <c r="W8" s="379">
        <v>0</v>
      </c>
      <c r="X8" s="380">
        <v>0</v>
      </c>
      <c r="Y8" s="381">
        <v>0</v>
      </c>
      <c r="Z8" s="379">
        <v>0</v>
      </c>
      <c r="AA8" s="379">
        <v>0</v>
      </c>
      <c r="AB8" s="379">
        <v>0</v>
      </c>
      <c r="AC8" s="379">
        <v>0</v>
      </c>
      <c r="AD8" s="379">
        <v>0</v>
      </c>
      <c r="AE8" s="379">
        <v>0</v>
      </c>
      <c r="AF8" s="379">
        <v>0</v>
      </c>
      <c r="AG8" s="382">
        <v>0</v>
      </c>
      <c r="AH8" s="378">
        <v>0</v>
      </c>
      <c r="AI8" s="379">
        <v>0</v>
      </c>
      <c r="AJ8" s="379">
        <v>0</v>
      </c>
      <c r="AK8" s="379">
        <v>0</v>
      </c>
      <c r="AL8" s="379">
        <v>0</v>
      </c>
      <c r="AM8" s="379">
        <v>0</v>
      </c>
      <c r="AN8" s="379">
        <v>0</v>
      </c>
      <c r="AO8" s="379">
        <v>0</v>
      </c>
      <c r="AP8" s="380">
        <v>0</v>
      </c>
      <c r="AQ8" s="381">
        <v>0</v>
      </c>
      <c r="AR8" s="379">
        <v>0</v>
      </c>
      <c r="AS8" s="379">
        <v>0</v>
      </c>
      <c r="AT8" s="379">
        <v>0</v>
      </c>
      <c r="AU8" s="379">
        <v>0</v>
      </c>
      <c r="AV8" s="379">
        <v>0</v>
      </c>
      <c r="AW8" s="379">
        <v>0</v>
      </c>
      <c r="AX8" s="379">
        <v>0</v>
      </c>
      <c r="AY8" s="382">
        <v>0</v>
      </c>
      <c r="AZ8" s="378">
        <v>0</v>
      </c>
      <c r="BA8" s="379">
        <v>0</v>
      </c>
      <c r="BB8" s="379">
        <v>0</v>
      </c>
      <c r="BC8" s="379">
        <v>0</v>
      </c>
      <c r="BD8" s="379">
        <v>0</v>
      </c>
      <c r="BE8" s="379">
        <v>0</v>
      </c>
      <c r="BF8" s="379">
        <v>0</v>
      </c>
      <c r="BG8" s="379">
        <v>0</v>
      </c>
      <c r="BH8" s="380">
        <v>0</v>
      </c>
      <c r="BI8" s="381">
        <v>0</v>
      </c>
      <c r="BJ8" s="379">
        <v>0</v>
      </c>
      <c r="BK8" s="379">
        <v>0</v>
      </c>
      <c r="BL8" s="379">
        <v>0</v>
      </c>
      <c r="BM8" s="379">
        <v>0</v>
      </c>
      <c r="BN8" s="379">
        <v>0</v>
      </c>
      <c r="BO8" s="379">
        <v>0</v>
      </c>
      <c r="BP8" s="379">
        <v>0</v>
      </c>
      <c r="BQ8" s="382">
        <v>0</v>
      </c>
      <c r="BR8" s="378">
        <v>0</v>
      </c>
      <c r="BS8" s="379">
        <v>0</v>
      </c>
      <c r="BT8" s="379">
        <v>0</v>
      </c>
      <c r="BU8" s="379">
        <v>0</v>
      </c>
      <c r="BV8" s="379">
        <v>0</v>
      </c>
      <c r="BW8" s="379">
        <v>0</v>
      </c>
      <c r="BX8" s="379">
        <v>0</v>
      </c>
      <c r="BY8" s="379">
        <v>0</v>
      </c>
      <c r="BZ8" s="380">
        <v>0</v>
      </c>
      <c r="CA8" s="381">
        <v>0</v>
      </c>
      <c r="CB8" s="379">
        <v>0</v>
      </c>
      <c r="CC8" s="379">
        <v>0</v>
      </c>
      <c r="CD8" s="379">
        <v>0</v>
      </c>
      <c r="CE8" s="379">
        <v>0</v>
      </c>
      <c r="CF8" s="379">
        <v>0</v>
      </c>
      <c r="CG8" s="379">
        <v>0</v>
      </c>
      <c r="CH8" s="379">
        <v>0</v>
      </c>
      <c r="CI8" s="382">
        <v>0</v>
      </c>
      <c r="CJ8" s="378">
        <v>0</v>
      </c>
      <c r="CK8" s="379">
        <v>0</v>
      </c>
      <c r="CL8" s="379">
        <v>0</v>
      </c>
      <c r="CM8" s="379">
        <v>0</v>
      </c>
      <c r="CN8" s="379">
        <v>0</v>
      </c>
      <c r="CO8" s="379">
        <v>0</v>
      </c>
      <c r="CP8" s="379">
        <v>0</v>
      </c>
      <c r="CQ8" s="379">
        <v>0</v>
      </c>
      <c r="CR8" s="380">
        <v>0</v>
      </c>
      <c r="CS8" s="381">
        <v>0</v>
      </c>
      <c r="CT8" s="379">
        <v>0</v>
      </c>
      <c r="CU8" s="379">
        <v>0</v>
      </c>
      <c r="CV8" s="379">
        <v>0</v>
      </c>
      <c r="CW8" s="379">
        <v>0</v>
      </c>
      <c r="CX8" s="379">
        <v>0</v>
      </c>
      <c r="CY8" s="379">
        <v>0</v>
      </c>
      <c r="CZ8" s="379">
        <v>0</v>
      </c>
      <c r="DA8" s="382">
        <v>0</v>
      </c>
      <c r="DB8" s="378">
        <v>0</v>
      </c>
      <c r="DC8" s="379">
        <v>0</v>
      </c>
      <c r="DD8" s="379">
        <v>0</v>
      </c>
      <c r="DE8" s="379">
        <v>0</v>
      </c>
      <c r="DF8" s="379">
        <v>0</v>
      </c>
      <c r="DG8" s="379">
        <v>0</v>
      </c>
      <c r="DH8" s="379">
        <v>0</v>
      </c>
      <c r="DI8" s="379">
        <v>0</v>
      </c>
      <c r="DJ8" s="380">
        <v>0</v>
      </c>
      <c r="DK8" s="381">
        <v>0</v>
      </c>
      <c r="DL8" s="379">
        <v>0</v>
      </c>
      <c r="DM8" s="379">
        <v>0</v>
      </c>
      <c r="DN8" s="379">
        <v>0</v>
      </c>
      <c r="DO8" s="379">
        <v>0</v>
      </c>
      <c r="DP8" s="379">
        <v>0</v>
      </c>
      <c r="DQ8" s="379">
        <v>0</v>
      </c>
      <c r="DR8" s="379">
        <v>0</v>
      </c>
      <c r="DS8" s="382">
        <v>0</v>
      </c>
      <c r="DT8" s="378">
        <v>0</v>
      </c>
      <c r="DU8" s="379">
        <v>0</v>
      </c>
      <c r="DV8" s="379">
        <v>0</v>
      </c>
      <c r="DW8" s="379">
        <v>0</v>
      </c>
      <c r="DX8" s="379">
        <v>0</v>
      </c>
      <c r="DY8" s="379">
        <v>0</v>
      </c>
      <c r="DZ8" s="379">
        <v>0</v>
      </c>
      <c r="EA8" s="379">
        <v>0</v>
      </c>
      <c r="EB8" s="380">
        <v>0</v>
      </c>
      <c r="EC8" s="381">
        <v>0</v>
      </c>
      <c r="ED8" s="379">
        <v>0</v>
      </c>
      <c r="EE8" s="379">
        <v>0</v>
      </c>
      <c r="EF8" s="379">
        <v>0</v>
      </c>
      <c r="EG8" s="379">
        <v>0</v>
      </c>
      <c r="EH8" s="379">
        <v>0</v>
      </c>
      <c r="EI8" s="379">
        <v>0</v>
      </c>
      <c r="EJ8" s="379">
        <v>0</v>
      </c>
      <c r="EK8" s="382">
        <v>0</v>
      </c>
      <c r="EL8" s="378">
        <v>0</v>
      </c>
      <c r="EM8" s="379">
        <v>0</v>
      </c>
      <c r="EN8" s="379">
        <v>0</v>
      </c>
      <c r="EO8" s="379">
        <v>0</v>
      </c>
      <c r="EP8" s="379">
        <v>0</v>
      </c>
      <c r="EQ8" s="379">
        <v>0</v>
      </c>
      <c r="ER8" s="379">
        <v>0</v>
      </c>
      <c r="ES8" s="379">
        <v>0</v>
      </c>
      <c r="ET8" s="380">
        <v>0</v>
      </c>
      <c r="EU8" s="381">
        <v>0</v>
      </c>
      <c r="EV8" s="379">
        <v>0</v>
      </c>
      <c r="EW8" s="379">
        <v>0</v>
      </c>
      <c r="EX8" s="379">
        <v>0</v>
      </c>
      <c r="EY8" s="379">
        <v>0</v>
      </c>
      <c r="EZ8" s="379">
        <v>0</v>
      </c>
      <c r="FA8" s="379">
        <v>0</v>
      </c>
      <c r="FB8" s="379">
        <v>0</v>
      </c>
      <c r="FC8" s="382">
        <v>0</v>
      </c>
      <c r="FD8" s="378">
        <v>0</v>
      </c>
      <c r="FE8" s="379">
        <v>0</v>
      </c>
      <c r="FF8" s="379">
        <v>0</v>
      </c>
      <c r="FG8" s="379">
        <v>0</v>
      </c>
      <c r="FH8" s="379">
        <v>0</v>
      </c>
      <c r="FI8" s="379">
        <v>0</v>
      </c>
      <c r="FJ8" s="379">
        <v>0</v>
      </c>
      <c r="FK8" s="379">
        <v>0</v>
      </c>
      <c r="FL8" s="380">
        <v>0</v>
      </c>
      <c r="FM8" s="381">
        <v>0</v>
      </c>
      <c r="FN8" s="379">
        <v>0</v>
      </c>
      <c r="FO8" s="379">
        <v>0</v>
      </c>
      <c r="FP8" s="379">
        <v>0</v>
      </c>
      <c r="FQ8" s="379">
        <v>0</v>
      </c>
      <c r="FR8" s="379">
        <v>0</v>
      </c>
      <c r="FS8" s="379">
        <v>0</v>
      </c>
      <c r="FT8" s="379">
        <v>0</v>
      </c>
      <c r="FU8" s="382">
        <v>0</v>
      </c>
      <c r="FV8" s="378">
        <v>0</v>
      </c>
      <c r="FW8" s="379">
        <v>0</v>
      </c>
      <c r="FX8" s="379">
        <v>0</v>
      </c>
      <c r="FY8" s="379">
        <v>0</v>
      </c>
      <c r="FZ8" s="379">
        <v>0</v>
      </c>
      <c r="GA8" s="379">
        <v>0</v>
      </c>
      <c r="GB8" s="379">
        <v>0</v>
      </c>
      <c r="GC8" s="379">
        <v>0</v>
      </c>
      <c r="GD8" s="380">
        <v>0</v>
      </c>
      <c r="GE8" s="381">
        <v>0</v>
      </c>
      <c r="GF8" s="379">
        <v>0</v>
      </c>
      <c r="GG8" s="379">
        <v>0</v>
      </c>
      <c r="GH8" s="379">
        <v>0</v>
      </c>
      <c r="GI8" s="379">
        <v>0</v>
      </c>
      <c r="GJ8" s="379">
        <v>0</v>
      </c>
      <c r="GK8" s="379">
        <v>0</v>
      </c>
      <c r="GL8" s="379">
        <v>0</v>
      </c>
      <c r="GM8" s="382">
        <v>0</v>
      </c>
      <c r="GN8" s="378">
        <v>1</v>
      </c>
      <c r="GO8" s="379">
        <v>0</v>
      </c>
      <c r="GP8" s="379">
        <v>0</v>
      </c>
      <c r="GQ8" s="379">
        <v>0</v>
      </c>
      <c r="GR8" s="379">
        <v>0</v>
      </c>
      <c r="GS8" s="379">
        <v>0</v>
      </c>
      <c r="GT8" s="379">
        <v>0</v>
      </c>
      <c r="GU8" s="379">
        <v>0</v>
      </c>
      <c r="GV8" s="380">
        <v>0</v>
      </c>
      <c r="GW8" s="381">
        <v>0</v>
      </c>
      <c r="GX8" s="379">
        <v>0</v>
      </c>
      <c r="GY8" s="379">
        <v>0</v>
      </c>
      <c r="GZ8" s="379">
        <v>0</v>
      </c>
      <c r="HA8" s="379">
        <v>0</v>
      </c>
      <c r="HB8" s="379">
        <v>0</v>
      </c>
      <c r="HC8" s="379">
        <v>0</v>
      </c>
      <c r="HD8" s="379">
        <v>0</v>
      </c>
      <c r="HE8" s="382">
        <v>0</v>
      </c>
      <c r="HF8" s="378">
        <v>0</v>
      </c>
      <c r="HG8" s="379">
        <v>0</v>
      </c>
      <c r="HH8" s="379">
        <v>0</v>
      </c>
      <c r="HI8" s="379">
        <v>0</v>
      </c>
      <c r="HJ8" s="379">
        <v>0</v>
      </c>
      <c r="HK8" s="379">
        <v>0</v>
      </c>
      <c r="HL8" s="379">
        <v>0</v>
      </c>
      <c r="HM8" s="379">
        <v>0</v>
      </c>
      <c r="HN8" s="380">
        <v>0</v>
      </c>
      <c r="HO8" s="115">
        <f>SUM(P8,Y8,AH8,AQ8,AZ8,BI8,BR8,CA8,CJ8,CS8,DB8,DK8,DT8,EC8,EL8,EU8,FD8,FM8,FV8,GE8,GN8,GW8,HF8)</f>
        <v>1</v>
      </c>
      <c r="HP8" s="115">
        <f>SUM(Q8,Z8,AI8,AR8,BA8,BJ8,BS8,CB8,CK8,CT8,DC8,DL8,DU8,ED8,EM8,EV8,FE8,FN8,FW8,GF8,GO8,GX8,HG8)</f>
        <v>0</v>
      </c>
      <c r="HQ8" s="115">
        <f t="shared" ref="HQ8:HQ71" si="2">SUM(R8,AA8,AJ8,AS8,BB8,BK8,BT8,CC8,CL8,CU8,DD8,DM8,DV8,EE8,EN8,EW8,FF8,FO8,FX8,GG8,GP8,GY8,HH8)</f>
        <v>0</v>
      </c>
      <c r="HR8" s="115">
        <f t="shared" ref="HR8:HR71" si="3">SUM(S8,AB8,AK8,AT8,BC8,BL8,BU8,CD8,CM8,CV8,DE8,DN8,DW8,EF8,EO8,EX8,FG8,FP8,FY8,GH8,GQ8,GZ8,HI8)</f>
        <v>0</v>
      </c>
      <c r="HS8" s="116">
        <f t="shared" ref="HS8:HS71" si="4">SUM(T8,AC8,AL8,AU8,BD8,BM8,BV8,CE8,CN8,CW8,DF8,DO8,DX8,EG8,EP8,EY8,FH8,FQ8,FZ8,GI8,GR8,HA8,HJ8)</f>
        <v>0</v>
      </c>
      <c r="HT8" s="115">
        <f t="shared" ref="HT8:HT71" si="5">SUM(U8,AD8,AM8,AV8,BE8,BN8,BW8,CF8,CO8,CX8,DG8,DP8,DY8,EH8,EQ8,EZ8,FI8,FR8,GA8,GJ8,GS8,HB8,HK8)</f>
        <v>0</v>
      </c>
      <c r="HU8" s="115">
        <f t="shared" ref="HU8:HU71" si="6">SUM(V8,AE8,AN8,AW8,BF8,BO8,BX8,CG8,CP8,CY8,DH8,DQ8,DZ8,EI8,ER8,FA8,FJ8,FS8,GB8,GK8,GT8,HC8,HL8)</f>
        <v>0</v>
      </c>
      <c r="HV8" s="117">
        <f t="shared" ref="HV8:HV71" si="7">SUM(W8,AF8,AO8,AX8,BG8,BP8,BY8,CH8,CQ8,CZ8,DI8,DR8,EA8,EJ8,ES8,FB8,FK8,FT8,GC8,GL8,GU8,HD8,HM8)</f>
        <v>0</v>
      </c>
      <c r="HW8" s="115">
        <f t="shared" ref="HW8:HW71" si="8">IF(HO8=0,"nem volt",HS8/HO8)</f>
        <v>0</v>
      </c>
      <c r="HX8" s="470" t="str">
        <f t="shared" ref="HX8:HX71" si="9">IF(HP8=0,"nem volt",HT8/HP8)</f>
        <v>nem volt</v>
      </c>
      <c r="HY8" s="470" t="str">
        <f t="shared" ref="HY8:HY71" si="10">IF(HQ8=0,"nem volt",HU8/HQ8)</f>
        <v>nem volt</v>
      </c>
      <c r="HZ8" s="399" t="str">
        <f t="shared" ref="HZ8:HZ71" si="11">IF(HR8=0,"nem volt",HV8/HR8)</f>
        <v>nem volt</v>
      </c>
      <c r="IA8" s="118">
        <f t="shared" ref="IA8:IA15" si="12">SUM(HO8:HR8)</f>
        <v>1</v>
      </c>
      <c r="IB8" s="119">
        <f t="shared" ref="IB8:IB70" si="13">SUM(HS8:HV8)</f>
        <v>0</v>
      </c>
      <c r="IC8" s="119">
        <f t="shared" ref="IC8:IC71" si="14">IF(IA8=0,"nem volt",IB8/IA8)</f>
        <v>0</v>
      </c>
      <c r="ID8" s="399">
        <f t="shared" ref="ID8:ID71" si="15">SUM(C8:N8)</f>
        <v>0</v>
      </c>
    </row>
    <row r="9" spans="1:238" ht="18" x14ac:dyDescent="0.25">
      <c r="A9" s="392">
        <f t="shared" ref="A9:A72" si="16">A8+1</f>
        <v>3</v>
      </c>
      <c r="B9" s="62" t="s">
        <v>449</v>
      </c>
      <c r="C9" s="64">
        <v>0</v>
      </c>
      <c r="D9" s="64">
        <v>0</v>
      </c>
      <c r="E9" s="64">
        <v>0</v>
      </c>
      <c r="F9" s="64">
        <v>0</v>
      </c>
      <c r="G9" s="64">
        <v>0</v>
      </c>
      <c r="H9" s="65">
        <v>0</v>
      </c>
      <c r="I9" s="288">
        <v>0</v>
      </c>
      <c r="J9" s="64">
        <v>0</v>
      </c>
      <c r="K9" s="64">
        <v>0</v>
      </c>
      <c r="L9" s="64">
        <v>0</v>
      </c>
      <c r="M9" s="64">
        <v>0</v>
      </c>
      <c r="N9" s="64">
        <v>1</v>
      </c>
      <c r="O9" s="67"/>
      <c r="P9" s="378">
        <v>0</v>
      </c>
      <c r="Q9" s="379">
        <v>0</v>
      </c>
      <c r="R9" s="379">
        <v>0</v>
      </c>
      <c r="S9" s="379">
        <v>0</v>
      </c>
      <c r="T9" s="379">
        <v>0</v>
      </c>
      <c r="U9" s="379">
        <v>0</v>
      </c>
      <c r="V9" s="379">
        <v>0</v>
      </c>
      <c r="W9" s="379">
        <v>0</v>
      </c>
      <c r="X9" s="380">
        <v>0</v>
      </c>
      <c r="Y9" s="381">
        <v>0</v>
      </c>
      <c r="Z9" s="379">
        <v>0</v>
      </c>
      <c r="AA9" s="379">
        <v>0</v>
      </c>
      <c r="AB9" s="379">
        <v>0</v>
      </c>
      <c r="AC9" s="379">
        <v>0</v>
      </c>
      <c r="AD9" s="379">
        <v>0</v>
      </c>
      <c r="AE9" s="379">
        <v>0</v>
      </c>
      <c r="AF9" s="379">
        <v>0</v>
      </c>
      <c r="AG9" s="382">
        <v>0</v>
      </c>
      <c r="AH9" s="378">
        <v>0</v>
      </c>
      <c r="AI9" s="379">
        <v>0</v>
      </c>
      <c r="AJ9" s="379">
        <v>0</v>
      </c>
      <c r="AK9" s="379">
        <v>0</v>
      </c>
      <c r="AL9" s="379">
        <v>0</v>
      </c>
      <c r="AM9" s="379">
        <v>0</v>
      </c>
      <c r="AN9" s="379">
        <v>0</v>
      </c>
      <c r="AO9" s="379">
        <v>0</v>
      </c>
      <c r="AP9" s="380">
        <v>0</v>
      </c>
      <c r="AQ9" s="381">
        <v>0</v>
      </c>
      <c r="AR9" s="379">
        <v>0</v>
      </c>
      <c r="AS9" s="379">
        <v>0</v>
      </c>
      <c r="AT9" s="379">
        <v>0</v>
      </c>
      <c r="AU9" s="379">
        <v>0</v>
      </c>
      <c r="AV9" s="379">
        <v>0</v>
      </c>
      <c r="AW9" s="379">
        <v>0</v>
      </c>
      <c r="AX9" s="379">
        <v>0</v>
      </c>
      <c r="AY9" s="382">
        <v>0</v>
      </c>
      <c r="AZ9" s="378">
        <v>0</v>
      </c>
      <c r="BA9" s="379">
        <v>0</v>
      </c>
      <c r="BB9" s="379">
        <v>0</v>
      </c>
      <c r="BC9" s="379">
        <v>0</v>
      </c>
      <c r="BD9" s="379">
        <v>0</v>
      </c>
      <c r="BE9" s="379">
        <v>0</v>
      </c>
      <c r="BF9" s="379">
        <v>0</v>
      </c>
      <c r="BG9" s="379">
        <v>0</v>
      </c>
      <c r="BH9" s="380">
        <v>0</v>
      </c>
      <c r="BI9" s="381">
        <v>1</v>
      </c>
      <c r="BJ9" s="379">
        <v>0</v>
      </c>
      <c r="BK9" s="379">
        <v>0</v>
      </c>
      <c r="BL9" s="379">
        <v>0</v>
      </c>
      <c r="BM9" s="379">
        <v>0</v>
      </c>
      <c r="BN9" s="379">
        <v>0</v>
      </c>
      <c r="BO9" s="379">
        <v>0</v>
      </c>
      <c r="BP9" s="379">
        <v>0</v>
      </c>
      <c r="BQ9" s="382">
        <v>0</v>
      </c>
      <c r="BR9" s="378">
        <v>0</v>
      </c>
      <c r="BS9" s="379">
        <v>0</v>
      </c>
      <c r="BT9" s="379">
        <v>0</v>
      </c>
      <c r="BU9" s="379">
        <v>0</v>
      </c>
      <c r="BV9" s="379">
        <v>0</v>
      </c>
      <c r="BW9" s="379">
        <v>0</v>
      </c>
      <c r="BX9" s="379">
        <v>0</v>
      </c>
      <c r="BY9" s="379">
        <v>0</v>
      </c>
      <c r="BZ9" s="380">
        <v>0</v>
      </c>
      <c r="CA9" s="381">
        <v>0</v>
      </c>
      <c r="CB9" s="379">
        <v>0</v>
      </c>
      <c r="CC9" s="379">
        <v>0</v>
      </c>
      <c r="CD9" s="379">
        <v>0</v>
      </c>
      <c r="CE9" s="379">
        <v>0</v>
      </c>
      <c r="CF9" s="379">
        <v>0</v>
      </c>
      <c r="CG9" s="379">
        <v>0</v>
      </c>
      <c r="CH9" s="379">
        <v>0</v>
      </c>
      <c r="CI9" s="382">
        <v>0</v>
      </c>
      <c r="CJ9" s="378">
        <v>0</v>
      </c>
      <c r="CK9" s="379">
        <v>0</v>
      </c>
      <c r="CL9" s="379">
        <v>0</v>
      </c>
      <c r="CM9" s="379">
        <v>0</v>
      </c>
      <c r="CN9" s="379">
        <v>0</v>
      </c>
      <c r="CO9" s="379">
        <v>0</v>
      </c>
      <c r="CP9" s="379">
        <v>0</v>
      </c>
      <c r="CQ9" s="379">
        <v>0</v>
      </c>
      <c r="CR9" s="380">
        <v>0</v>
      </c>
      <c r="CS9" s="381">
        <v>0</v>
      </c>
      <c r="CT9" s="379">
        <v>0</v>
      </c>
      <c r="CU9" s="379">
        <v>0</v>
      </c>
      <c r="CV9" s="379">
        <v>0</v>
      </c>
      <c r="CW9" s="379">
        <v>0</v>
      </c>
      <c r="CX9" s="379">
        <v>0</v>
      </c>
      <c r="CY9" s="379">
        <v>0</v>
      </c>
      <c r="CZ9" s="379">
        <v>0</v>
      </c>
      <c r="DA9" s="382">
        <v>0</v>
      </c>
      <c r="DB9" s="378">
        <v>0</v>
      </c>
      <c r="DC9" s="379">
        <v>0</v>
      </c>
      <c r="DD9" s="379">
        <v>0</v>
      </c>
      <c r="DE9" s="379">
        <v>0</v>
      </c>
      <c r="DF9" s="379">
        <v>0</v>
      </c>
      <c r="DG9" s="379">
        <v>0</v>
      </c>
      <c r="DH9" s="379">
        <v>0</v>
      </c>
      <c r="DI9" s="379">
        <v>0</v>
      </c>
      <c r="DJ9" s="380">
        <v>0</v>
      </c>
      <c r="DK9" s="381">
        <v>0</v>
      </c>
      <c r="DL9" s="379">
        <v>0</v>
      </c>
      <c r="DM9" s="379">
        <v>0</v>
      </c>
      <c r="DN9" s="379">
        <v>0</v>
      </c>
      <c r="DO9" s="379">
        <v>0</v>
      </c>
      <c r="DP9" s="379">
        <v>0</v>
      </c>
      <c r="DQ9" s="379">
        <v>0</v>
      </c>
      <c r="DR9" s="379">
        <v>0</v>
      </c>
      <c r="DS9" s="382">
        <v>0</v>
      </c>
      <c r="DT9" s="378">
        <v>0</v>
      </c>
      <c r="DU9" s="379">
        <v>0</v>
      </c>
      <c r="DV9" s="379">
        <v>0</v>
      </c>
      <c r="DW9" s="379">
        <v>0</v>
      </c>
      <c r="DX9" s="379">
        <v>0</v>
      </c>
      <c r="DY9" s="379">
        <v>0</v>
      </c>
      <c r="DZ9" s="379">
        <v>0</v>
      </c>
      <c r="EA9" s="379">
        <v>0</v>
      </c>
      <c r="EB9" s="380">
        <v>0</v>
      </c>
      <c r="EC9" s="381">
        <v>0</v>
      </c>
      <c r="ED9" s="379">
        <v>0</v>
      </c>
      <c r="EE9" s="379">
        <v>0</v>
      </c>
      <c r="EF9" s="379">
        <v>0</v>
      </c>
      <c r="EG9" s="379">
        <v>0</v>
      </c>
      <c r="EH9" s="379">
        <v>0</v>
      </c>
      <c r="EI9" s="379">
        <v>0</v>
      </c>
      <c r="EJ9" s="379">
        <v>0</v>
      </c>
      <c r="EK9" s="382">
        <v>0</v>
      </c>
      <c r="EL9" s="378">
        <v>0</v>
      </c>
      <c r="EM9" s="379">
        <v>0</v>
      </c>
      <c r="EN9" s="379">
        <v>0</v>
      </c>
      <c r="EO9" s="379">
        <v>0</v>
      </c>
      <c r="EP9" s="379">
        <v>0</v>
      </c>
      <c r="EQ9" s="379">
        <v>0</v>
      </c>
      <c r="ER9" s="379">
        <v>0</v>
      </c>
      <c r="ES9" s="379">
        <v>0</v>
      </c>
      <c r="ET9" s="380">
        <v>0</v>
      </c>
      <c r="EU9" s="381">
        <v>0</v>
      </c>
      <c r="EV9" s="379">
        <v>0</v>
      </c>
      <c r="EW9" s="379">
        <v>0</v>
      </c>
      <c r="EX9" s="379">
        <v>0</v>
      </c>
      <c r="EY9" s="379">
        <v>0</v>
      </c>
      <c r="EZ9" s="379">
        <v>0</v>
      </c>
      <c r="FA9" s="379">
        <v>0</v>
      </c>
      <c r="FB9" s="379">
        <v>0</v>
      </c>
      <c r="FC9" s="382">
        <v>0</v>
      </c>
      <c r="FD9" s="378">
        <v>0</v>
      </c>
      <c r="FE9" s="379">
        <v>0</v>
      </c>
      <c r="FF9" s="379">
        <v>0</v>
      </c>
      <c r="FG9" s="379">
        <v>0</v>
      </c>
      <c r="FH9" s="379">
        <v>0</v>
      </c>
      <c r="FI9" s="379">
        <v>0</v>
      </c>
      <c r="FJ9" s="379">
        <v>0</v>
      </c>
      <c r="FK9" s="379">
        <v>0</v>
      </c>
      <c r="FL9" s="380">
        <v>0</v>
      </c>
      <c r="FM9" s="381">
        <v>0</v>
      </c>
      <c r="FN9" s="379">
        <v>0</v>
      </c>
      <c r="FO9" s="379">
        <v>0</v>
      </c>
      <c r="FP9" s="379">
        <v>0</v>
      </c>
      <c r="FQ9" s="379">
        <v>0</v>
      </c>
      <c r="FR9" s="379">
        <v>0</v>
      </c>
      <c r="FS9" s="379">
        <v>0</v>
      </c>
      <c r="FT9" s="379">
        <v>0</v>
      </c>
      <c r="FU9" s="382">
        <v>0</v>
      </c>
      <c r="FV9" s="378">
        <v>0</v>
      </c>
      <c r="FW9" s="379">
        <v>0</v>
      </c>
      <c r="FX9" s="379">
        <v>0</v>
      </c>
      <c r="FY9" s="379">
        <v>0</v>
      </c>
      <c r="FZ9" s="379">
        <v>0</v>
      </c>
      <c r="GA9" s="379">
        <v>0</v>
      </c>
      <c r="GB9" s="379">
        <v>0</v>
      </c>
      <c r="GC9" s="379">
        <v>0</v>
      </c>
      <c r="GD9" s="380">
        <v>0</v>
      </c>
      <c r="GE9" s="381">
        <v>0</v>
      </c>
      <c r="GF9" s="379">
        <v>0</v>
      </c>
      <c r="GG9" s="379">
        <v>0</v>
      </c>
      <c r="GH9" s="379">
        <v>0</v>
      </c>
      <c r="GI9" s="379">
        <v>0</v>
      </c>
      <c r="GJ9" s="379">
        <v>0</v>
      </c>
      <c r="GK9" s="379">
        <v>0</v>
      </c>
      <c r="GL9" s="379">
        <v>0</v>
      </c>
      <c r="GM9" s="382">
        <v>0</v>
      </c>
      <c r="GN9" s="378">
        <v>0</v>
      </c>
      <c r="GO9" s="379">
        <v>0</v>
      </c>
      <c r="GP9" s="379">
        <v>0</v>
      </c>
      <c r="GQ9" s="379">
        <v>0</v>
      </c>
      <c r="GR9" s="379">
        <v>0</v>
      </c>
      <c r="GS9" s="379">
        <v>0</v>
      </c>
      <c r="GT9" s="379">
        <v>0</v>
      </c>
      <c r="GU9" s="379">
        <v>0</v>
      </c>
      <c r="GV9" s="380">
        <v>0</v>
      </c>
      <c r="GW9" s="381">
        <v>0</v>
      </c>
      <c r="GX9" s="379">
        <v>0</v>
      </c>
      <c r="GY9" s="379">
        <v>0</v>
      </c>
      <c r="GZ9" s="379">
        <v>0</v>
      </c>
      <c r="HA9" s="379">
        <v>0</v>
      </c>
      <c r="HB9" s="379">
        <v>0</v>
      </c>
      <c r="HC9" s="379">
        <v>0</v>
      </c>
      <c r="HD9" s="379">
        <v>0</v>
      </c>
      <c r="HE9" s="382">
        <v>0</v>
      </c>
      <c r="HF9" s="378">
        <v>0</v>
      </c>
      <c r="HG9" s="379">
        <v>0</v>
      </c>
      <c r="HH9" s="379">
        <v>0</v>
      </c>
      <c r="HI9" s="379">
        <v>0</v>
      </c>
      <c r="HJ9" s="379">
        <v>0</v>
      </c>
      <c r="HK9" s="379">
        <v>0</v>
      </c>
      <c r="HL9" s="379">
        <v>0</v>
      </c>
      <c r="HM9" s="379">
        <v>0</v>
      </c>
      <c r="HN9" s="380">
        <v>0</v>
      </c>
      <c r="HO9" s="115">
        <f t="shared" ref="HO9:HO71" si="17">SUM(P9,Y9,AH9,AQ9,AZ9,BI9,BR9,CA9,CJ9,CS9,DB9,DK9,DT9,EC9,EL9,EU9,FD9,FM9,FV9,GE9,GN9,GW9,HF9)</f>
        <v>1</v>
      </c>
      <c r="HP9" s="115">
        <f t="shared" ref="HP9:HP71" si="18">SUM(Q9,Z9,AI9,AR9,BA9,BJ9,BS9,CB9,CK9,CT9,DC9,DL9,DU9,ED9,EM9,EV9,FE9,FN9,FW9,GF9,GO9,GX9,HG9)</f>
        <v>0</v>
      </c>
      <c r="HQ9" s="115">
        <f t="shared" si="2"/>
        <v>0</v>
      </c>
      <c r="HR9" s="115">
        <f t="shared" si="3"/>
        <v>0</v>
      </c>
      <c r="HS9" s="116">
        <f t="shared" si="4"/>
        <v>0</v>
      </c>
      <c r="HT9" s="115">
        <f t="shared" si="5"/>
        <v>0</v>
      </c>
      <c r="HU9" s="115">
        <f t="shared" si="6"/>
        <v>0</v>
      </c>
      <c r="HV9" s="117">
        <f t="shared" si="7"/>
        <v>0</v>
      </c>
      <c r="HW9" s="115">
        <f t="shared" si="8"/>
        <v>0</v>
      </c>
      <c r="HX9" s="470" t="str">
        <f t="shared" si="9"/>
        <v>nem volt</v>
      </c>
      <c r="HY9" s="470" t="str">
        <f t="shared" si="10"/>
        <v>nem volt</v>
      </c>
      <c r="HZ9" s="399" t="str">
        <f t="shared" si="11"/>
        <v>nem volt</v>
      </c>
      <c r="IA9" s="118">
        <f t="shared" si="12"/>
        <v>1</v>
      </c>
      <c r="IB9" s="119">
        <f t="shared" si="13"/>
        <v>0</v>
      </c>
      <c r="IC9" s="119">
        <f t="shared" si="14"/>
        <v>0</v>
      </c>
      <c r="ID9" s="399">
        <f t="shared" si="15"/>
        <v>1</v>
      </c>
    </row>
    <row r="10" spans="1:238" ht="18" x14ac:dyDescent="0.25">
      <c r="A10" s="392">
        <f t="shared" si="16"/>
        <v>4</v>
      </c>
      <c r="B10" s="62" t="s">
        <v>449</v>
      </c>
      <c r="C10" s="64">
        <v>0</v>
      </c>
      <c r="D10" s="64">
        <v>0</v>
      </c>
      <c r="E10" s="64">
        <v>0</v>
      </c>
      <c r="F10" s="64">
        <v>0</v>
      </c>
      <c r="G10" s="64">
        <v>0</v>
      </c>
      <c r="H10" s="65">
        <v>0</v>
      </c>
      <c r="I10" s="288">
        <v>0</v>
      </c>
      <c r="J10" s="64">
        <v>0</v>
      </c>
      <c r="K10" s="64">
        <v>0</v>
      </c>
      <c r="L10" s="64">
        <v>0</v>
      </c>
      <c r="M10" s="64">
        <v>0</v>
      </c>
      <c r="N10" s="64">
        <v>0</v>
      </c>
      <c r="O10" s="67"/>
      <c r="P10" s="378">
        <v>0</v>
      </c>
      <c r="Q10" s="379">
        <v>0</v>
      </c>
      <c r="R10" s="379">
        <v>0</v>
      </c>
      <c r="S10" s="379">
        <v>0</v>
      </c>
      <c r="T10" s="379">
        <v>0</v>
      </c>
      <c r="U10" s="379">
        <v>0</v>
      </c>
      <c r="V10" s="379">
        <v>0</v>
      </c>
      <c r="W10" s="379">
        <v>0</v>
      </c>
      <c r="X10" s="380">
        <v>0</v>
      </c>
      <c r="Y10" s="381">
        <v>0</v>
      </c>
      <c r="Z10" s="379">
        <v>0</v>
      </c>
      <c r="AA10" s="379">
        <v>0</v>
      </c>
      <c r="AB10" s="379">
        <v>0</v>
      </c>
      <c r="AC10" s="379">
        <v>0</v>
      </c>
      <c r="AD10" s="379">
        <v>0</v>
      </c>
      <c r="AE10" s="379">
        <v>0</v>
      </c>
      <c r="AF10" s="379">
        <v>0</v>
      </c>
      <c r="AG10" s="382">
        <v>0</v>
      </c>
      <c r="AH10" s="378">
        <v>0</v>
      </c>
      <c r="AI10" s="379">
        <v>0</v>
      </c>
      <c r="AJ10" s="379">
        <v>0</v>
      </c>
      <c r="AK10" s="379">
        <v>0</v>
      </c>
      <c r="AL10" s="379">
        <v>0</v>
      </c>
      <c r="AM10" s="379">
        <v>0</v>
      </c>
      <c r="AN10" s="379">
        <v>0</v>
      </c>
      <c r="AO10" s="379">
        <v>0</v>
      </c>
      <c r="AP10" s="380">
        <v>0</v>
      </c>
      <c r="AQ10" s="381">
        <v>0</v>
      </c>
      <c r="AR10" s="379">
        <v>0</v>
      </c>
      <c r="AS10" s="379">
        <v>0</v>
      </c>
      <c r="AT10" s="379">
        <v>0</v>
      </c>
      <c r="AU10" s="379">
        <v>0</v>
      </c>
      <c r="AV10" s="379">
        <v>0</v>
      </c>
      <c r="AW10" s="379">
        <v>0</v>
      </c>
      <c r="AX10" s="379">
        <v>0</v>
      </c>
      <c r="AY10" s="382">
        <v>0</v>
      </c>
      <c r="AZ10" s="378">
        <v>0</v>
      </c>
      <c r="BA10" s="379">
        <v>0</v>
      </c>
      <c r="BB10" s="379">
        <v>0</v>
      </c>
      <c r="BC10" s="379">
        <v>0</v>
      </c>
      <c r="BD10" s="379">
        <v>0</v>
      </c>
      <c r="BE10" s="379">
        <v>0</v>
      </c>
      <c r="BF10" s="379">
        <v>0</v>
      </c>
      <c r="BG10" s="379">
        <v>0</v>
      </c>
      <c r="BH10" s="380">
        <v>0</v>
      </c>
      <c r="BI10" s="381">
        <v>0</v>
      </c>
      <c r="BJ10" s="379">
        <v>0</v>
      </c>
      <c r="BK10" s="379">
        <v>0</v>
      </c>
      <c r="BL10" s="379">
        <v>0</v>
      </c>
      <c r="BM10" s="379">
        <v>0</v>
      </c>
      <c r="BN10" s="379">
        <v>0</v>
      </c>
      <c r="BO10" s="379">
        <v>0</v>
      </c>
      <c r="BP10" s="379">
        <v>0</v>
      </c>
      <c r="BQ10" s="382">
        <v>0</v>
      </c>
      <c r="BR10" s="378">
        <v>0</v>
      </c>
      <c r="BS10" s="379">
        <v>0</v>
      </c>
      <c r="BT10" s="379">
        <v>0</v>
      </c>
      <c r="BU10" s="379">
        <v>0</v>
      </c>
      <c r="BV10" s="379">
        <v>0</v>
      </c>
      <c r="BW10" s="379">
        <v>0</v>
      </c>
      <c r="BX10" s="379">
        <v>0</v>
      </c>
      <c r="BY10" s="379">
        <v>0</v>
      </c>
      <c r="BZ10" s="380">
        <v>0</v>
      </c>
      <c r="CA10" s="381">
        <v>0</v>
      </c>
      <c r="CB10" s="379">
        <v>0</v>
      </c>
      <c r="CC10" s="379">
        <v>0</v>
      </c>
      <c r="CD10" s="379">
        <v>0</v>
      </c>
      <c r="CE10" s="379">
        <v>0</v>
      </c>
      <c r="CF10" s="379">
        <v>0</v>
      </c>
      <c r="CG10" s="379">
        <v>0</v>
      </c>
      <c r="CH10" s="379">
        <v>0</v>
      </c>
      <c r="CI10" s="382">
        <v>0</v>
      </c>
      <c r="CJ10" s="378">
        <v>0</v>
      </c>
      <c r="CK10" s="379">
        <v>0</v>
      </c>
      <c r="CL10" s="379">
        <v>0</v>
      </c>
      <c r="CM10" s="379">
        <v>0</v>
      </c>
      <c r="CN10" s="379">
        <v>0</v>
      </c>
      <c r="CO10" s="379">
        <v>0</v>
      </c>
      <c r="CP10" s="379">
        <v>0</v>
      </c>
      <c r="CQ10" s="379">
        <v>0</v>
      </c>
      <c r="CR10" s="380">
        <v>0</v>
      </c>
      <c r="CS10" s="381">
        <v>0</v>
      </c>
      <c r="CT10" s="379">
        <v>0</v>
      </c>
      <c r="CU10" s="379">
        <v>0</v>
      </c>
      <c r="CV10" s="379">
        <v>0</v>
      </c>
      <c r="CW10" s="379">
        <v>0</v>
      </c>
      <c r="CX10" s="379">
        <v>0</v>
      </c>
      <c r="CY10" s="379">
        <v>0</v>
      </c>
      <c r="CZ10" s="379">
        <v>0</v>
      </c>
      <c r="DA10" s="382">
        <v>0</v>
      </c>
      <c r="DB10" s="378">
        <v>0</v>
      </c>
      <c r="DC10" s="379">
        <v>0</v>
      </c>
      <c r="DD10" s="379">
        <v>0</v>
      </c>
      <c r="DE10" s="379">
        <v>0</v>
      </c>
      <c r="DF10" s="379">
        <v>0</v>
      </c>
      <c r="DG10" s="379">
        <v>0</v>
      </c>
      <c r="DH10" s="379">
        <v>0</v>
      </c>
      <c r="DI10" s="379">
        <v>0</v>
      </c>
      <c r="DJ10" s="380">
        <v>0</v>
      </c>
      <c r="DK10" s="381">
        <v>0</v>
      </c>
      <c r="DL10" s="379">
        <v>0</v>
      </c>
      <c r="DM10" s="379">
        <v>0</v>
      </c>
      <c r="DN10" s="379">
        <v>0</v>
      </c>
      <c r="DO10" s="379">
        <v>0</v>
      </c>
      <c r="DP10" s="379">
        <v>0</v>
      </c>
      <c r="DQ10" s="379">
        <v>0</v>
      </c>
      <c r="DR10" s="379">
        <v>0</v>
      </c>
      <c r="DS10" s="382">
        <v>0</v>
      </c>
      <c r="DT10" s="378">
        <v>0</v>
      </c>
      <c r="DU10" s="379">
        <v>0</v>
      </c>
      <c r="DV10" s="379">
        <v>0</v>
      </c>
      <c r="DW10" s="379">
        <v>0</v>
      </c>
      <c r="DX10" s="379">
        <v>0</v>
      </c>
      <c r="DY10" s="379">
        <v>0</v>
      </c>
      <c r="DZ10" s="379">
        <v>0</v>
      </c>
      <c r="EA10" s="379">
        <v>0</v>
      </c>
      <c r="EB10" s="380">
        <v>0</v>
      </c>
      <c r="EC10" s="381">
        <v>0</v>
      </c>
      <c r="ED10" s="379">
        <v>0</v>
      </c>
      <c r="EE10" s="379">
        <v>0</v>
      </c>
      <c r="EF10" s="379">
        <v>0</v>
      </c>
      <c r="EG10" s="379">
        <v>0</v>
      </c>
      <c r="EH10" s="379">
        <v>0</v>
      </c>
      <c r="EI10" s="379">
        <v>0</v>
      </c>
      <c r="EJ10" s="379">
        <v>0</v>
      </c>
      <c r="EK10" s="382">
        <v>0</v>
      </c>
      <c r="EL10" s="378">
        <v>0</v>
      </c>
      <c r="EM10" s="379">
        <v>0</v>
      </c>
      <c r="EN10" s="379">
        <v>0</v>
      </c>
      <c r="EO10" s="379">
        <v>0</v>
      </c>
      <c r="EP10" s="379">
        <v>0</v>
      </c>
      <c r="EQ10" s="379">
        <v>0</v>
      </c>
      <c r="ER10" s="379">
        <v>0</v>
      </c>
      <c r="ES10" s="379">
        <v>0</v>
      </c>
      <c r="ET10" s="380">
        <v>0</v>
      </c>
      <c r="EU10" s="381">
        <v>0</v>
      </c>
      <c r="EV10" s="379">
        <v>0</v>
      </c>
      <c r="EW10" s="379">
        <v>0</v>
      </c>
      <c r="EX10" s="379">
        <v>0</v>
      </c>
      <c r="EY10" s="379">
        <v>0</v>
      </c>
      <c r="EZ10" s="379">
        <v>0</v>
      </c>
      <c r="FA10" s="379">
        <v>0</v>
      </c>
      <c r="FB10" s="379">
        <v>0</v>
      </c>
      <c r="FC10" s="382">
        <v>0</v>
      </c>
      <c r="FD10" s="378">
        <v>0</v>
      </c>
      <c r="FE10" s="379">
        <v>0</v>
      </c>
      <c r="FF10" s="379">
        <v>0</v>
      </c>
      <c r="FG10" s="379">
        <v>0</v>
      </c>
      <c r="FH10" s="379">
        <v>0</v>
      </c>
      <c r="FI10" s="379">
        <v>0</v>
      </c>
      <c r="FJ10" s="379">
        <v>0</v>
      </c>
      <c r="FK10" s="379">
        <v>0</v>
      </c>
      <c r="FL10" s="380">
        <v>0</v>
      </c>
      <c r="FM10" s="381">
        <v>0</v>
      </c>
      <c r="FN10" s="379">
        <v>0</v>
      </c>
      <c r="FO10" s="379">
        <v>0</v>
      </c>
      <c r="FP10" s="379">
        <v>0</v>
      </c>
      <c r="FQ10" s="379">
        <v>0</v>
      </c>
      <c r="FR10" s="379">
        <v>0</v>
      </c>
      <c r="FS10" s="379">
        <v>0</v>
      </c>
      <c r="FT10" s="379">
        <v>0</v>
      </c>
      <c r="FU10" s="382">
        <v>0</v>
      </c>
      <c r="FV10" s="378">
        <v>0</v>
      </c>
      <c r="FW10" s="379">
        <v>0</v>
      </c>
      <c r="FX10" s="379">
        <v>0</v>
      </c>
      <c r="FY10" s="379">
        <v>0</v>
      </c>
      <c r="FZ10" s="379">
        <v>0</v>
      </c>
      <c r="GA10" s="379">
        <v>0</v>
      </c>
      <c r="GB10" s="379">
        <v>0</v>
      </c>
      <c r="GC10" s="379">
        <v>0</v>
      </c>
      <c r="GD10" s="380">
        <v>0</v>
      </c>
      <c r="GE10" s="381">
        <v>0</v>
      </c>
      <c r="GF10" s="379">
        <v>0</v>
      </c>
      <c r="GG10" s="379">
        <v>0</v>
      </c>
      <c r="GH10" s="379">
        <v>0</v>
      </c>
      <c r="GI10" s="379">
        <v>0</v>
      </c>
      <c r="GJ10" s="379">
        <v>0</v>
      </c>
      <c r="GK10" s="379">
        <v>0</v>
      </c>
      <c r="GL10" s="379">
        <v>0</v>
      </c>
      <c r="GM10" s="382">
        <v>0</v>
      </c>
      <c r="GN10" s="378">
        <v>0</v>
      </c>
      <c r="GO10" s="379">
        <v>0</v>
      </c>
      <c r="GP10" s="379">
        <v>0</v>
      </c>
      <c r="GQ10" s="379">
        <v>0</v>
      </c>
      <c r="GR10" s="379">
        <v>0</v>
      </c>
      <c r="GS10" s="379">
        <v>0</v>
      </c>
      <c r="GT10" s="379">
        <v>0</v>
      </c>
      <c r="GU10" s="379">
        <v>0</v>
      </c>
      <c r="GV10" s="380">
        <v>0</v>
      </c>
      <c r="GW10" s="381">
        <v>0</v>
      </c>
      <c r="GX10" s="379">
        <v>0</v>
      </c>
      <c r="GY10" s="379">
        <v>0</v>
      </c>
      <c r="GZ10" s="379">
        <v>0</v>
      </c>
      <c r="HA10" s="379">
        <v>0</v>
      </c>
      <c r="HB10" s="379">
        <v>0</v>
      </c>
      <c r="HC10" s="379">
        <v>0</v>
      </c>
      <c r="HD10" s="379">
        <v>0</v>
      </c>
      <c r="HE10" s="382">
        <v>0</v>
      </c>
      <c r="HF10" s="378">
        <v>0</v>
      </c>
      <c r="HG10" s="379">
        <v>0</v>
      </c>
      <c r="HH10" s="379">
        <v>0</v>
      </c>
      <c r="HI10" s="379">
        <v>0</v>
      </c>
      <c r="HJ10" s="379">
        <v>0</v>
      </c>
      <c r="HK10" s="379">
        <v>0</v>
      </c>
      <c r="HL10" s="379">
        <v>0</v>
      </c>
      <c r="HM10" s="379">
        <v>0</v>
      </c>
      <c r="HN10" s="380">
        <v>0</v>
      </c>
      <c r="HO10" s="115">
        <f t="shared" si="17"/>
        <v>0</v>
      </c>
      <c r="HP10" s="115">
        <f t="shared" si="18"/>
        <v>0</v>
      </c>
      <c r="HQ10" s="115">
        <f t="shared" si="2"/>
        <v>0</v>
      </c>
      <c r="HR10" s="115">
        <f t="shared" si="3"/>
        <v>0</v>
      </c>
      <c r="HS10" s="116">
        <f t="shared" si="4"/>
        <v>0</v>
      </c>
      <c r="HT10" s="115">
        <f t="shared" si="5"/>
        <v>0</v>
      </c>
      <c r="HU10" s="115">
        <f t="shared" si="6"/>
        <v>0</v>
      </c>
      <c r="HV10" s="117">
        <f t="shared" si="7"/>
        <v>0</v>
      </c>
      <c r="HW10" s="115" t="str">
        <f t="shared" si="8"/>
        <v>nem volt</v>
      </c>
      <c r="HX10" s="470" t="str">
        <f t="shared" si="9"/>
        <v>nem volt</v>
      </c>
      <c r="HY10" s="470" t="str">
        <f t="shared" si="10"/>
        <v>nem volt</v>
      </c>
      <c r="HZ10" s="399" t="str">
        <f t="shared" si="11"/>
        <v>nem volt</v>
      </c>
      <c r="IA10" s="118">
        <f t="shared" si="12"/>
        <v>0</v>
      </c>
      <c r="IB10" s="119">
        <f t="shared" si="13"/>
        <v>0</v>
      </c>
      <c r="IC10" s="119" t="str">
        <f t="shared" si="14"/>
        <v>nem volt</v>
      </c>
      <c r="ID10" s="399">
        <f t="shared" si="15"/>
        <v>0</v>
      </c>
    </row>
    <row r="11" spans="1:238" ht="18" x14ac:dyDescent="0.25">
      <c r="A11" s="392">
        <f t="shared" si="16"/>
        <v>5</v>
      </c>
      <c r="B11" s="62" t="s">
        <v>449</v>
      </c>
      <c r="C11" s="64">
        <v>0</v>
      </c>
      <c r="D11" s="64">
        <v>0</v>
      </c>
      <c r="E11" s="64">
        <v>0</v>
      </c>
      <c r="F11" s="64">
        <v>0</v>
      </c>
      <c r="G11" s="64">
        <v>0</v>
      </c>
      <c r="H11" s="65">
        <v>0</v>
      </c>
      <c r="I11" s="288">
        <v>0</v>
      </c>
      <c r="J11" s="64">
        <v>0</v>
      </c>
      <c r="K11" s="64">
        <v>0</v>
      </c>
      <c r="L11" s="64">
        <v>0</v>
      </c>
      <c r="M11" s="64">
        <v>0</v>
      </c>
      <c r="N11" s="64">
        <v>0</v>
      </c>
      <c r="O11" s="67"/>
      <c r="P11" s="378">
        <v>0</v>
      </c>
      <c r="Q11" s="379">
        <v>0</v>
      </c>
      <c r="R11" s="379">
        <v>0</v>
      </c>
      <c r="S11" s="379">
        <v>0</v>
      </c>
      <c r="T11" s="379">
        <v>0</v>
      </c>
      <c r="U11" s="379">
        <v>0</v>
      </c>
      <c r="V11" s="379">
        <v>0</v>
      </c>
      <c r="W11" s="379">
        <v>0</v>
      </c>
      <c r="X11" s="380">
        <v>0</v>
      </c>
      <c r="Y11" s="381">
        <v>0</v>
      </c>
      <c r="Z11" s="379">
        <v>0</v>
      </c>
      <c r="AA11" s="379">
        <v>0</v>
      </c>
      <c r="AB11" s="379">
        <v>0</v>
      </c>
      <c r="AC11" s="379">
        <v>0</v>
      </c>
      <c r="AD11" s="379">
        <v>0</v>
      </c>
      <c r="AE11" s="379">
        <v>0</v>
      </c>
      <c r="AF11" s="379">
        <v>0</v>
      </c>
      <c r="AG11" s="382">
        <v>0</v>
      </c>
      <c r="AH11" s="378">
        <v>0</v>
      </c>
      <c r="AI11" s="379">
        <v>0</v>
      </c>
      <c r="AJ11" s="379">
        <v>0</v>
      </c>
      <c r="AK11" s="379">
        <v>0</v>
      </c>
      <c r="AL11" s="379">
        <v>0</v>
      </c>
      <c r="AM11" s="379">
        <v>0</v>
      </c>
      <c r="AN11" s="379">
        <v>0</v>
      </c>
      <c r="AO11" s="379">
        <v>0</v>
      </c>
      <c r="AP11" s="380">
        <v>0</v>
      </c>
      <c r="AQ11" s="381">
        <v>0</v>
      </c>
      <c r="AR11" s="379">
        <v>0</v>
      </c>
      <c r="AS11" s="379">
        <v>0</v>
      </c>
      <c r="AT11" s="379">
        <v>0</v>
      </c>
      <c r="AU11" s="379">
        <v>0</v>
      </c>
      <c r="AV11" s="379">
        <v>0</v>
      </c>
      <c r="AW11" s="379">
        <v>0</v>
      </c>
      <c r="AX11" s="379">
        <v>0</v>
      </c>
      <c r="AY11" s="382">
        <v>0</v>
      </c>
      <c r="AZ11" s="378">
        <v>0</v>
      </c>
      <c r="BA11" s="379">
        <v>0</v>
      </c>
      <c r="BB11" s="379">
        <v>0</v>
      </c>
      <c r="BC11" s="379">
        <v>0</v>
      </c>
      <c r="BD11" s="379">
        <v>0</v>
      </c>
      <c r="BE11" s="379">
        <v>0</v>
      </c>
      <c r="BF11" s="379">
        <v>0</v>
      </c>
      <c r="BG11" s="379">
        <v>0</v>
      </c>
      <c r="BH11" s="380">
        <v>0</v>
      </c>
      <c r="BI11" s="381">
        <v>0</v>
      </c>
      <c r="BJ11" s="379">
        <v>0</v>
      </c>
      <c r="BK11" s="379">
        <v>0</v>
      </c>
      <c r="BL11" s="379">
        <v>0</v>
      </c>
      <c r="BM11" s="379">
        <v>0</v>
      </c>
      <c r="BN11" s="379">
        <v>0</v>
      </c>
      <c r="BO11" s="379">
        <v>0</v>
      </c>
      <c r="BP11" s="379">
        <v>0</v>
      </c>
      <c r="BQ11" s="382">
        <v>0</v>
      </c>
      <c r="BR11" s="378">
        <v>0</v>
      </c>
      <c r="BS11" s="379">
        <v>0</v>
      </c>
      <c r="BT11" s="379">
        <v>0</v>
      </c>
      <c r="BU11" s="379">
        <v>0</v>
      </c>
      <c r="BV11" s="379">
        <v>0</v>
      </c>
      <c r="BW11" s="379">
        <v>0</v>
      </c>
      <c r="BX11" s="379">
        <v>0</v>
      </c>
      <c r="BY11" s="379">
        <v>0</v>
      </c>
      <c r="BZ11" s="380">
        <v>0</v>
      </c>
      <c r="CA11" s="381">
        <v>0</v>
      </c>
      <c r="CB11" s="379">
        <v>0</v>
      </c>
      <c r="CC11" s="379">
        <v>0</v>
      </c>
      <c r="CD11" s="379">
        <v>0</v>
      </c>
      <c r="CE11" s="379">
        <v>0</v>
      </c>
      <c r="CF11" s="379">
        <v>0</v>
      </c>
      <c r="CG11" s="379">
        <v>0</v>
      </c>
      <c r="CH11" s="379">
        <v>0</v>
      </c>
      <c r="CI11" s="382">
        <v>0</v>
      </c>
      <c r="CJ11" s="378">
        <v>0</v>
      </c>
      <c r="CK11" s="379">
        <v>0</v>
      </c>
      <c r="CL11" s="379">
        <v>0</v>
      </c>
      <c r="CM11" s="379">
        <v>0</v>
      </c>
      <c r="CN11" s="379">
        <v>0</v>
      </c>
      <c r="CO11" s="379">
        <v>0</v>
      </c>
      <c r="CP11" s="379">
        <v>0</v>
      </c>
      <c r="CQ11" s="379">
        <v>0</v>
      </c>
      <c r="CR11" s="380">
        <v>0</v>
      </c>
      <c r="CS11" s="381">
        <v>0</v>
      </c>
      <c r="CT11" s="379">
        <v>0</v>
      </c>
      <c r="CU11" s="379">
        <v>0</v>
      </c>
      <c r="CV11" s="379">
        <v>0</v>
      </c>
      <c r="CW11" s="379">
        <v>0</v>
      </c>
      <c r="CX11" s="379">
        <v>0</v>
      </c>
      <c r="CY11" s="379">
        <v>0</v>
      </c>
      <c r="CZ11" s="379">
        <v>0</v>
      </c>
      <c r="DA11" s="382">
        <v>0</v>
      </c>
      <c r="DB11" s="378">
        <v>0</v>
      </c>
      <c r="DC11" s="379">
        <v>0</v>
      </c>
      <c r="DD11" s="379">
        <v>0</v>
      </c>
      <c r="DE11" s="379">
        <v>0</v>
      </c>
      <c r="DF11" s="379">
        <v>0</v>
      </c>
      <c r="DG11" s="379">
        <v>0</v>
      </c>
      <c r="DH11" s="379">
        <v>0</v>
      </c>
      <c r="DI11" s="379">
        <v>0</v>
      </c>
      <c r="DJ11" s="380">
        <v>0</v>
      </c>
      <c r="DK11" s="381">
        <v>0</v>
      </c>
      <c r="DL11" s="379">
        <v>0</v>
      </c>
      <c r="DM11" s="379">
        <v>0</v>
      </c>
      <c r="DN11" s="379">
        <v>0</v>
      </c>
      <c r="DO11" s="379">
        <v>0</v>
      </c>
      <c r="DP11" s="379">
        <v>0</v>
      </c>
      <c r="DQ11" s="379">
        <v>0</v>
      </c>
      <c r="DR11" s="379">
        <v>0</v>
      </c>
      <c r="DS11" s="382">
        <v>0</v>
      </c>
      <c r="DT11" s="378">
        <v>0</v>
      </c>
      <c r="DU11" s="379">
        <v>0</v>
      </c>
      <c r="DV11" s="379">
        <v>0</v>
      </c>
      <c r="DW11" s="379">
        <v>0</v>
      </c>
      <c r="DX11" s="379">
        <v>0</v>
      </c>
      <c r="DY11" s="379">
        <v>0</v>
      </c>
      <c r="DZ11" s="379">
        <v>0</v>
      </c>
      <c r="EA11" s="379">
        <v>0</v>
      </c>
      <c r="EB11" s="380">
        <v>0</v>
      </c>
      <c r="EC11" s="381">
        <v>0</v>
      </c>
      <c r="ED11" s="379">
        <v>0</v>
      </c>
      <c r="EE11" s="379">
        <v>0</v>
      </c>
      <c r="EF11" s="379">
        <v>0</v>
      </c>
      <c r="EG11" s="379">
        <v>0</v>
      </c>
      <c r="EH11" s="379">
        <v>0</v>
      </c>
      <c r="EI11" s="379">
        <v>0</v>
      </c>
      <c r="EJ11" s="379">
        <v>0</v>
      </c>
      <c r="EK11" s="382">
        <v>0</v>
      </c>
      <c r="EL11" s="378">
        <v>0</v>
      </c>
      <c r="EM11" s="379">
        <v>0</v>
      </c>
      <c r="EN11" s="379">
        <v>0</v>
      </c>
      <c r="EO11" s="379">
        <v>0</v>
      </c>
      <c r="EP11" s="379">
        <v>0</v>
      </c>
      <c r="EQ11" s="379">
        <v>0</v>
      </c>
      <c r="ER11" s="379">
        <v>0</v>
      </c>
      <c r="ES11" s="379">
        <v>0</v>
      </c>
      <c r="ET11" s="380">
        <v>0</v>
      </c>
      <c r="EU11" s="381">
        <v>0</v>
      </c>
      <c r="EV11" s="379">
        <v>0</v>
      </c>
      <c r="EW11" s="379">
        <v>0</v>
      </c>
      <c r="EX11" s="379">
        <v>0</v>
      </c>
      <c r="EY11" s="379">
        <v>0</v>
      </c>
      <c r="EZ11" s="379">
        <v>0</v>
      </c>
      <c r="FA11" s="379">
        <v>0</v>
      </c>
      <c r="FB11" s="379">
        <v>0</v>
      </c>
      <c r="FC11" s="382">
        <v>0</v>
      </c>
      <c r="FD11" s="378">
        <v>0</v>
      </c>
      <c r="FE11" s="379">
        <v>0</v>
      </c>
      <c r="FF11" s="379">
        <v>0</v>
      </c>
      <c r="FG11" s="379">
        <v>0</v>
      </c>
      <c r="FH11" s="379">
        <v>0</v>
      </c>
      <c r="FI11" s="379">
        <v>0</v>
      </c>
      <c r="FJ11" s="379">
        <v>0</v>
      </c>
      <c r="FK11" s="379">
        <v>0</v>
      </c>
      <c r="FL11" s="380">
        <v>0</v>
      </c>
      <c r="FM11" s="381">
        <v>0</v>
      </c>
      <c r="FN11" s="379">
        <v>0</v>
      </c>
      <c r="FO11" s="379">
        <v>0</v>
      </c>
      <c r="FP11" s="379">
        <v>0</v>
      </c>
      <c r="FQ11" s="379">
        <v>0</v>
      </c>
      <c r="FR11" s="379">
        <v>0</v>
      </c>
      <c r="FS11" s="379">
        <v>0</v>
      </c>
      <c r="FT11" s="379">
        <v>0</v>
      </c>
      <c r="FU11" s="382">
        <v>0</v>
      </c>
      <c r="FV11" s="378">
        <v>0</v>
      </c>
      <c r="FW11" s="379">
        <v>0</v>
      </c>
      <c r="FX11" s="379">
        <v>0</v>
      </c>
      <c r="FY11" s="379">
        <v>0</v>
      </c>
      <c r="FZ11" s="379">
        <v>0</v>
      </c>
      <c r="GA11" s="379">
        <v>0</v>
      </c>
      <c r="GB11" s="379">
        <v>0</v>
      </c>
      <c r="GC11" s="379">
        <v>0</v>
      </c>
      <c r="GD11" s="380">
        <v>0</v>
      </c>
      <c r="GE11" s="381">
        <v>0</v>
      </c>
      <c r="GF11" s="379">
        <v>0</v>
      </c>
      <c r="GG11" s="379">
        <v>0</v>
      </c>
      <c r="GH11" s="379">
        <v>0</v>
      </c>
      <c r="GI11" s="379">
        <v>0</v>
      </c>
      <c r="GJ11" s="379">
        <v>0</v>
      </c>
      <c r="GK11" s="379">
        <v>0</v>
      </c>
      <c r="GL11" s="379">
        <v>0</v>
      </c>
      <c r="GM11" s="382">
        <v>0</v>
      </c>
      <c r="GN11" s="378">
        <v>0</v>
      </c>
      <c r="GO11" s="379">
        <v>0</v>
      </c>
      <c r="GP11" s="379">
        <v>0</v>
      </c>
      <c r="GQ11" s="379">
        <v>0</v>
      </c>
      <c r="GR11" s="379">
        <v>0</v>
      </c>
      <c r="GS11" s="379">
        <v>0</v>
      </c>
      <c r="GT11" s="379">
        <v>0</v>
      </c>
      <c r="GU11" s="379">
        <v>0</v>
      </c>
      <c r="GV11" s="380">
        <v>0</v>
      </c>
      <c r="GW11" s="381">
        <v>0</v>
      </c>
      <c r="GX11" s="379">
        <v>0</v>
      </c>
      <c r="GY11" s="379">
        <v>0</v>
      </c>
      <c r="GZ11" s="379">
        <v>0</v>
      </c>
      <c r="HA11" s="379">
        <v>0</v>
      </c>
      <c r="HB11" s="379">
        <v>0</v>
      </c>
      <c r="HC11" s="379">
        <v>0</v>
      </c>
      <c r="HD11" s="379">
        <v>0</v>
      </c>
      <c r="HE11" s="382">
        <v>0</v>
      </c>
      <c r="HF11" s="378">
        <v>0</v>
      </c>
      <c r="HG11" s="379">
        <v>0</v>
      </c>
      <c r="HH11" s="379">
        <v>0</v>
      </c>
      <c r="HI11" s="379">
        <v>0</v>
      </c>
      <c r="HJ11" s="379">
        <v>0</v>
      </c>
      <c r="HK11" s="379">
        <v>0</v>
      </c>
      <c r="HL11" s="379">
        <v>0</v>
      </c>
      <c r="HM11" s="379">
        <v>0</v>
      </c>
      <c r="HN11" s="380">
        <v>0</v>
      </c>
      <c r="HO11" s="115">
        <f t="shared" si="17"/>
        <v>0</v>
      </c>
      <c r="HP11" s="115">
        <f t="shared" si="18"/>
        <v>0</v>
      </c>
      <c r="HQ11" s="115">
        <f t="shared" si="2"/>
        <v>0</v>
      </c>
      <c r="HR11" s="115">
        <f t="shared" si="3"/>
        <v>0</v>
      </c>
      <c r="HS11" s="116">
        <f t="shared" si="4"/>
        <v>0</v>
      </c>
      <c r="HT11" s="115">
        <f t="shared" si="5"/>
        <v>0</v>
      </c>
      <c r="HU11" s="115">
        <f t="shared" si="6"/>
        <v>0</v>
      </c>
      <c r="HV11" s="117">
        <f t="shared" si="7"/>
        <v>0</v>
      </c>
      <c r="HW11" s="115" t="str">
        <f t="shared" si="8"/>
        <v>nem volt</v>
      </c>
      <c r="HX11" s="470" t="str">
        <f t="shared" si="9"/>
        <v>nem volt</v>
      </c>
      <c r="HY11" s="470" t="str">
        <f t="shared" si="10"/>
        <v>nem volt</v>
      </c>
      <c r="HZ11" s="399" t="str">
        <f t="shared" si="11"/>
        <v>nem volt</v>
      </c>
      <c r="IA11" s="118">
        <f t="shared" si="12"/>
        <v>0</v>
      </c>
      <c r="IB11" s="119">
        <f t="shared" si="13"/>
        <v>0</v>
      </c>
      <c r="IC11" s="119" t="str">
        <f t="shared" si="14"/>
        <v>nem volt</v>
      </c>
      <c r="ID11" s="399">
        <f t="shared" si="15"/>
        <v>0</v>
      </c>
    </row>
    <row r="12" spans="1:238" ht="18" x14ac:dyDescent="0.25">
      <c r="A12" s="392">
        <f t="shared" si="16"/>
        <v>6</v>
      </c>
      <c r="B12" s="62" t="s">
        <v>449</v>
      </c>
      <c r="C12" s="64">
        <v>0</v>
      </c>
      <c r="D12" s="64">
        <v>0</v>
      </c>
      <c r="E12" s="64">
        <v>0</v>
      </c>
      <c r="F12" s="64">
        <v>0</v>
      </c>
      <c r="G12" s="64">
        <v>0</v>
      </c>
      <c r="H12" s="65">
        <v>0</v>
      </c>
      <c r="I12" s="288">
        <v>0</v>
      </c>
      <c r="J12" s="64">
        <v>0</v>
      </c>
      <c r="K12" s="64">
        <v>0</v>
      </c>
      <c r="L12" s="64">
        <v>0</v>
      </c>
      <c r="M12" s="64">
        <v>0</v>
      </c>
      <c r="N12" s="64">
        <v>0</v>
      </c>
      <c r="O12" s="67"/>
      <c r="P12" s="378">
        <v>0</v>
      </c>
      <c r="Q12" s="379">
        <v>0</v>
      </c>
      <c r="R12" s="379">
        <v>0</v>
      </c>
      <c r="S12" s="379">
        <v>0</v>
      </c>
      <c r="T12" s="379">
        <v>0</v>
      </c>
      <c r="U12" s="379">
        <v>0</v>
      </c>
      <c r="V12" s="379">
        <v>0</v>
      </c>
      <c r="W12" s="379">
        <v>0</v>
      </c>
      <c r="X12" s="380">
        <v>0</v>
      </c>
      <c r="Y12" s="381">
        <v>0</v>
      </c>
      <c r="Z12" s="379">
        <v>0</v>
      </c>
      <c r="AA12" s="379">
        <v>0</v>
      </c>
      <c r="AB12" s="379">
        <v>0</v>
      </c>
      <c r="AC12" s="379">
        <v>0</v>
      </c>
      <c r="AD12" s="379">
        <v>0</v>
      </c>
      <c r="AE12" s="379">
        <v>0</v>
      </c>
      <c r="AF12" s="379">
        <v>0</v>
      </c>
      <c r="AG12" s="382">
        <v>0</v>
      </c>
      <c r="AH12" s="378">
        <v>0</v>
      </c>
      <c r="AI12" s="379">
        <v>0</v>
      </c>
      <c r="AJ12" s="379">
        <v>0</v>
      </c>
      <c r="AK12" s="379">
        <v>0</v>
      </c>
      <c r="AL12" s="379">
        <v>0</v>
      </c>
      <c r="AM12" s="379">
        <v>0</v>
      </c>
      <c r="AN12" s="379">
        <v>0</v>
      </c>
      <c r="AO12" s="379">
        <v>0</v>
      </c>
      <c r="AP12" s="380">
        <v>0</v>
      </c>
      <c r="AQ12" s="381">
        <v>0</v>
      </c>
      <c r="AR12" s="379">
        <v>0</v>
      </c>
      <c r="AS12" s="379">
        <v>0</v>
      </c>
      <c r="AT12" s="379">
        <v>0</v>
      </c>
      <c r="AU12" s="379">
        <v>0</v>
      </c>
      <c r="AV12" s="379">
        <v>0</v>
      </c>
      <c r="AW12" s="379">
        <v>0</v>
      </c>
      <c r="AX12" s="379">
        <v>0</v>
      </c>
      <c r="AY12" s="382">
        <v>0</v>
      </c>
      <c r="AZ12" s="378">
        <v>0</v>
      </c>
      <c r="BA12" s="379">
        <v>0</v>
      </c>
      <c r="BB12" s="379">
        <v>0</v>
      </c>
      <c r="BC12" s="379">
        <v>0</v>
      </c>
      <c r="BD12" s="379">
        <v>0</v>
      </c>
      <c r="BE12" s="379">
        <v>0</v>
      </c>
      <c r="BF12" s="379">
        <v>0</v>
      </c>
      <c r="BG12" s="379">
        <v>0</v>
      </c>
      <c r="BH12" s="380">
        <v>0</v>
      </c>
      <c r="BI12" s="381">
        <v>0</v>
      </c>
      <c r="BJ12" s="379">
        <v>0</v>
      </c>
      <c r="BK12" s="379">
        <v>0</v>
      </c>
      <c r="BL12" s="379">
        <v>0</v>
      </c>
      <c r="BM12" s="379">
        <v>0</v>
      </c>
      <c r="BN12" s="379">
        <v>0</v>
      </c>
      <c r="BO12" s="379">
        <v>0</v>
      </c>
      <c r="BP12" s="379">
        <v>0</v>
      </c>
      <c r="BQ12" s="382">
        <v>0</v>
      </c>
      <c r="BR12" s="378">
        <v>0</v>
      </c>
      <c r="BS12" s="379">
        <v>0</v>
      </c>
      <c r="BT12" s="379">
        <v>0</v>
      </c>
      <c r="BU12" s="379">
        <v>0</v>
      </c>
      <c r="BV12" s="379">
        <v>0</v>
      </c>
      <c r="BW12" s="379">
        <v>0</v>
      </c>
      <c r="BX12" s="379">
        <v>0</v>
      </c>
      <c r="BY12" s="379">
        <v>0</v>
      </c>
      <c r="BZ12" s="380">
        <v>0</v>
      </c>
      <c r="CA12" s="381">
        <v>0</v>
      </c>
      <c r="CB12" s="379">
        <v>0</v>
      </c>
      <c r="CC12" s="379">
        <v>0</v>
      </c>
      <c r="CD12" s="379">
        <v>0</v>
      </c>
      <c r="CE12" s="379">
        <v>0</v>
      </c>
      <c r="CF12" s="379">
        <v>0</v>
      </c>
      <c r="CG12" s="379">
        <v>0</v>
      </c>
      <c r="CH12" s="379">
        <v>0</v>
      </c>
      <c r="CI12" s="382">
        <v>0</v>
      </c>
      <c r="CJ12" s="378">
        <v>0</v>
      </c>
      <c r="CK12" s="379">
        <v>0</v>
      </c>
      <c r="CL12" s="379">
        <v>0</v>
      </c>
      <c r="CM12" s="379">
        <v>0</v>
      </c>
      <c r="CN12" s="379">
        <v>0</v>
      </c>
      <c r="CO12" s="379">
        <v>0</v>
      </c>
      <c r="CP12" s="379">
        <v>0</v>
      </c>
      <c r="CQ12" s="379">
        <v>0</v>
      </c>
      <c r="CR12" s="380">
        <v>0</v>
      </c>
      <c r="CS12" s="381">
        <v>0</v>
      </c>
      <c r="CT12" s="379">
        <v>0</v>
      </c>
      <c r="CU12" s="379">
        <v>0</v>
      </c>
      <c r="CV12" s="379">
        <v>0</v>
      </c>
      <c r="CW12" s="379">
        <v>0</v>
      </c>
      <c r="CX12" s="379">
        <v>0</v>
      </c>
      <c r="CY12" s="379">
        <v>0</v>
      </c>
      <c r="CZ12" s="379">
        <v>0</v>
      </c>
      <c r="DA12" s="382">
        <v>0</v>
      </c>
      <c r="DB12" s="378">
        <v>0</v>
      </c>
      <c r="DC12" s="379">
        <v>0</v>
      </c>
      <c r="DD12" s="379">
        <v>0</v>
      </c>
      <c r="DE12" s="379">
        <v>0</v>
      </c>
      <c r="DF12" s="379">
        <v>0</v>
      </c>
      <c r="DG12" s="379">
        <v>0</v>
      </c>
      <c r="DH12" s="379">
        <v>0</v>
      </c>
      <c r="DI12" s="379">
        <v>0</v>
      </c>
      <c r="DJ12" s="380">
        <v>0</v>
      </c>
      <c r="DK12" s="381">
        <v>0</v>
      </c>
      <c r="DL12" s="379">
        <v>0</v>
      </c>
      <c r="DM12" s="379">
        <v>0</v>
      </c>
      <c r="DN12" s="379">
        <v>0</v>
      </c>
      <c r="DO12" s="379">
        <v>0</v>
      </c>
      <c r="DP12" s="379">
        <v>0</v>
      </c>
      <c r="DQ12" s="379">
        <v>0</v>
      </c>
      <c r="DR12" s="379">
        <v>0</v>
      </c>
      <c r="DS12" s="382">
        <v>0</v>
      </c>
      <c r="DT12" s="378">
        <v>0</v>
      </c>
      <c r="DU12" s="379">
        <v>0</v>
      </c>
      <c r="DV12" s="379">
        <v>0</v>
      </c>
      <c r="DW12" s="379">
        <v>0</v>
      </c>
      <c r="DX12" s="379">
        <v>0</v>
      </c>
      <c r="DY12" s="379">
        <v>0</v>
      </c>
      <c r="DZ12" s="379">
        <v>0</v>
      </c>
      <c r="EA12" s="379">
        <v>0</v>
      </c>
      <c r="EB12" s="380">
        <v>0</v>
      </c>
      <c r="EC12" s="381">
        <v>0</v>
      </c>
      <c r="ED12" s="379">
        <v>0</v>
      </c>
      <c r="EE12" s="379">
        <v>0</v>
      </c>
      <c r="EF12" s="379">
        <v>0</v>
      </c>
      <c r="EG12" s="379">
        <v>0</v>
      </c>
      <c r="EH12" s="379">
        <v>0</v>
      </c>
      <c r="EI12" s="379">
        <v>0</v>
      </c>
      <c r="EJ12" s="379">
        <v>0</v>
      </c>
      <c r="EK12" s="382">
        <v>0</v>
      </c>
      <c r="EL12" s="378">
        <v>0</v>
      </c>
      <c r="EM12" s="379">
        <v>0</v>
      </c>
      <c r="EN12" s="379">
        <v>0</v>
      </c>
      <c r="EO12" s="379">
        <v>0</v>
      </c>
      <c r="EP12" s="379">
        <v>0</v>
      </c>
      <c r="EQ12" s="379">
        <v>0</v>
      </c>
      <c r="ER12" s="379">
        <v>0</v>
      </c>
      <c r="ES12" s="379">
        <v>0</v>
      </c>
      <c r="ET12" s="380">
        <v>0</v>
      </c>
      <c r="EU12" s="381">
        <v>0</v>
      </c>
      <c r="EV12" s="379">
        <v>0</v>
      </c>
      <c r="EW12" s="379">
        <v>0</v>
      </c>
      <c r="EX12" s="379">
        <v>0</v>
      </c>
      <c r="EY12" s="379">
        <v>0</v>
      </c>
      <c r="EZ12" s="379">
        <v>0</v>
      </c>
      <c r="FA12" s="379">
        <v>0</v>
      </c>
      <c r="FB12" s="379">
        <v>0</v>
      </c>
      <c r="FC12" s="382">
        <v>0</v>
      </c>
      <c r="FD12" s="378">
        <v>0</v>
      </c>
      <c r="FE12" s="379">
        <v>0</v>
      </c>
      <c r="FF12" s="379">
        <v>0</v>
      </c>
      <c r="FG12" s="379">
        <v>0</v>
      </c>
      <c r="FH12" s="379">
        <v>0</v>
      </c>
      <c r="FI12" s="379">
        <v>0</v>
      </c>
      <c r="FJ12" s="379">
        <v>0</v>
      </c>
      <c r="FK12" s="379">
        <v>0</v>
      </c>
      <c r="FL12" s="380">
        <v>0</v>
      </c>
      <c r="FM12" s="381">
        <v>0</v>
      </c>
      <c r="FN12" s="379">
        <v>0</v>
      </c>
      <c r="FO12" s="379">
        <v>0</v>
      </c>
      <c r="FP12" s="379">
        <v>0</v>
      </c>
      <c r="FQ12" s="379">
        <v>0</v>
      </c>
      <c r="FR12" s="379">
        <v>0</v>
      </c>
      <c r="FS12" s="379">
        <v>0</v>
      </c>
      <c r="FT12" s="379">
        <v>0</v>
      </c>
      <c r="FU12" s="382">
        <v>0</v>
      </c>
      <c r="FV12" s="378">
        <v>0</v>
      </c>
      <c r="FW12" s="379">
        <v>0</v>
      </c>
      <c r="FX12" s="379">
        <v>0</v>
      </c>
      <c r="FY12" s="379">
        <v>0</v>
      </c>
      <c r="FZ12" s="379">
        <v>0</v>
      </c>
      <c r="GA12" s="379">
        <v>0</v>
      </c>
      <c r="GB12" s="379">
        <v>0</v>
      </c>
      <c r="GC12" s="379">
        <v>0</v>
      </c>
      <c r="GD12" s="380">
        <v>0</v>
      </c>
      <c r="GE12" s="381">
        <v>0</v>
      </c>
      <c r="GF12" s="379">
        <v>0</v>
      </c>
      <c r="GG12" s="379">
        <v>0</v>
      </c>
      <c r="GH12" s="379">
        <v>0</v>
      </c>
      <c r="GI12" s="379">
        <v>0</v>
      </c>
      <c r="GJ12" s="379">
        <v>0</v>
      </c>
      <c r="GK12" s="379">
        <v>0</v>
      </c>
      <c r="GL12" s="379">
        <v>0</v>
      </c>
      <c r="GM12" s="382">
        <v>0</v>
      </c>
      <c r="GN12" s="378">
        <v>0</v>
      </c>
      <c r="GO12" s="379">
        <v>0</v>
      </c>
      <c r="GP12" s="379">
        <v>0</v>
      </c>
      <c r="GQ12" s="379">
        <v>0</v>
      </c>
      <c r="GR12" s="379">
        <v>0</v>
      </c>
      <c r="GS12" s="379">
        <v>0</v>
      </c>
      <c r="GT12" s="379">
        <v>0</v>
      </c>
      <c r="GU12" s="379">
        <v>0</v>
      </c>
      <c r="GV12" s="380">
        <v>0</v>
      </c>
      <c r="GW12" s="381">
        <v>0</v>
      </c>
      <c r="GX12" s="379">
        <v>0</v>
      </c>
      <c r="GY12" s="379">
        <v>0</v>
      </c>
      <c r="GZ12" s="379">
        <v>0</v>
      </c>
      <c r="HA12" s="379">
        <v>0</v>
      </c>
      <c r="HB12" s="379">
        <v>0</v>
      </c>
      <c r="HC12" s="379">
        <v>0</v>
      </c>
      <c r="HD12" s="379">
        <v>0</v>
      </c>
      <c r="HE12" s="382">
        <v>0</v>
      </c>
      <c r="HF12" s="378">
        <v>0</v>
      </c>
      <c r="HG12" s="379">
        <v>0</v>
      </c>
      <c r="HH12" s="379">
        <v>0</v>
      </c>
      <c r="HI12" s="379">
        <v>0</v>
      </c>
      <c r="HJ12" s="379">
        <v>0</v>
      </c>
      <c r="HK12" s="379">
        <v>0</v>
      </c>
      <c r="HL12" s="379">
        <v>0</v>
      </c>
      <c r="HM12" s="379">
        <v>0</v>
      </c>
      <c r="HN12" s="380">
        <v>0</v>
      </c>
      <c r="HO12" s="115">
        <f t="shared" si="17"/>
        <v>0</v>
      </c>
      <c r="HP12" s="115">
        <f t="shared" si="18"/>
        <v>0</v>
      </c>
      <c r="HQ12" s="115">
        <f t="shared" si="2"/>
        <v>0</v>
      </c>
      <c r="HR12" s="115">
        <f t="shared" si="3"/>
        <v>0</v>
      </c>
      <c r="HS12" s="116">
        <f t="shared" si="4"/>
        <v>0</v>
      </c>
      <c r="HT12" s="115">
        <f t="shared" si="5"/>
        <v>0</v>
      </c>
      <c r="HU12" s="115">
        <f t="shared" si="6"/>
        <v>0</v>
      </c>
      <c r="HV12" s="117">
        <f t="shared" si="7"/>
        <v>0</v>
      </c>
      <c r="HW12" s="115" t="str">
        <f t="shared" si="8"/>
        <v>nem volt</v>
      </c>
      <c r="HX12" s="470" t="str">
        <f t="shared" si="9"/>
        <v>nem volt</v>
      </c>
      <c r="HY12" s="470" t="str">
        <f t="shared" si="10"/>
        <v>nem volt</v>
      </c>
      <c r="HZ12" s="399" t="str">
        <f t="shared" si="11"/>
        <v>nem volt</v>
      </c>
      <c r="IA12" s="118">
        <f t="shared" si="12"/>
        <v>0</v>
      </c>
      <c r="IB12" s="119">
        <f t="shared" si="13"/>
        <v>0</v>
      </c>
      <c r="IC12" s="119" t="str">
        <f t="shared" si="14"/>
        <v>nem volt</v>
      </c>
      <c r="ID12" s="399">
        <f t="shared" si="15"/>
        <v>0</v>
      </c>
    </row>
    <row r="13" spans="1:238" ht="18" x14ac:dyDescent="0.25">
      <c r="A13" s="392">
        <f t="shared" si="16"/>
        <v>7</v>
      </c>
      <c r="B13" s="62" t="s">
        <v>449</v>
      </c>
      <c r="C13" s="64">
        <v>0</v>
      </c>
      <c r="D13" s="64">
        <v>0</v>
      </c>
      <c r="E13" s="64">
        <v>0</v>
      </c>
      <c r="F13" s="64">
        <v>0</v>
      </c>
      <c r="G13" s="64">
        <v>0</v>
      </c>
      <c r="H13" s="65">
        <v>0</v>
      </c>
      <c r="I13" s="288">
        <v>0</v>
      </c>
      <c r="J13" s="64">
        <v>0</v>
      </c>
      <c r="K13" s="64">
        <v>0</v>
      </c>
      <c r="L13" s="64">
        <v>0</v>
      </c>
      <c r="M13" s="64">
        <v>0</v>
      </c>
      <c r="N13" s="64">
        <v>0</v>
      </c>
      <c r="O13" s="67"/>
      <c r="P13" s="378">
        <v>0</v>
      </c>
      <c r="Q13" s="379">
        <v>0</v>
      </c>
      <c r="R13" s="379">
        <v>0</v>
      </c>
      <c r="S13" s="379">
        <v>0</v>
      </c>
      <c r="T13" s="379">
        <v>0</v>
      </c>
      <c r="U13" s="379">
        <v>0</v>
      </c>
      <c r="V13" s="379">
        <v>0</v>
      </c>
      <c r="W13" s="379">
        <v>0</v>
      </c>
      <c r="X13" s="380">
        <v>0</v>
      </c>
      <c r="Y13" s="381">
        <v>0</v>
      </c>
      <c r="Z13" s="379">
        <v>0</v>
      </c>
      <c r="AA13" s="379">
        <v>0</v>
      </c>
      <c r="AB13" s="379">
        <v>0</v>
      </c>
      <c r="AC13" s="379">
        <v>0</v>
      </c>
      <c r="AD13" s="379">
        <v>0</v>
      </c>
      <c r="AE13" s="379">
        <v>0</v>
      </c>
      <c r="AF13" s="379">
        <v>0</v>
      </c>
      <c r="AG13" s="382">
        <v>0</v>
      </c>
      <c r="AH13" s="378">
        <v>0</v>
      </c>
      <c r="AI13" s="379">
        <v>0</v>
      </c>
      <c r="AJ13" s="379">
        <v>0</v>
      </c>
      <c r="AK13" s="379">
        <v>0</v>
      </c>
      <c r="AL13" s="379">
        <v>0</v>
      </c>
      <c r="AM13" s="379">
        <v>0</v>
      </c>
      <c r="AN13" s="379">
        <v>0</v>
      </c>
      <c r="AO13" s="379">
        <v>0</v>
      </c>
      <c r="AP13" s="380">
        <v>0</v>
      </c>
      <c r="AQ13" s="381">
        <v>0</v>
      </c>
      <c r="AR13" s="379">
        <v>0</v>
      </c>
      <c r="AS13" s="379">
        <v>0</v>
      </c>
      <c r="AT13" s="379">
        <v>0</v>
      </c>
      <c r="AU13" s="379">
        <v>0</v>
      </c>
      <c r="AV13" s="379">
        <v>0</v>
      </c>
      <c r="AW13" s="379">
        <v>0</v>
      </c>
      <c r="AX13" s="379">
        <v>0</v>
      </c>
      <c r="AY13" s="382">
        <v>0</v>
      </c>
      <c r="AZ13" s="378">
        <v>0</v>
      </c>
      <c r="BA13" s="379">
        <v>0</v>
      </c>
      <c r="BB13" s="379">
        <v>0</v>
      </c>
      <c r="BC13" s="379">
        <v>0</v>
      </c>
      <c r="BD13" s="379">
        <v>0</v>
      </c>
      <c r="BE13" s="379">
        <v>0</v>
      </c>
      <c r="BF13" s="379">
        <v>0</v>
      </c>
      <c r="BG13" s="379">
        <v>0</v>
      </c>
      <c r="BH13" s="380">
        <v>0</v>
      </c>
      <c r="BI13" s="381">
        <v>0</v>
      </c>
      <c r="BJ13" s="379">
        <v>0</v>
      </c>
      <c r="BK13" s="379">
        <v>0</v>
      </c>
      <c r="BL13" s="379">
        <v>0</v>
      </c>
      <c r="BM13" s="379">
        <v>0</v>
      </c>
      <c r="BN13" s="379">
        <v>0</v>
      </c>
      <c r="BO13" s="379">
        <v>0</v>
      </c>
      <c r="BP13" s="379">
        <v>0</v>
      </c>
      <c r="BQ13" s="382">
        <v>0</v>
      </c>
      <c r="BR13" s="378">
        <v>0</v>
      </c>
      <c r="BS13" s="379">
        <v>0</v>
      </c>
      <c r="BT13" s="379">
        <v>0</v>
      </c>
      <c r="BU13" s="379">
        <v>0</v>
      </c>
      <c r="BV13" s="379">
        <v>0</v>
      </c>
      <c r="BW13" s="379">
        <v>0</v>
      </c>
      <c r="BX13" s="379">
        <v>0</v>
      </c>
      <c r="BY13" s="379">
        <v>0</v>
      </c>
      <c r="BZ13" s="380">
        <v>0</v>
      </c>
      <c r="CA13" s="381">
        <v>0</v>
      </c>
      <c r="CB13" s="379">
        <v>0</v>
      </c>
      <c r="CC13" s="379">
        <v>0</v>
      </c>
      <c r="CD13" s="379">
        <v>0</v>
      </c>
      <c r="CE13" s="379">
        <v>0</v>
      </c>
      <c r="CF13" s="379">
        <v>0</v>
      </c>
      <c r="CG13" s="379">
        <v>0</v>
      </c>
      <c r="CH13" s="379">
        <v>0</v>
      </c>
      <c r="CI13" s="382">
        <v>0</v>
      </c>
      <c r="CJ13" s="378">
        <v>0</v>
      </c>
      <c r="CK13" s="379">
        <v>0</v>
      </c>
      <c r="CL13" s="379">
        <v>0</v>
      </c>
      <c r="CM13" s="379">
        <v>0</v>
      </c>
      <c r="CN13" s="379">
        <v>0</v>
      </c>
      <c r="CO13" s="379">
        <v>0</v>
      </c>
      <c r="CP13" s="379">
        <v>0</v>
      </c>
      <c r="CQ13" s="379">
        <v>0</v>
      </c>
      <c r="CR13" s="380">
        <v>0</v>
      </c>
      <c r="CS13" s="381">
        <v>0</v>
      </c>
      <c r="CT13" s="379">
        <v>0</v>
      </c>
      <c r="CU13" s="379">
        <v>0</v>
      </c>
      <c r="CV13" s="379">
        <v>0</v>
      </c>
      <c r="CW13" s="379">
        <v>0</v>
      </c>
      <c r="CX13" s="379">
        <v>0</v>
      </c>
      <c r="CY13" s="379">
        <v>0</v>
      </c>
      <c r="CZ13" s="379">
        <v>0</v>
      </c>
      <c r="DA13" s="382">
        <v>0</v>
      </c>
      <c r="DB13" s="378">
        <v>0</v>
      </c>
      <c r="DC13" s="379">
        <v>0</v>
      </c>
      <c r="DD13" s="379">
        <v>0</v>
      </c>
      <c r="DE13" s="379">
        <v>0</v>
      </c>
      <c r="DF13" s="379">
        <v>0</v>
      </c>
      <c r="DG13" s="379">
        <v>0</v>
      </c>
      <c r="DH13" s="379">
        <v>0</v>
      </c>
      <c r="DI13" s="379">
        <v>0</v>
      </c>
      <c r="DJ13" s="380">
        <v>0</v>
      </c>
      <c r="DK13" s="381">
        <v>0</v>
      </c>
      <c r="DL13" s="379">
        <v>0</v>
      </c>
      <c r="DM13" s="379">
        <v>0</v>
      </c>
      <c r="DN13" s="379">
        <v>0</v>
      </c>
      <c r="DO13" s="379">
        <v>0</v>
      </c>
      <c r="DP13" s="379">
        <v>0</v>
      </c>
      <c r="DQ13" s="379">
        <v>0</v>
      </c>
      <c r="DR13" s="379">
        <v>0</v>
      </c>
      <c r="DS13" s="382">
        <v>0</v>
      </c>
      <c r="DT13" s="378">
        <v>0</v>
      </c>
      <c r="DU13" s="379">
        <v>0</v>
      </c>
      <c r="DV13" s="379">
        <v>0</v>
      </c>
      <c r="DW13" s="379">
        <v>0</v>
      </c>
      <c r="DX13" s="379">
        <v>0</v>
      </c>
      <c r="DY13" s="379">
        <v>0</v>
      </c>
      <c r="DZ13" s="379">
        <v>0</v>
      </c>
      <c r="EA13" s="379">
        <v>0</v>
      </c>
      <c r="EB13" s="380">
        <v>0</v>
      </c>
      <c r="EC13" s="381">
        <v>0</v>
      </c>
      <c r="ED13" s="379">
        <v>0</v>
      </c>
      <c r="EE13" s="379">
        <v>0</v>
      </c>
      <c r="EF13" s="379">
        <v>0</v>
      </c>
      <c r="EG13" s="379">
        <v>0</v>
      </c>
      <c r="EH13" s="379">
        <v>0</v>
      </c>
      <c r="EI13" s="379">
        <v>0</v>
      </c>
      <c r="EJ13" s="379">
        <v>0</v>
      </c>
      <c r="EK13" s="382">
        <v>0</v>
      </c>
      <c r="EL13" s="378">
        <v>0</v>
      </c>
      <c r="EM13" s="379">
        <v>0</v>
      </c>
      <c r="EN13" s="379">
        <v>0</v>
      </c>
      <c r="EO13" s="379">
        <v>0</v>
      </c>
      <c r="EP13" s="379">
        <v>0</v>
      </c>
      <c r="EQ13" s="379">
        <v>0</v>
      </c>
      <c r="ER13" s="379">
        <v>0</v>
      </c>
      <c r="ES13" s="379">
        <v>0</v>
      </c>
      <c r="ET13" s="380">
        <v>0</v>
      </c>
      <c r="EU13" s="381">
        <v>0</v>
      </c>
      <c r="EV13" s="379">
        <v>0</v>
      </c>
      <c r="EW13" s="379">
        <v>0</v>
      </c>
      <c r="EX13" s="379">
        <v>0</v>
      </c>
      <c r="EY13" s="379">
        <v>0</v>
      </c>
      <c r="EZ13" s="379">
        <v>0</v>
      </c>
      <c r="FA13" s="379">
        <v>0</v>
      </c>
      <c r="FB13" s="379">
        <v>0</v>
      </c>
      <c r="FC13" s="382">
        <v>0</v>
      </c>
      <c r="FD13" s="378">
        <v>0</v>
      </c>
      <c r="FE13" s="379">
        <v>0</v>
      </c>
      <c r="FF13" s="379">
        <v>0</v>
      </c>
      <c r="FG13" s="379">
        <v>0</v>
      </c>
      <c r="FH13" s="379">
        <v>0</v>
      </c>
      <c r="FI13" s="379">
        <v>0</v>
      </c>
      <c r="FJ13" s="379">
        <v>0</v>
      </c>
      <c r="FK13" s="379">
        <v>0</v>
      </c>
      <c r="FL13" s="380">
        <v>0</v>
      </c>
      <c r="FM13" s="381">
        <v>0</v>
      </c>
      <c r="FN13" s="379">
        <v>0</v>
      </c>
      <c r="FO13" s="379">
        <v>0</v>
      </c>
      <c r="FP13" s="379">
        <v>0</v>
      </c>
      <c r="FQ13" s="379">
        <v>0</v>
      </c>
      <c r="FR13" s="379">
        <v>0</v>
      </c>
      <c r="FS13" s="379">
        <v>0</v>
      </c>
      <c r="FT13" s="379">
        <v>0</v>
      </c>
      <c r="FU13" s="382">
        <v>0</v>
      </c>
      <c r="FV13" s="378">
        <v>0</v>
      </c>
      <c r="FW13" s="379">
        <v>0</v>
      </c>
      <c r="FX13" s="379">
        <v>0</v>
      </c>
      <c r="FY13" s="379">
        <v>0</v>
      </c>
      <c r="FZ13" s="379">
        <v>0</v>
      </c>
      <c r="GA13" s="379">
        <v>0</v>
      </c>
      <c r="GB13" s="379">
        <v>0</v>
      </c>
      <c r="GC13" s="379">
        <v>0</v>
      </c>
      <c r="GD13" s="380">
        <v>0</v>
      </c>
      <c r="GE13" s="381">
        <v>0</v>
      </c>
      <c r="GF13" s="379">
        <v>0</v>
      </c>
      <c r="GG13" s="379">
        <v>0</v>
      </c>
      <c r="GH13" s="379">
        <v>0</v>
      </c>
      <c r="GI13" s="379">
        <v>0</v>
      </c>
      <c r="GJ13" s="379">
        <v>0</v>
      </c>
      <c r="GK13" s="379">
        <v>0</v>
      </c>
      <c r="GL13" s="379">
        <v>0</v>
      </c>
      <c r="GM13" s="382">
        <v>0</v>
      </c>
      <c r="GN13" s="378">
        <v>0</v>
      </c>
      <c r="GO13" s="379">
        <v>0</v>
      </c>
      <c r="GP13" s="379">
        <v>0</v>
      </c>
      <c r="GQ13" s="379">
        <v>0</v>
      </c>
      <c r="GR13" s="379">
        <v>0</v>
      </c>
      <c r="GS13" s="379">
        <v>0</v>
      </c>
      <c r="GT13" s="379">
        <v>0</v>
      </c>
      <c r="GU13" s="379">
        <v>0</v>
      </c>
      <c r="GV13" s="380">
        <v>0</v>
      </c>
      <c r="GW13" s="381">
        <v>0</v>
      </c>
      <c r="GX13" s="379">
        <v>0</v>
      </c>
      <c r="GY13" s="379">
        <v>0</v>
      </c>
      <c r="GZ13" s="379">
        <v>0</v>
      </c>
      <c r="HA13" s="379">
        <v>0</v>
      </c>
      <c r="HB13" s="379">
        <v>0</v>
      </c>
      <c r="HC13" s="379">
        <v>0</v>
      </c>
      <c r="HD13" s="379">
        <v>0</v>
      </c>
      <c r="HE13" s="382">
        <v>0</v>
      </c>
      <c r="HF13" s="378">
        <v>0</v>
      </c>
      <c r="HG13" s="379">
        <v>0</v>
      </c>
      <c r="HH13" s="379">
        <v>0</v>
      </c>
      <c r="HI13" s="379">
        <v>0</v>
      </c>
      <c r="HJ13" s="379">
        <v>0</v>
      </c>
      <c r="HK13" s="379">
        <v>0</v>
      </c>
      <c r="HL13" s="379">
        <v>0</v>
      </c>
      <c r="HM13" s="379">
        <v>0</v>
      </c>
      <c r="HN13" s="380">
        <v>0</v>
      </c>
      <c r="HO13" s="115">
        <f t="shared" si="17"/>
        <v>0</v>
      </c>
      <c r="HP13" s="115">
        <f t="shared" si="18"/>
        <v>0</v>
      </c>
      <c r="HQ13" s="115">
        <f t="shared" si="2"/>
        <v>0</v>
      </c>
      <c r="HR13" s="115">
        <f t="shared" si="3"/>
        <v>0</v>
      </c>
      <c r="HS13" s="116">
        <f t="shared" si="4"/>
        <v>0</v>
      </c>
      <c r="HT13" s="115">
        <f t="shared" si="5"/>
        <v>0</v>
      </c>
      <c r="HU13" s="115">
        <f t="shared" si="6"/>
        <v>0</v>
      </c>
      <c r="HV13" s="117">
        <f t="shared" si="7"/>
        <v>0</v>
      </c>
      <c r="HW13" s="115" t="str">
        <f t="shared" si="8"/>
        <v>nem volt</v>
      </c>
      <c r="HX13" s="470" t="str">
        <f t="shared" si="9"/>
        <v>nem volt</v>
      </c>
      <c r="HY13" s="470" t="str">
        <f t="shared" si="10"/>
        <v>nem volt</v>
      </c>
      <c r="HZ13" s="399" t="str">
        <f t="shared" si="11"/>
        <v>nem volt</v>
      </c>
      <c r="IA13" s="118">
        <f t="shared" si="12"/>
        <v>0</v>
      </c>
      <c r="IB13" s="119">
        <f t="shared" si="13"/>
        <v>0</v>
      </c>
      <c r="IC13" s="119" t="str">
        <f t="shared" si="14"/>
        <v>nem volt</v>
      </c>
      <c r="ID13" s="399">
        <f t="shared" si="15"/>
        <v>0</v>
      </c>
    </row>
    <row r="14" spans="1:238" ht="18" x14ac:dyDescent="0.25">
      <c r="A14" s="392">
        <f t="shared" si="16"/>
        <v>8</v>
      </c>
      <c r="B14" s="62" t="s">
        <v>449</v>
      </c>
      <c r="C14" s="64">
        <v>0</v>
      </c>
      <c r="D14" s="64">
        <v>0</v>
      </c>
      <c r="E14" s="64">
        <v>0</v>
      </c>
      <c r="F14" s="64">
        <v>0</v>
      </c>
      <c r="G14" s="64">
        <v>0</v>
      </c>
      <c r="H14" s="65">
        <v>0</v>
      </c>
      <c r="I14" s="288">
        <v>0</v>
      </c>
      <c r="J14" s="64">
        <v>0</v>
      </c>
      <c r="K14" s="64">
        <v>0</v>
      </c>
      <c r="L14" s="64">
        <v>0</v>
      </c>
      <c r="M14" s="64">
        <v>0</v>
      </c>
      <c r="N14" s="64">
        <v>0</v>
      </c>
      <c r="O14" s="67"/>
      <c r="P14" s="378">
        <v>0</v>
      </c>
      <c r="Q14" s="379">
        <v>0</v>
      </c>
      <c r="R14" s="379">
        <v>0</v>
      </c>
      <c r="S14" s="379">
        <v>0</v>
      </c>
      <c r="T14" s="379">
        <v>0</v>
      </c>
      <c r="U14" s="379">
        <v>0</v>
      </c>
      <c r="V14" s="379">
        <v>0</v>
      </c>
      <c r="W14" s="379">
        <v>0</v>
      </c>
      <c r="X14" s="380">
        <v>0</v>
      </c>
      <c r="Y14" s="381">
        <v>0</v>
      </c>
      <c r="Z14" s="379">
        <v>0</v>
      </c>
      <c r="AA14" s="379">
        <v>0</v>
      </c>
      <c r="AB14" s="379">
        <v>0</v>
      </c>
      <c r="AC14" s="379">
        <v>0</v>
      </c>
      <c r="AD14" s="379">
        <v>0</v>
      </c>
      <c r="AE14" s="379">
        <v>0</v>
      </c>
      <c r="AF14" s="379">
        <v>0</v>
      </c>
      <c r="AG14" s="382">
        <v>0</v>
      </c>
      <c r="AH14" s="378">
        <v>0</v>
      </c>
      <c r="AI14" s="379">
        <v>0</v>
      </c>
      <c r="AJ14" s="379">
        <v>0</v>
      </c>
      <c r="AK14" s="379">
        <v>0</v>
      </c>
      <c r="AL14" s="379">
        <v>0</v>
      </c>
      <c r="AM14" s="379">
        <v>0</v>
      </c>
      <c r="AN14" s="379">
        <v>0</v>
      </c>
      <c r="AO14" s="379">
        <v>0</v>
      </c>
      <c r="AP14" s="380">
        <v>0</v>
      </c>
      <c r="AQ14" s="381">
        <v>0</v>
      </c>
      <c r="AR14" s="379">
        <v>0</v>
      </c>
      <c r="AS14" s="379">
        <v>0</v>
      </c>
      <c r="AT14" s="379">
        <v>0</v>
      </c>
      <c r="AU14" s="379">
        <v>0</v>
      </c>
      <c r="AV14" s="379">
        <v>0</v>
      </c>
      <c r="AW14" s="379">
        <v>0</v>
      </c>
      <c r="AX14" s="379">
        <v>0</v>
      </c>
      <c r="AY14" s="382">
        <v>0</v>
      </c>
      <c r="AZ14" s="378">
        <v>0</v>
      </c>
      <c r="BA14" s="379">
        <v>0</v>
      </c>
      <c r="BB14" s="379">
        <v>0</v>
      </c>
      <c r="BC14" s="379">
        <v>0</v>
      </c>
      <c r="BD14" s="379">
        <v>0</v>
      </c>
      <c r="BE14" s="379">
        <v>0</v>
      </c>
      <c r="BF14" s="379">
        <v>0</v>
      </c>
      <c r="BG14" s="379">
        <v>0</v>
      </c>
      <c r="BH14" s="380">
        <v>0</v>
      </c>
      <c r="BI14" s="381">
        <v>0</v>
      </c>
      <c r="BJ14" s="379">
        <v>0</v>
      </c>
      <c r="BK14" s="379">
        <v>0</v>
      </c>
      <c r="BL14" s="379">
        <v>0</v>
      </c>
      <c r="BM14" s="379">
        <v>0</v>
      </c>
      <c r="BN14" s="379">
        <v>0</v>
      </c>
      <c r="BO14" s="379">
        <v>0</v>
      </c>
      <c r="BP14" s="379">
        <v>0</v>
      </c>
      <c r="BQ14" s="382">
        <v>0</v>
      </c>
      <c r="BR14" s="378">
        <v>0</v>
      </c>
      <c r="BS14" s="379">
        <v>0</v>
      </c>
      <c r="BT14" s="379">
        <v>0</v>
      </c>
      <c r="BU14" s="379">
        <v>0</v>
      </c>
      <c r="BV14" s="379">
        <v>0</v>
      </c>
      <c r="BW14" s="379">
        <v>0</v>
      </c>
      <c r="BX14" s="379">
        <v>0</v>
      </c>
      <c r="BY14" s="379">
        <v>0</v>
      </c>
      <c r="BZ14" s="380">
        <v>0</v>
      </c>
      <c r="CA14" s="381">
        <v>0</v>
      </c>
      <c r="CB14" s="379">
        <v>0</v>
      </c>
      <c r="CC14" s="379">
        <v>0</v>
      </c>
      <c r="CD14" s="379">
        <v>0</v>
      </c>
      <c r="CE14" s="379">
        <v>0</v>
      </c>
      <c r="CF14" s="379">
        <v>0</v>
      </c>
      <c r="CG14" s="379">
        <v>0</v>
      </c>
      <c r="CH14" s="379">
        <v>0</v>
      </c>
      <c r="CI14" s="382">
        <v>0</v>
      </c>
      <c r="CJ14" s="378">
        <v>0</v>
      </c>
      <c r="CK14" s="379">
        <v>0</v>
      </c>
      <c r="CL14" s="379">
        <v>0</v>
      </c>
      <c r="CM14" s="379">
        <v>0</v>
      </c>
      <c r="CN14" s="379">
        <v>0</v>
      </c>
      <c r="CO14" s="379">
        <v>0</v>
      </c>
      <c r="CP14" s="379">
        <v>0</v>
      </c>
      <c r="CQ14" s="379">
        <v>0</v>
      </c>
      <c r="CR14" s="380">
        <v>0</v>
      </c>
      <c r="CS14" s="381">
        <v>0</v>
      </c>
      <c r="CT14" s="379">
        <v>0</v>
      </c>
      <c r="CU14" s="379">
        <v>0</v>
      </c>
      <c r="CV14" s="379">
        <v>0</v>
      </c>
      <c r="CW14" s="379">
        <v>0</v>
      </c>
      <c r="CX14" s="379">
        <v>0</v>
      </c>
      <c r="CY14" s="379">
        <v>0</v>
      </c>
      <c r="CZ14" s="379">
        <v>0</v>
      </c>
      <c r="DA14" s="382">
        <v>0</v>
      </c>
      <c r="DB14" s="378">
        <v>0</v>
      </c>
      <c r="DC14" s="379">
        <v>0</v>
      </c>
      <c r="DD14" s="379">
        <v>0</v>
      </c>
      <c r="DE14" s="379">
        <v>0</v>
      </c>
      <c r="DF14" s="379">
        <v>0</v>
      </c>
      <c r="DG14" s="379">
        <v>0</v>
      </c>
      <c r="DH14" s="379">
        <v>0</v>
      </c>
      <c r="DI14" s="379">
        <v>0</v>
      </c>
      <c r="DJ14" s="380">
        <v>0</v>
      </c>
      <c r="DK14" s="381">
        <v>0</v>
      </c>
      <c r="DL14" s="379">
        <v>0</v>
      </c>
      <c r="DM14" s="379">
        <v>0</v>
      </c>
      <c r="DN14" s="379">
        <v>0</v>
      </c>
      <c r="DO14" s="379">
        <v>0</v>
      </c>
      <c r="DP14" s="379">
        <v>0</v>
      </c>
      <c r="DQ14" s="379">
        <v>0</v>
      </c>
      <c r="DR14" s="379">
        <v>0</v>
      </c>
      <c r="DS14" s="382">
        <v>0</v>
      </c>
      <c r="DT14" s="378">
        <v>0</v>
      </c>
      <c r="DU14" s="379">
        <v>0</v>
      </c>
      <c r="DV14" s="379">
        <v>0</v>
      </c>
      <c r="DW14" s="379">
        <v>0</v>
      </c>
      <c r="DX14" s="379">
        <v>0</v>
      </c>
      <c r="DY14" s="379">
        <v>0</v>
      </c>
      <c r="DZ14" s="379">
        <v>0</v>
      </c>
      <c r="EA14" s="379">
        <v>0</v>
      </c>
      <c r="EB14" s="380">
        <v>0</v>
      </c>
      <c r="EC14" s="381">
        <v>0</v>
      </c>
      <c r="ED14" s="379">
        <v>0</v>
      </c>
      <c r="EE14" s="379">
        <v>0</v>
      </c>
      <c r="EF14" s="379">
        <v>0</v>
      </c>
      <c r="EG14" s="379">
        <v>0</v>
      </c>
      <c r="EH14" s="379">
        <v>0</v>
      </c>
      <c r="EI14" s="379">
        <v>0</v>
      </c>
      <c r="EJ14" s="379">
        <v>0</v>
      </c>
      <c r="EK14" s="382">
        <v>0</v>
      </c>
      <c r="EL14" s="378">
        <v>0</v>
      </c>
      <c r="EM14" s="379">
        <v>0</v>
      </c>
      <c r="EN14" s="379">
        <v>0</v>
      </c>
      <c r="EO14" s="379">
        <v>0</v>
      </c>
      <c r="EP14" s="379">
        <v>0</v>
      </c>
      <c r="EQ14" s="379">
        <v>0</v>
      </c>
      <c r="ER14" s="379">
        <v>0</v>
      </c>
      <c r="ES14" s="379">
        <v>0</v>
      </c>
      <c r="ET14" s="380">
        <v>0</v>
      </c>
      <c r="EU14" s="381">
        <v>0</v>
      </c>
      <c r="EV14" s="379">
        <v>0</v>
      </c>
      <c r="EW14" s="379">
        <v>0</v>
      </c>
      <c r="EX14" s="379">
        <v>0</v>
      </c>
      <c r="EY14" s="379">
        <v>0</v>
      </c>
      <c r="EZ14" s="379">
        <v>0</v>
      </c>
      <c r="FA14" s="379">
        <v>0</v>
      </c>
      <c r="FB14" s="379">
        <v>0</v>
      </c>
      <c r="FC14" s="382">
        <v>0</v>
      </c>
      <c r="FD14" s="378">
        <v>0</v>
      </c>
      <c r="FE14" s="379">
        <v>0</v>
      </c>
      <c r="FF14" s="379">
        <v>0</v>
      </c>
      <c r="FG14" s="379">
        <v>0</v>
      </c>
      <c r="FH14" s="379">
        <v>0</v>
      </c>
      <c r="FI14" s="379">
        <v>0</v>
      </c>
      <c r="FJ14" s="379">
        <v>0</v>
      </c>
      <c r="FK14" s="379">
        <v>0</v>
      </c>
      <c r="FL14" s="380">
        <v>0</v>
      </c>
      <c r="FM14" s="381">
        <v>0</v>
      </c>
      <c r="FN14" s="379">
        <v>0</v>
      </c>
      <c r="FO14" s="379">
        <v>0</v>
      </c>
      <c r="FP14" s="379">
        <v>0</v>
      </c>
      <c r="FQ14" s="379">
        <v>0</v>
      </c>
      <c r="FR14" s="379">
        <v>0</v>
      </c>
      <c r="FS14" s="379">
        <v>0</v>
      </c>
      <c r="FT14" s="379">
        <v>0</v>
      </c>
      <c r="FU14" s="382">
        <v>0</v>
      </c>
      <c r="FV14" s="378">
        <v>0</v>
      </c>
      <c r="FW14" s="379">
        <v>0</v>
      </c>
      <c r="FX14" s="379">
        <v>0</v>
      </c>
      <c r="FY14" s="379">
        <v>0</v>
      </c>
      <c r="FZ14" s="379">
        <v>0</v>
      </c>
      <c r="GA14" s="379">
        <v>0</v>
      </c>
      <c r="GB14" s="379">
        <v>0</v>
      </c>
      <c r="GC14" s="379">
        <v>0</v>
      </c>
      <c r="GD14" s="380">
        <v>0</v>
      </c>
      <c r="GE14" s="381">
        <v>0</v>
      </c>
      <c r="GF14" s="379">
        <v>0</v>
      </c>
      <c r="GG14" s="379">
        <v>0</v>
      </c>
      <c r="GH14" s="379">
        <v>0</v>
      </c>
      <c r="GI14" s="379">
        <v>0</v>
      </c>
      <c r="GJ14" s="379">
        <v>0</v>
      </c>
      <c r="GK14" s="379">
        <v>0</v>
      </c>
      <c r="GL14" s="379">
        <v>0</v>
      </c>
      <c r="GM14" s="382">
        <v>0</v>
      </c>
      <c r="GN14" s="378">
        <v>0</v>
      </c>
      <c r="GO14" s="379">
        <v>0</v>
      </c>
      <c r="GP14" s="379">
        <v>0</v>
      </c>
      <c r="GQ14" s="379">
        <v>0</v>
      </c>
      <c r="GR14" s="379">
        <v>0</v>
      </c>
      <c r="GS14" s="379">
        <v>0</v>
      </c>
      <c r="GT14" s="379">
        <v>0</v>
      </c>
      <c r="GU14" s="379">
        <v>0</v>
      </c>
      <c r="GV14" s="380">
        <v>0</v>
      </c>
      <c r="GW14" s="381">
        <v>0</v>
      </c>
      <c r="GX14" s="379">
        <v>0</v>
      </c>
      <c r="GY14" s="379">
        <v>0</v>
      </c>
      <c r="GZ14" s="379">
        <v>0</v>
      </c>
      <c r="HA14" s="379">
        <v>0</v>
      </c>
      <c r="HB14" s="379">
        <v>0</v>
      </c>
      <c r="HC14" s="379">
        <v>0</v>
      </c>
      <c r="HD14" s="379">
        <v>0</v>
      </c>
      <c r="HE14" s="382">
        <v>0</v>
      </c>
      <c r="HF14" s="378">
        <v>0</v>
      </c>
      <c r="HG14" s="379">
        <v>0</v>
      </c>
      <c r="HH14" s="379">
        <v>0</v>
      </c>
      <c r="HI14" s="379">
        <v>0</v>
      </c>
      <c r="HJ14" s="379">
        <v>0</v>
      </c>
      <c r="HK14" s="379">
        <v>0</v>
      </c>
      <c r="HL14" s="379">
        <v>0</v>
      </c>
      <c r="HM14" s="379">
        <v>0</v>
      </c>
      <c r="HN14" s="380">
        <v>0</v>
      </c>
      <c r="HO14" s="115">
        <f t="shared" si="17"/>
        <v>0</v>
      </c>
      <c r="HP14" s="115">
        <f t="shared" si="18"/>
        <v>0</v>
      </c>
      <c r="HQ14" s="115">
        <f t="shared" si="2"/>
        <v>0</v>
      </c>
      <c r="HR14" s="115">
        <f>SUM(S14,AB14,AK14,AT14,BC14,BL14,BU14,CD14,CM14,CV14,DE14,DN14,DW14,EF14,EO14,EX14,FG14,FP14,FY14,GH14,GQ14,GZ14,HI14)</f>
        <v>0</v>
      </c>
      <c r="HS14" s="116">
        <f t="shared" si="4"/>
        <v>0</v>
      </c>
      <c r="HT14" s="115">
        <f t="shared" si="5"/>
        <v>0</v>
      </c>
      <c r="HU14" s="115">
        <f t="shared" si="6"/>
        <v>0</v>
      </c>
      <c r="HV14" s="117">
        <f t="shared" si="7"/>
        <v>0</v>
      </c>
      <c r="HW14" s="115" t="str">
        <f t="shared" si="8"/>
        <v>nem volt</v>
      </c>
      <c r="HX14" s="470" t="str">
        <f t="shared" si="9"/>
        <v>nem volt</v>
      </c>
      <c r="HY14" s="470" t="str">
        <f t="shared" si="10"/>
        <v>nem volt</v>
      </c>
      <c r="HZ14" s="399" t="str">
        <f t="shared" si="11"/>
        <v>nem volt</v>
      </c>
      <c r="IA14" s="118">
        <f t="shared" si="12"/>
        <v>0</v>
      </c>
      <c r="IB14" s="119">
        <f t="shared" si="13"/>
        <v>0</v>
      </c>
      <c r="IC14" s="119" t="str">
        <f t="shared" si="14"/>
        <v>nem volt</v>
      </c>
      <c r="ID14" s="399">
        <f t="shared" si="15"/>
        <v>0</v>
      </c>
    </row>
    <row r="15" spans="1:238" ht="18" x14ac:dyDescent="0.25">
      <c r="A15" s="392">
        <f t="shared" si="16"/>
        <v>9</v>
      </c>
      <c r="B15" s="62" t="s">
        <v>449</v>
      </c>
      <c r="C15" s="64">
        <v>0</v>
      </c>
      <c r="D15" s="64">
        <v>0</v>
      </c>
      <c r="E15" s="64">
        <v>0</v>
      </c>
      <c r="F15" s="64">
        <v>0</v>
      </c>
      <c r="G15" s="64">
        <v>0</v>
      </c>
      <c r="H15" s="65">
        <v>0</v>
      </c>
      <c r="I15" s="288">
        <v>0</v>
      </c>
      <c r="J15" s="64">
        <v>0</v>
      </c>
      <c r="K15" s="64">
        <v>0</v>
      </c>
      <c r="L15" s="64">
        <v>0</v>
      </c>
      <c r="M15" s="64">
        <v>0</v>
      </c>
      <c r="N15" s="64">
        <v>0</v>
      </c>
      <c r="O15" s="67"/>
      <c r="P15" s="378">
        <v>0</v>
      </c>
      <c r="Q15" s="379">
        <v>0</v>
      </c>
      <c r="R15" s="379">
        <v>0</v>
      </c>
      <c r="S15" s="379">
        <v>0</v>
      </c>
      <c r="T15" s="379">
        <v>0</v>
      </c>
      <c r="U15" s="379">
        <v>0</v>
      </c>
      <c r="V15" s="379">
        <v>0</v>
      </c>
      <c r="W15" s="379">
        <v>0</v>
      </c>
      <c r="X15" s="380">
        <v>0</v>
      </c>
      <c r="Y15" s="381">
        <v>0</v>
      </c>
      <c r="Z15" s="379">
        <v>0</v>
      </c>
      <c r="AA15" s="379">
        <v>0</v>
      </c>
      <c r="AB15" s="379">
        <v>0</v>
      </c>
      <c r="AC15" s="379">
        <v>0</v>
      </c>
      <c r="AD15" s="379">
        <v>0</v>
      </c>
      <c r="AE15" s="379">
        <v>0</v>
      </c>
      <c r="AF15" s="379">
        <v>0</v>
      </c>
      <c r="AG15" s="382">
        <v>0</v>
      </c>
      <c r="AH15" s="378">
        <v>0</v>
      </c>
      <c r="AI15" s="379">
        <v>0</v>
      </c>
      <c r="AJ15" s="379">
        <v>0</v>
      </c>
      <c r="AK15" s="379">
        <v>0</v>
      </c>
      <c r="AL15" s="379">
        <v>0</v>
      </c>
      <c r="AM15" s="379">
        <v>0</v>
      </c>
      <c r="AN15" s="379">
        <v>0</v>
      </c>
      <c r="AO15" s="379">
        <v>0</v>
      </c>
      <c r="AP15" s="380">
        <v>0</v>
      </c>
      <c r="AQ15" s="381">
        <v>0</v>
      </c>
      <c r="AR15" s="379">
        <v>0</v>
      </c>
      <c r="AS15" s="379">
        <v>0</v>
      </c>
      <c r="AT15" s="379">
        <v>0</v>
      </c>
      <c r="AU15" s="379">
        <v>0</v>
      </c>
      <c r="AV15" s="379">
        <v>0</v>
      </c>
      <c r="AW15" s="379">
        <v>0</v>
      </c>
      <c r="AX15" s="379">
        <v>0</v>
      </c>
      <c r="AY15" s="382">
        <v>0</v>
      </c>
      <c r="AZ15" s="378">
        <v>0</v>
      </c>
      <c r="BA15" s="379">
        <v>0</v>
      </c>
      <c r="BB15" s="379">
        <v>0</v>
      </c>
      <c r="BC15" s="379">
        <v>0</v>
      </c>
      <c r="BD15" s="379">
        <v>0</v>
      </c>
      <c r="BE15" s="379">
        <v>0</v>
      </c>
      <c r="BF15" s="379">
        <v>0</v>
      </c>
      <c r="BG15" s="379">
        <v>0</v>
      </c>
      <c r="BH15" s="380">
        <v>0</v>
      </c>
      <c r="BI15" s="381">
        <v>0</v>
      </c>
      <c r="BJ15" s="379">
        <v>0</v>
      </c>
      <c r="BK15" s="379">
        <v>0</v>
      </c>
      <c r="BL15" s="379">
        <v>0</v>
      </c>
      <c r="BM15" s="379">
        <v>0</v>
      </c>
      <c r="BN15" s="379">
        <v>0</v>
      </c>
      <c r="BO15" s="379">
        <v>0</v>
      </c>
      <c r="BP15" s="379">
        <v>0</v>
      </c>
      <c r="BQ15" s="382">
        <v>0</v>
      </c>
      <c r="BR15" s="378">
        <v>0</v>
      </c>
      <c r="BS15" s="379">
        <v>0</v>
      </c>
      <c r="BT15" s="379">
        <v>0</v>
      </c>
      <c r="BU15" s="379">
        <v>0</v>
      </c>
      <c r="BV15" s="379">
        <v>0</v>
      </c>
      <c r="BW15" s="379">
        <v>0</v>
      </c>
      <c r="BX15" s="379">
        <v>0</v>
      </c>
      <c r="BY15" s="379">
        <v>0</v>
      </c>
      <c r="BZ15" s="380">
        <v>0</v>
      </c>
      <c r="CA15" s="381">
        <v>0</v>
      </c>
      <c r="CB15" s="379">
        <v>0</v>
      </c>
      <c r="CC15" s="379">
        <v>0</v>
      </c>
      <c r="CD15" s="379">
        <v>0</v>
      </c>
      <c r="CE15" s="379">
        <v>0</v>
      </c>
      <c r="CF15" s="379">
        <v>0</v>
      </c>
      <c r="CG15" s="379">
        <v>0</v>
      </c>
      <c r="CH15" s="379">
        <v>0</v>
      </c>
      <c r="CI15" s="382">
        <v>0</v>
      </c>
      <c r="CJ15" s="378">
        <v>0</v>
      </c>
      <c r="CK15" s="379">
        <v>0</v>
      </c>
      <c r="CL15" s="379">
        <v>0</v>
      </c>
      <c r="CM15" s="379">
        <v>0</v>
      </c>
      <c r="CN15" s="379">
        <v>0</v>
      </c>
      <c r="CO15" s="379">
        <v>0</v>
      </c>
      <c r="CP15" s="379">
        <v>0</v>
      </c>
      <c r="CQ15" s="379">
        <v>0</v>
      </c>
      <c r="CR15" s="380">
        <v>0</v>
      </c>
      <c r="CS15" s="381">
        <v>0</v>
      </c>
      <c r="CT15" s="379">
        <v>0</v>
      </c>
      <c r="CU15" s="379">
        <v>0</v>
      </c>
      <c r="CV15" s="379">
        <v>0</v>
      </c>
      <c r="CW15" s="379">
        <v>0</v>
      </c>
      <c r="CX15" s="379">
        <v>0</v>
      </c>
      <c r="CY15" s="379">
        <v>0</v>
      </c>
      <c r="CZ15" s="379">
        <v>0</v>
      </c>
      <c r="DA15" s="382">
        <v>0</v>
      </c>
      <c r="DB15" s="378">
        <v>0</v>
      </c>
      <c r="DC15" s="379">
        <v>0</v>
      </c>
      <c r="DD15" s="379">
        <v>0</v>
      </c>
      <c r="DE15" s="379">
        <v>0</v>
      </c>
      <c r="DF15" s="379">
        <v>0</v>
      </c>
      <c r="DG15" s="379">
        <v>0</v>
      </c>
      <c r="DH15" s="379">
        <v>0</v>
      </c>
      <c r="DI15" s="379">
        <v>0</v>
      </c>
      <c r="DJ15" s="380">
        <v>0</v>
      </c>
      <c r="DK15" s="381">
        <v>0</v>
      </c>
      <c r="DL15" s="379">
        <v>0</v>
      </c>
      <c r="DM15" s="379">
        <v>0</v>
      </c>
      <c r="DN15" s="379">
        <v>0</v>
      </c>
      <c r="DO15" s="379">
        <v>0</v>
      </c>
      <c r="DP15" s="379">
        <v>0</v>
      </c>
      <c r="DQ15" s="379">
        <v>0</v>
      </c>
      <c r="DR15" s="379">
        <v>0</v>
      </c>
      <c r="DS15" s="382">
        <v>0</v>
      </c>
      <c r="DT15" s="378">
        <v>0</v>
      </c>
      <c r="DU15" s="379">
        <v>0</v>
      </c>
      <c r="DV15" s="379">
        <v>0</v>
      </c>
      <c r="DW15" s="379">
        <v>0</v>
      </c>
      <c r="DX15" s="379">
        <v>0</v>
      </c>
      <c r="DY15" s="379">
        <v>0</v>
      </c>
      <c r="DZ15" s="379">
        <v>0</v>
      </c>
      <c r="EA15" s="379">
        <v>0</v>
      </c>
      <c r="EB15" s="380">
        <v>0</v>
      </c>
      <c r="EC15" s="381">
        <v>0</v>
      </c>
      <c r="ED15" s="379">
        <v>0</v>
      </c>
      <c r="EE15" s="379">
        <v>0</v>
      </c>
      <c r="EF15" s="379">
        <v>0</v>
      </c>
      <c r="EG15" s="379">
        <v>0</v>
      </c>
      <c r="EH15" s="379">
        <v>0</v>
      </c>
      <c r="EI15" s="379">
        <v>0</v>
      </c>
      <c r="EJ15" s="379">
        <v>0</v>
      </c>
      <c r="EK15" s="382">
        <v>0</v>
      </c>
      <c r="EL15" s="378">
        <v>0</v>
      </c>
      <c r="EM15" s="379">
        <v>0</v>
      </c>
      <c r="EN15" s="379">
        <v>0</v>
      </c>
      <c r="EO15" s="379">
        <v>0</v>
      </c>
      <c r="EP15" s="379">
        <v>0</v>
      </c>
      <c r="EQ15" s="379">
        <v>0</v>
      </c>
      <c r="ER15" s="379">
        <v>0</v>
      </c>
      <c r="ES15" s="379">
        <v>0</v>
      </c>
      <c r="ET15" s="380">
        <v>0</v>
      </c>
      <c r="EU15" s="381">
        <v>0</v>
      </c>
      <c r="EV15" s="379">
        <v>0</v>
      </c>
      <c r="EW15" s="379">
        <v>0</v>
      </c>
      <c r="EX15" s="379">
        <v>0</v>
      </c>
      <c r="EY15" s="379">
        <v>0</v>
      </c>
      <c r="EZ15" s="379">
        <v>0</v>
      </c>
      <c r="FA15" s="379">
        <v>0</v>
      </c>
      <c r="FB15" s="379">
        <v>0</v>
      </c>
      <c r="FC15" s="382">
        <v>0</v>
      </c>
      <c r="FD15" s="378">
        <v>0</v>
      </c>
      <c r="FE15" s="379">
        <v>0</v>
      </c>
      <c r="FF15" s="379">
        <v>0</v>
      </c>
      <c r="FG15" s="379">
        <v>0</v>
      </c>
      <c r="FH15" s="379">
        <v>0</v>
      </c>
      <c r="FI15" s="379">
        <v>0</v>
      </c>
      <c r="FJ15" s="379">
        <v>0</v>
      </c>
      <c r="FK15" s="379">
        <v>0</v>
      </c>
      <c r="FL15" s="380">
        <v>0</v>
      </c>
      <c r="FM15" s="381">
        <v>0</v>
      </c>
      <c r="FN15" s="379">
        <v>0</v>
      </c>
      <c r="FO15" s="379">
        <v>0</v>
      </c>
      <c r="FP15" s="379">
        <v>0</v>
      </c>
      <c r="FQ15" s="379">
        <v>0</v>
      </c>
      <c r="FR15" s="379">
        <v>0</v>
      </c>
      <c r="FS15" s="379">
        <v>0</v>
      </c>
      <c r="FT15" s="379">
        <v>0</v>
      </c>
      <c r="FU15" s="382">
        <v>0</v>
      </c>
      <c r="FV15" s="378">
        <v>0</v>
      </c>
      <c r="FW15" s="379">
        <v>0</v>
      </c>
      <c r="FX15" s="379">
        <v>0</v>
      </c>
      <c r="FY15" s="379">
        <v>0</v>
      </c>
      <c r="FZ15" s="379">
        <v>0</v>
      </c>
      <c r="GA15" s="379">
        <v>0</v>
      </c>
      <c r="GB15" s="379">
        <v>0</v>
      </c>
      <c r="GC15" s="379">
        <v>0</v>
      </c>
      <c r="GD15" s="380">
        <v>0</v>
      </c>
      <c r="GE15" s="381">
        <v>0</v>
      </c>
      <c r="GF15" s="379">
        <v>0</v>
      </c>
      <c r="GG15" s="379">
        <v>0</v>
      </c>
      <c r="GH15" s="379">
        <v>0</v>
      </c>
      <c r="GI15" s="379">
        <v>0</v>
      </c>
      <c r="GJ15" s="379">
        <v>0</v>
      </c>
      <c r="GK15" s="379">
        <v>0</v>
      </c>
      <c r="GL15" s="379">
        <v>0</v>
      </c>
      <c r="GM15" s="382">
        <v>0</v>
      </c>
      <c r="GN15" s="378">
        <v>0</v>
      </c>
      <c r="GO15" s="379">
        <v>0</v>
      </c>
      <c r="GP15" s="379">
        <v>0</v>
      </c>
      <c r="GQ15" s="379">
        <v>0</v>
      </c>
      <c r="GR15" s="379">
        <v>0</v>
      </c>
      <c r="GS15" s="379">
        <v>0</v>
      </c>
      <c r="GT15" s="379">
        <v>0</v>
      </c>
      <c r="GU15" s="379">
        <v>0</v>
      </c>
      <c r="GV15" s="380">
        <v>0</v>
      </c>
      <c r="GW15" s="381">
        <v>0</v>
      </c>
      <c r="GX15" s="379">
        <v>0</v>
      </c>
      <c r="GY15" s="379">
        <v>0</v>
      </c>
      <c r="GZ15" s="379">
        <v>0</v>
      </c>
      <c r="HA15" s="379">
        <v>0</v>
      </c>
      <c r="HB15" s="379">
        <v>0</v>
      </c>
      <c r="HC15" s="379">
        <v>0</v>
      </c>
      <c r="HD15" s="379">
        <v>0</v>
      </c>
      <c r="HE15" s="382">
        <v>0</v>
      </c>
      <c r="HF15" s="378">
        <v>0</v>
      </c>
      <c r="HG15" s="379">
        <v>0</v>
      </c>
      <c r="HH15" s="379">
        <v>0</v>
      </c>
      <c r="HI15" s="379">
        <v>0</v>
      </c>
      <c r="HJ15" s="379">
        <v>0</v>
      </c>
      <c r="HK15" s="379">
        <v>0</v>
      </c>
      <c r="HL15" s="379">
        <v>0</v>
      </c>
      <c r="HM15" s="379">
        <v>0</v>
      </c>
      <c r="HN15" s="380">
        <v>0</v>
      </c>
      <c r="HO15" s="115">
        <f t="shared" si="17"/>
        <v>0</v>
      </c>
      <c r="HP15" s="115">
        <f t="shared" si="18"/>
        <v>0</v>
      </c>
      <c r="HQ15" s="115">
        <f t="shared" si="2"/>
        <v>0</v>
      </c>
      <c r="HR15" s="115">
        <f t="shared" si="3"/>
        <v>0</v>
      </c>
      <c r="HS15" s="116">
        <f t="shared" si="4"/>
        <v>0</v>
      </c>
      <c r="HT15" s="115">
        <f t="shared" si="5"/>
        <v>0</v>
      </c>
      <c r="HU15" s="115">
        <f t="shared" si="6"/>
        <v>0</v>
      </c>
      <c r="HV15" s="117">
        <f t="shared" si="7"/>
        <v>0</v>
      </c>
      <c r="HW15" s="115" t="str">
        <f t="shared" si="8"/>
        <v>nem volt</v>
      </c>
      <c r="HX15" s="470" t="str">
        <f t="shared" si="9"/>
        <v>nem volt</v>
      </c>
      <c r="HY15" s="470" t="str">
        <f t="shared" si="10"/>
        <v>nem volt</v>
      </c>
      <c r="HZ15" s="399" t="str">
        <f t="shared" si="11"/>
        <v>nem volt</v>
      </c>
      <c r="IA15" s="118">
        <f t="shared" si="12"/>
        <v>0</v>
      </c>
      <c r="IB15" s="119">
        <f t="shared" si="13"/>
        <v>0</v>
      </c>
      <c r="IC15" s="119" t="str">
        <f t="shared" si="14"/>
        <v>nem volt</v>
      </c>
      <c r="ID15" s="399">
        <f t="shared" si="15"/>
        <v>0</v>
      </c>
    </row>
    <row r="16" spans="1:238" ht="18" x14ac:dyDescent="0.25">
      <c r="A16" s="392">
        <f t="shared" si="16"/>
        <v>10</v>
      </c>
      <c r="B16" s="62" t="s">
        <v>449</v>
      </c>
      <c r="C16" s="64">
        <v>0</v>
      </c>
      <c r="D16" s="64">
        <v>0</v>
      </c>
      <c r="E16" s="64">
        <v>0</v>
      </c>
      <c r="F16" s="64">
        <v>0</v>
      </c>
      <c r="G16" s="64">
        <v>0</v>
      </c>
      <c r="H16" s="65">
        <v>0</v>
      </c>
      <c r="I16" s="288">
        <v>0</v>
      </c>
      <c r="J16" s="64">
        <v>0</v>
      </c>
      <c r="K16" s="64">
        <v>0</v>
      </c>
      <c r="L16" s="64">
        <v>0</v>
      </c>
      <c r="M16" s="64">
        <v>0</v>
      </c>
      <c r="N16" s="64">
        <v>0</v>
      </c>
      <c r="O16" s="67"/>
      <c r="P16" s="378">
        <v>1</v>
      </c>
      <c r="Q16" s="379">
        <v>0</v>
      </c>
      <c r="R16" s="379">
        <v>0</v>
      </c>
      <c r="S16" s="379">
        <v>0</v>
      </c>
      <c r="T16" s="379">
        <v>0</v>
      </c>
      <c r="U16" s="379">
        <v>0</v>
      </c>
      <c r="V16" s="379">
        <v>0</v>
      </c>
      <c r="W16" s="379">
        <v>0</v>
      </c>
      <c r="X16" s="380">
        <v>0</v>
      </c>
      <c r="Y16" s="381">
        <v>0</v>
      </c>
      <c r="Z16" s="379">
        <v>0</v>
      </c>
      <c r="AA16" s="379">
        <v>0</v>
      </c>
      <c r="AB16" s="379">
        <v>0</v>
      </c>
      <c r="AC16" s="379">
        <v>0</v>
      </c>
      <c r="AD16" s="379">
        <v>0</v>
      </c>
      <c r="AE16" s="379">
        <v>0</v>
      </c>
      <c r="AF16" s="379">
        <v>0</v>
      </c>
      <c r="AG16" s="382">
        <v>0</v>
      </c>
      <c r="AH16" s="378">
        <v>0</v>
      </c>
      <c r="AI16" s="379">
        <v>0</v>
      </c>
      <c r="AJ16" s="379">
        <v>0</v>
      </c>
      <c r="AK16" s="379">
        <v>0</v>
      </c>
      <c r="AL16" s="379">
        <v>0</v>
      </c>
      <c r="AM16" s="379">
        <v>0</v>
      </c>
      <c r="AN16" s="379">
        <v>0</v>
      </c>
      <c r="AO16" s="379">
        <v>0</v>
      </c>
      <c r="AP16" s="380">
        <v>0</v>
      </c>
      <c r="AQ16" s="381">
        <v>0</v>
      </c>
      <c r="AR16" s="379">
        <v>0</v>
      </c>
      <c r="AS16" s="379">
        <v>0</v>
      </c>
      <c r="AT16" s="379">
        <v>0</v>
      </c>
      <c r="AU16" s="379">
        <v>0</v>
      </c>
      <c r="AV16" s="379">
        <v>0</v>
      </c>
      <c r="AW16" s="379">
        <v>0</v>
      </c>
      <c r="AX16" s="379">
        <v>0</v>
      </c>
      <c r="AY16" s="382">
        <v>0</v>
      </c>
      <c r="AZ16" s="378">
        <v>0</v>
      </c>
      <c r="BA16" s="379">
        <v>0</v>
      </c>
      <c r="BB16" s="379">
        <v>0</v>
      </c>
      <c r="BC16" s="379">
        <v>0</v>
      </c>
      <c r="BD16" s="379">
        <v>0</v>
      </c>
      <c r="BE16" s="379">
        <v>0</v>
      </c>
      <c r="BF16" s="379">
        <v>0</v>
      </c>
      <c r="BG16" s="379">
        <v>0</v>
      </c>
      <c r="BH16" s="380">
        <v>0</v>
      </c>
      <c r="BI16" s="381">
        <v>0</v>
      </c>
      <c r="BJ16" s="379">
        <v>0</v>
      </c>
      <c r="BK16" s="379">
        <v>0</v>
      </c>
      <c r="BL16" s="379">
        <v>0</v>
      </c>
      <c r="BM16" s="379">
        <v>0</v>
      </c>
      <c r="BN16" s="379">
        <v>0</v>
      </c>
      <c r="BO16" s="379">
        <v>0</v>
      </c>
      <c r="BP16" s="379">
        <v>0</v>
      </c>
      <c r="BQ16" s="382">
        <v>0</v>
      </c>
      <c r="BR16" s="378">
        <v>0</v>
      </c>
      <c r="BS16" s="379">
        <v>0</v>
      </c>
      <c r="BT16" s="379">
        <v>0</v>
      </c>
      <c r="BU16" s="379">
        <v>0</v>
      </c>
      <c r="BV16" s="379">
        <v>0</v>
      </c>
      <c r="BW16" s="379">
        <v>0</v>
      </c>
      <c r="BX16" s="379">
        <v>0</v>
      </c>
      <c r="BY16" s="379">
        <v>0</v>
      </c>
      <c r="BZ16" s="380">
        <v>0</v>
      </c>
      <c r="CA16" s="381">
        <v>0</v>
      </c>
      <c r="CB16" s="379">
        <v>0</v>
      </c>
      <c r="CC16" s="379">
        <v>0</v>
      </c>
      <c r="CD16" s="379">
        <v>0</v>
      </c>
      <c r="CE16" s="379">
        <v>0</v>
      </c>
      <c r="CF16" s="379">
        <v>0</v>
      </c>
      <c r="CG16" s="379">
        <v>0</v>
      </c>
      <c r="CH16" s="379">
        <v>0</v>
      </c>
      <c r="CI16" s="382">
        <v>0</v>
      </c>
      <c r="CJ16" s="378">
        <v>0</v>
      </c>
      <c r="CK16" s="379">
        <v>0</v>
      </c>
      <c r="CL16" s="379">
        <v>0</v>
      </c>
      <c r="CM16" s="379">
        <v>0</v>
      </c>
      <c r="CN16" s="379">
        <v>0</v>
      </c>
      <c r="CO16" s="379">
        <v>0</v>
      </c>
      <c r="CP16" s="379">
        <v>0</v>
      </c>
      <c r="CQ16" s="379">
        <v>0</v>
      </c>
      <c r="CR16" s="380">
        <v>0</v>
      </c>
      <c r="CS16" s="381">
        <v>0</v>
      </c>
      <c r="CT16" s="379">
        <v>0</v>
      </c>
      <c r="CU16" s="379">
        <v>0</v>
      </c>
      <c r="CV16" s="379">
        <v>0</v>
      </c>
      <c r="CW16" s="379">
        <v>0</v>
      </c>
      <c r="CX16" s="379">
        <v>0</v>
      </c>
      <c r="CY16" s="379">
        <v>0</v>
      </c>
      <c r="CZ16" s="379">
        <v>0</v>
      </c>
      <c r="DA16" s="382">
        <v>0</v>
      </c>
      <c r="DB16" s="378">
        <v>0</v>
      </c>
      <c r="DC16" s="379">
        <v>0</v>
      </c>
      <c r="DD16" s="379">
        <v>0</v>
      </c>
      <c r="DE16" s="379">
        <v>0</v>
      </c>
      <c r="DF16" s="379">
        <v>0</v>
      </c>
      <c r="DG16" s="379">
        <v>0</v>
      </c>
      <c r="DH16" s="379">
        <v>0</v>
      </c>
      <c r="DI16" s="379">
        <v>0</v>
      </c>
      <c r="DJ16" s="380">
        <v>0</v>
      </c>
      <c r="DK16" s="381">
        <v>0</v>
      </c>
      <c r="DL16" s="379">
        <v>0</v>
      </c>
      <c r="DM16" s="379">
        <v>0</v>
      </c>
      <c r="DN16" s="379">
        <v>0</v>
      </c>
      <c r="DO16" s="379">
        <v>0</v>
      </c>
      <c r="DP16" s="379">
        <v>0</v>
      </c>
      <c r="DQ16" s="379">
        <v>0</v>
      </c>
      <c r="DR16" s="379">
        <v>0</v>
      </c>
      <c r="DS16" s="382">
        <v>0</v>
      </c>
      <c r="DT16" s="378">
        <v>0</v>
      </c>
      <c r="DU16" s="379">
        <v>0</v>
      </c>
      <c r="DV16" s="379">
        <v>0</v>
      </c>
      <c r="DW16" s="379">
        <v>0</v>
      </c>
      <c r="DX16" s="379">
        <v>0</v>
      </c>
      <c r="DY16" s="379">
        <v>0</v>
      </c>
      <c r="DZ16" s="379">
        <v>0</v>
      </c>
      <c r="EA16" s="379">
        <v>0</v>
      </c>
      <c r="EB16" s="380">
        <v>0</v>
      </c>
      <c r="EC16" s="381">
        <v>0</v>
      </c>
      <c r="ED16" s="379">
        <v>0</v>
      </c>
      <c r="EE16" s="379">
        <v>0</v>
      </c>
      <c r="EF16" s="379">
        <v>0</v>
      </c>
      <c r="EG16" s="379">
        <v>0</v>
      </c>
      <c r="EH16" s="379">
        <v>0</v>
      </c>
      <c r="EI16" s="379">
        <v>0</v>
      </c>
      <c r="EJ16" s="379">
        <v>0</v>
      </c>
      <c r="EK16" s="382">
        <v>0</v>
      </c>
      <c r="EL16" s="378">
        <v>0</v>
      </c>
      <c r="EM16" s="379">
        <v>0</v>
      </c>
      <c r="EN16" s="379">
        <v>0</v>
      </c>
      <c r="EO16" s="379">
        <v>0</v>
      </c>
      <c r="EP16" s="379">
        <v>0</v>
      </c>
      <c r="EQ16" s="379">
        <v>0</v>
      </c>
      <c r="ER16" s="379">
        <v>0</v>
      </c>
      <c r="ES16" s="379">
        <v>0</v>
      </c>
      <c r="ET16" s="380">
        <v>0</v>
      </c>
      <c r="EU16" s="381">
        <v>0</v>
      </c>
      <c r="EV16" s="379">
        <v>0</v>
      </c>
      <c r="EW16" s="379">
        <v>0</v>
      </c>
      <c r="EX16" s="379">
        <v>0</v>
      </c>
      <c r="EY16" s="379">
        <v>0</v>
      </c>
      <c r="EZ16" s="379">
        <v>0</v>
      </c>
      <c r="FA16" s="379">
        <v>0</v>
      </c>
      <c r="FB16" s="379">
        <v>0</v>
      </c>
      <c r="FC16" s="382">
        <v>0</v>
      </c>
      <c r="FD16" s="378">
        <v>0</v>
      </c>
      <c r="FE16" s="379">
        <v>0</v>
      </c>
      <c r="FF16" s="379">
        <v>0</v>
      </c>
      <c r="FG16" s="379">
        <v>0</v>
      </c>
      <c r="FH16" s="379">
        <v>0</v>
      </c>
      <c r="FI16" s="379">
        <v>0</v>
      </c>
      <c r="FJ16" s="379">
        <v>0</v>
      </c>
      <c r="FK16" s="379">
        <v>0</v>
      </c>
      <c r="FL16" s="380">
        <v>0</v>
      </c>
      <c r="FM16" s="381">
        <v>0</v>
      </c>
      <c r="FN16" s="379">
        <v>0</v>
      </c>
      <c r="FO16" s="379">
        <v>0</v>
      </c>
      <c r="FP16" s="379">
        <v>0</v>
      </c>
      <c r="FQ16" s="379">
        <v>0</v>
      </c>
      <c r="FR16" s="379">
        <v>0</v>
      </c>
      <c r="FS16" s="379">
        <v>0</v>
      </c>
      <c r="FT16" s="379">
        <v>0</v>
      </c>
      <c r="FU16" s="382">
        <v>0</v>
      </c>
      <c r="FV16" s="378">
        <v>0</v>
      </c>
      <c r="FW16" s="379">
        <v>0</v>
      </c>
      <c r="FX16" s="379">
        <v>0</v>
      </c>
      <c r="FY16" s="379">
        <v>0</v>
      </c>
      <c r="FZ16" s="379">
        <v>0</v>
      </c>
      <c r="GA16" s="379">
        <v>0</v>
      </c>
      <c r="GB16" s="379">
        <v>0</v>
      </c>
      <c r="GC16" s="379">
        <v>0</v>
      </c>
      <c r="GD16" s="380">
        <v>0</v>
      </c>
      <c r="GE16" s="381">
        <v>0</v>
      </c>
      <c r="GF16" s="379">
        <v>0</v>
      </c>
      <c r="GG16" s="379">
        <v>0</v>
      </c>
      <c r="GH16" s="379">
        <v>0</v>
      </c>
      <c r="GI16" s="379">
        <v>0</v>
      </c>
      <c r="GJ16" s="379">
        <v>0</v>
      </c>
      <c r="GK16" s="379">
        <v>0</v>
      </c>
      <c r="GL16" s="379">
        <v>0</v>
      </c>
      <c r="GM16" s="382">
        <v>0</v>
      </c>
      <c r="GN16" s="378">
        <v>0</v>
      </c>
      <c r="GO16" s="379">
        <v>0</v>
      </c>
      <c r="GP16" s="379">
        <v>0</v>
      </c>
      <c r="GQ16" s="379">
        <v>0</v>
      </c>
      <c r="GR16" s="379">
        <v>0</v>
      </c>
      <c r="GS16" s="379">
        <v>0</v>
      </c>
      <c r="GT16" s="379">
        <v>0</v>
      </c>
      <c r="GU16" s="379">
        <v>0</v>
      </c>
      <c r="GV16" s="380">
        <v>0</v>
      </c>
      <c r="GW16" s="381">
        <v>0</v>
      </c>
      <c r="GX16" s="379">
        <v>0</v>
      </c>
      <c r="GY16" s="379">
        <v>0</v>
      </c>
      <c r="GZ16" s="379">
        <v>0</v>
      </c>
      <c r="HA16" s="379">
        <v>0</v>
      </c>
      <c r="HB16" s="379">
        <v>0</v>
      </c>
      <c r="HC16" s="379">
        <v>0</v>
      </c>
      <c r="HD16" s="379">
        <v>0</v>
      </c>
      <c r="HE16" s="382">
        <v>0</v>
      </c>
      <c r="HF16" s="378">
        <v>0</v>
      </c>
      <c r="HG16" s="379">
        <v>0</v>
      </c>
      <c r="HH16" s="379">
        <v>0</v>
      </c>
      <c r="HI16" s="379">
        <v>0</v>
      </c>
      <c r="HJ16" s="379">
        <v>0</v>
      </c>
      <c r="HK16" s="379">
        <v>0</v>
      </c>
      <c r="HL16" s="379">
        <v>0</v>
      </c>
      <c r="HM16" s="379">
        <v>0</v>
      </c>
      <c r="HN16" s="380">
        <v>0</v>
      </c>
      <c r="HO16" s="115">
        <f t="shared" si="17"/>
        <v>1</v>
      </c>
      <c r="HP16" s="115">
        <f t="shared" si="18"/>
        <v>0</v>
      </c>
      <c r="HQ16" s="115">
        <f t="shared" si="2"/>
        <v>0</v>
      </c>
      <c r="HR16" s="115">
        <f t="shared" si="3"/>
        <v>0</v>
      </c>
      <c r="HS16" s="116">
        <f t="shared" si="4"/>
        <v>0</v>
      </c>
      <c r="HT16" s="115">
        <f t="shared" si="5"/>
        <v>0</v>
      </c>
      <c r="HU16" s="115">
        <f t="shared" si="6"/>
        <v>0</v>
      </c>
      <c r="HV16" s="117">
        <f t="shared" si="7"/>
        <v>0</v>
      </c>
      <c r="HW16" s="115">
        <f t="shared" si="8"/>
        <v>0</v>
      </c>
      <c r="HX16" s="470" t="str">
        <f t="shared" si="9"/>
        <v>nem volt</v>
      </c>
      <c r="HY16" s="470" t="str">
        <f t="shared" si="10"/>
        <v>nem volt</v>
      </c>
      <c r="HZ16" s="399" t="str">
        <f t="shared" si="11"/>
        <v>nem volt</v>
      </c>
      <c r="IA16" s="118">
        <f t="shared" ref="IA16:IA47" si="19">SUM(HO16:HR16)</f>
        <v>1</v>
      </c>
      <c r="IB16" s="119">
        <f t="shared" si="13"/>
        <v>0</v>
      </c>
      <c r="IC16" s="119">
        <f t="shared" si="14"/>
        <v>0</v>
      </c>
      <c r="ID16" s="399">
        <f t="shared" si="15"/>
        <v>0</v>
      </c>
    </row>
    <row r="17" spans="1:238" ht="18" x14ac:dyDescent="0.25">
      <c r="A17" s="392">
        <f t="shared" si="16"/>
        <v>11</v>
      </c>
      <c r="B17" s="62" t="s">
        <v>449</v>
      </c>
      <c r="C17" s="64">
        <v>0</v>
      </c>
      <c r="D17" s="64">
        <v>0</v>
      </c>
      <c r="E17" s="64">
        <v>0</v>
      </c>
      <c r="F17" s="64">
        <v>0</v>
      </c>
      <c r="G17" s="64">
        <v>0</v>
      </c>
      <c r="H17" s="65">
        <v>0</v>
      </c>
      <c r="I17" s="288">
        <v>0</v>
      </c>
      <c r="J17" s="64">
        <v>0</v>
      </c>
      <c r="K17" s="64">
        <v>0</v>
      </c>
      <c r="L17" s="64">
        <v>0</v>
      </c>
      <c r="M17" s="64">
        <v>0</v>
      </c>
      <c r="N17" s="64">
        <v>0</v>
      </c>
      <c r="O17" s="67"/>
      <c r="P17" s="378">
        <v>0</v>
      </c>
      <c r="Q17" s="379">
        <v>0</v>
      </c>
      <c r="R17" s="379">
        <v>0</v>
      </c>
      <c r="S17" s="379">
        <v>0</v>
      </c>
      <c r="T17" s="379">
        <v>0</v>
      </c>
      <c r="U17" s="379">
        <v>0</v>
      </c>
      <c r="V17" s="379">
        <v>0</v>
      </c>
      <c r="W17" s="379">
        <v>0</v>
      </c>
      <c r="X17" s="380">
        <v>0</v>
      </c>
      <c r="Y17" s="381">
        <v>0</v>
      </c>
      <c r="Z17" s="379">
        <v>0</v>
      </c>
      <c r="AA17" s="379">
        <v>0</v>
      </c>
      <c r="AB17" s="379">
        <v>0</v>
      </c>
      <c r="AC17" s="379">
        <v>0</v>
      </c>
      <c r="AD17" s="379">
        <v>0</v>
      </c>
      <c r="AE17" s="379">
        <v>0</v>
      </c>
      <c r="AF17" s="379">
        <v>0</v>
      </c>
      <c r="AG17" s="382">
        <v>0</v>
      </c>
      <c r="AH17" s="378">
        <v>0</v>
      </c>
      <c r="AI17" s="379">
        <v>0</v>
      </c>
      <c r="AJ17" s="379">
        <v>0</v>
      </c>
      <c r="AK17" s="379">
        <v>0</v>
      </c>
      <c r="AL17" s="379">
        <v>0</v>
      </c>
      <c r="AM17" s="379">
        <v>0</v>
      </c>
      <c r="AN17" s="379">
        <v>0</v>
      </c>
      <c r="AO17" s="379">
        <v>0</v>
      </c>
      <c r="AP17" s="380">
        <v>0</v>
      </c>
      <c r="AQ17" s="381">
        <v>0</v>
      </c>
      <c r="AR17" s="379">
        <v>0</v>
      </c>
      <c r="AS17" s="379">
        <v>0</v>
      </c>
      <c r="AT17" s="379">
        <v>0</v>
      </c>
      <c r="AU17" s="379">
        <v>0</v>
      </c>
      <c r="AV17" s="379">
        <v>0</v>
      </c>
      <c r="AW17" s="379">
        <v>0</v>
      </c>
      <c r="AX17" s="379">
        <v>0</v>
      </c>
      <c r="AY17" s="382">
        <v>0</v>
      </c>
      <c r="AZ17" s="378">
        <v>0</v>
      </c>
      <c r="BA17" s="379">
        <v>0</v>
      </c>
      <c r="BB17" s="379">
        <v>0</v>
      </c>
      <c r="BC17" s="379">
        <v>0</v>
      </c>
      <c r="BD17" s="379">
        <v>0</v>
      </c>
      <c r="BE17" s="379">
        <v>0</v>
      </c>
      <c r="BF17" s="379">
        <v>0</v>
      </c>
      <c r="BG17" s="379">
        <v>0</v>
      </c>
      <c r="BH17" s="380">
        <v>0</v>
      </c>
      <c r="BI17" s="381">
        <v>0</v>
      </c>
      <c r="BJ17" s="379">
        <v>0</v>
      </c>
      <c r="BK17" s="379">
        <v>0</v>
      </c>
      <c r="BL17" s="379">
        <v>0</v>
      </c>
      <c r="BM17" s="379">
        <v>0</v>
      </c>
      <c r="BN17" s="379">
        <v>0</v>
      </c>
      <c r="BO17" s="379">
        <v>0</v>
      </c>
      <c r="BP17" s="379">
        <v>0</v>
      </c>
      <c r="BQ17" s="382">
        <v>0</v>
      </c>
      <c r="BR17" s="378">
        <v>0</v>
      </c>
      <c r="BS17" s="379">
        <v>0</v>
      </c>
      <c r="BT17" s="379">
        <v>0</v>
      </c>
      <c r="BU17" s="379">
        <v>0</v>
      </c>
      <c r="BV17" s="379">
        <v>0</v>
      </c>
      <c r="BW17" s="379">
        <v>0</v>
      </c>
      <c r="BX17" s="379">
        <v>0</v>
      </c>
      <c r="BY17" s="379">
        <v>0</v>
      </c>
      <c r="BZ17" s="380">
        <v>0</v>
      </c>
      <c r="CA17" s="381">
        <v>0</v>
      </c>
      <c r="CB17" s="379">
        <v>0</v>
      </c>
      <c r="CC17" s="379">
        <v>0</v>
      </c>
      <c r="CD17" s="379">
        <v>0</v>
      </c>
      <c r="CE17" s="379">
        <v>0</v>
      </c>
      <c r="CF17" s="379">
        <v>0</v>
      </c>
      <c r="CG17" s="379">
        <v>0</v>
      </c>
      <c r="CH17" s="379">
        <v>0</v>
      </c>
      <c r="CI17" s="382">
        <v>0</v>
      </c>
      <c r="CJ17" s="378">
        <v>0</v>
      </c>
      <c r="CK17" s="379">
        <v>0</v>
      </c>
      <c r="CL17" s="379">
        <v>0</v>
      </c>
      <c r="CM17" s="379">
        <v>0</v>
      </c>
      <c r="CN17" s="379">
        <v>0</v>
      </c>
      <c r="CO17" s="379">
        <v>0</v>
      </c>
      <c r="CP17" s="379">
        <v>0</v>
      </c>
      <c r="CQ17" s="379">
        <v>0</v>
      </c>
      <c r="CR17" s="380">
        <v>0</v>
      </c>
      <c r="CS17" s="381">
        <v>0</v>
      </c>
      <c r="CT17" s="379">
        <v>0</v>
      </c>
      <c r="CU17" s="379">
        <v>0</v>
      </c>
      <c r="CV17" s="379">
        <v>0</v>
      </c>
      <c r="CW17" s="379">
        <v>0</v>
      </c>
      <c r="CX17" s="379">
        <v>0</v>
      </c>
      <c r="CY17" s="379">
        <v>0</v>
      </c>
      <c r="CZ17" s="379">
        <v>0</v>
      </c>
      <c r="DA17" s="382">
        <v>0</v>
      </c>
      <c r="DB17" s="378">
        <v>0</v>
      </c>
      <c r="DC17" s="379">
        <v>0</v>
      </c>
      <c r="DD17" s="379">
        <v>0</v>
      </c>
      <c r="DE17" s="379">
        <v>0</v>
      </c>
      <c r="DF17" s="379">
        <v>0</v>
      </c>
      <c r="DG17" s="379">
        <v>0</v>
      </c>
      <c r="DH17" s="379">
        <v>0</v>
      </c>
      <c r="DI17" s="379">
        <v>0</v>
      </c>
      <c r="DJ17" s="380">
        <v>0</v>
      </c>
      <c r="DK17" s="381">
        <v>0</v>
      </c>
      <c r="DL17" s="379">
        <v>0</v>
      </c>
      <c r="DM17" s="379">
        <v>0</v>
      </c>
      <c r="DN17" s="379">
        <v>0</v>
      </c>
      <c r="DO17" s="379">
        <v>0</v>
      </c>
      <c r="DP17" s="379">
        <v>0</v>
      </c>
      <c r="DQ17" s="379">
        <v>0</v>
      </c>
      <c r="DR17" s="379">
        <v>0</v>
      </c>
      <c r="DS17" s="382">
        <v>0</v>
      </c>
      <c r="DT17" s="378">
        <v>0</v>
      </c>
      <c r="DU17" s="379">
        <v>0</v>
      </c>
      <c r="DV17" s="379">
        <v>0</v>
      </c>
      <c r="DW17" s="379">
        <v>0</v>
      </c>
      <c r="DX17" s="379">
        <v>0</v>
      </c>
      <c r="DY17" s="379">
        <v>0</v>
      </c>
      <c r="DZ17" s="379">
        <v>0</v>
      </c>
      <c r="EA17" s="379">
        <v>0</v>
      </c>
      <c r="EB17" s="380">
        <v>0</v>
      </c>
      <c r="EC17" s="381">
        <v>0</v>
      </c>
      <c r="ED17" s="379">
        <v>0</v>
      </c>
      <c r="EE17" s="379">
        <v>0</v>
      </c>
      <c r="EF17" s="379">
        <v>0</v>
      </c>
      <c r="EG17" s="379">
        <v>0</v>
      </c>
      <c r="EH17" s="379">
        <v>0</v>
      </c>
      <c r="EI17" s="379">
        <v>0</v>
      </c>
      <c r="EJ17" s="379">
        <v>0</v>
      </c>
      <c r="EK17" s="382">
        <v>0</v>
      </c>
      <c r="EL17" s="378">
        <v>0</v>
      </c>
      <c r="EM17" s="379">
        <v>0</v>
      </c>
      <c r="EN17" s="379">
        <v>0</v>
      </c>
      <c r="EO17" s="379">
        <v>0</v>
      </c>
      <c r="EP17" s="379">
        <v>0</v>
      </c>
      <c r="EQ17" s="379">
        <v>0</v>
      </c>
      <c r="ER17" s="379">
        <v>0</v>
      </c>
      <c r="ES17" s="379">
        <v>0</v>
      </c>
      <c r="ET17" s="380">
        <v>0</v>
      </c>
      <c r="EU17" s="381">
        <v>0</v>
      </c>
      <c r="EV17" s="379">
        <v>0</v>
      </c>
      <c r="EW17" s="379">
        <v>0</v>
      </c>
      <c r="EX17" s="379">
        <v>0</v>
      </c>
      <c r="EY17" s="379">
        <v>0</v>
      </c>
      <c r="EZ17" s="379">
        <v>0</v>
      </c>
      <c r="FA17" s="379">
        <v>0</v>
      </c>
      <c r="FB17" s="379">
        <v>0</v>
      </c>
      <c r="FC17" s="382">
        <v>0</v>
      </c>
      <c r="FD17" s="378">
        <v>0</v>
      </c>
      <c r="FE17" s="379">
        <v>0</v>
      </c>
      <c r="FF17" s="379">
        <v>0</v>
      </c>
      <c r="FG17" s="379">
        <v>0</v>
      </c>
      <c r="FH17" s="379">
        <v>0</v>
      </c>
      <c r="FI17" s="379">
        <v>0</v>
      </c>
      <c r="FJ17" s="379">
        <v>0</v>
      </c>
      <c r="FK17" s="379">
        <v>0</v>
      </c>
      <c r="FL17" s="380">
        <v>0</v>
      </c>
      <c r="FM17" s="381">
        <v>0</v>
      </c>
      <c r="FN17" s="379">
        <v>0</v>
      </c>
      <c r="FO17" s="379">
        <v>0</v>
      </c>
      <c r="FP17" s="379">
        <v>0</v>
      </c>
      <c r="FQ17" s="379">
        <v>0</v>
      </c>
      <c r="FR17" s="379">
        <v>0</v>
      </c>
      <c r="FS17" s="379">
        <v>0</v>
      </c>
      <c r="FT17" s="379">
        <v>0</v>
      </c>
      <c r="FU17" s="382">
        <v>0</v>
      </c>
      <c r="FV17" s="378">
        <v>0</v>
      </c>
      <c r="FW17" s="379">
        <v>0</v>
      </c>
      <c r="FX17" s="379">
        <v>0</v>
      </c>
      <c r="FY17" s="379">
        <v>0</v>
      </c>
      <c r="FZ17" s="379">
        <v>0</v>
      </c>
      <c r="GA17" s="379">
        <v>0</v>
      </c>
      <c r="GB17" s="379">
        <v>0</v>
      </c>
      <c r="GC17" s="379">
        <v>0</v>
      </c>
      <c r="GD17" s="380">
        <v>0</v>
      </c>
      <c r="GE17" s="381">
        <v>0</v>
      </c>
      <c r="GF17" s="379">
        <v>0</v>
      </c>
      <c r="GG17" s="379">
        <v>0</v>
      </c>
      <c r="GH17" s="379">
        <v>0</v>
      </c>
      <c r="GI17" s="379">
        <v>0</v>
      </c>
      <c r="GJ17" s="379">
        <v>0</v>
      </c>
      <c r="GK17" s="379">
        <v>0</v>
      </c>
      <c r="GL17" s="379">
        <v>0</v>
      </c>
      <c r="GM17" s="382">
        <v>0</v>
      </c>
      <c r="GN17" s="378">
        <v>0</v>
      </c>
      <c r="GO17" s="379">
        <v>0</v>
      </c>
      <c r="GP17" s="379">
        <v>0</v>
      </c>
      <c r="GQ17" s="379">
        <v>0</v>
      </c>
      <c r="GR17" s="379">
        <v>0</v>
      </c>
      <c r="GS17" s="379">
        <v>0</v>
      </c>
      <c r="GT17" s="379">
        <v>0</v>
      </c>
      <c r="GU17" s="379">
        <v>0</v>
      </c>
      <c r="GV17" s="380">
        <v>0</v>
      </c>
      <c r="GW17" s="381">
        <v>0</v>
      </c>
      <c r="GX17" s="379">
        <v>0</v>
      </c>
      <c r="GY17" s="379">
        <v>0</v>
      </c>
      <c r="GZ17" s="379">
        <v>0</v>
      </c>
      <c r="HA17" s="379">
        <v>0</v>
      </c>
      <c r="HB17" s="379">
        <v>0</v>
      </c>
      <c r="HC17" s="379">
        <v>0</v>
      </c>
      <c r="HD17" s="379">
        <v>0</v>
      </c>
      <c r="HE17" s="382">
        <v>0</v>
      </c>
      <c r="HF17" s="378">
        <v>0</v>
      </c>
      <c r="HG17" s="379">
        <v>0</v>
      </c>
      <c r="HH17" s="379">
        <v>0</v>
      </c>
      <c r="HI17" s="379">
        <v>0</v>
      </c>
      <c r="HJ17" s="379">
        <v>0</v>
      </c>
      <c r="HK17" s="379">
        <v>0</v>
      </c>
      <c r="HL17" s="379">
        <v>0</v>
      </c>
      <c r="HM17" s="379">
        <v>0</v>
      </c>
      <c r="HN17" s="380">
        <v>0</v>
      </c>
      <c r="HO17" s="115">
        <f t="shared" si="17"/>
        <v>0</v>
      </c>
      <c r="HP17" s="115">
        <f t="shared" si="18"/>
        <v>0</v>
      </c>
      <c r="HQ17" s="115">
        <f>SUM(R17,AA17,AJ17,AS17,BB17,BK17,BT17,CC17,CL17,CU17,DD17,DM17,DV17,EE17,EN17,EW17,FF17,FO17,FX17,GG17,GP17,GY17,HH17)</f>
        <v>0</v>
      </c>
      <c r="HR17" s="115">
        <f t="shared" si="3"/>
        <v>0</v>
      </c>
      <c r="HS17" s="116">
        <f t="shared" si="4"/>
        <v>0</v>
      </c>
      <c r="HT17" s="115">
        <f t="shared" si="5"/>
        <v>0</v>
      </c>
      <c r="HU17" s="115">
        <f t="shared" si="6"/>
        <v>0</v>
      </c>
      <c r="HV17" s="117">
        <f t="shared" si="7"/>
        <v>0</v>
      </c>
      <c r="HW17" s="115" t="str">
        <f t="shared" si="8"/>
        <v>nem volt</v>
      </c>
      <c r="HX17" s="470" t="str">
        <f t="shared" si="9"/>
        <v>nem volt</v>
      </c>
      <c r="HY17" s="470" t="str">
        <f t="shared" si="10"/>
        <v>nem volt</v>
      </c>
      <c r="HZ17" s="399" t="str">
        <f t="shared" si="11"/>
        <v>nem volt</v>
      </c>
      <c r="IA17" s="118">
        <f t="shared" si="19"/>
        <v>0</v>
      </c>
      <c r="IB17" s="119">
        <f t="shared" si="13"/>
        <v>0</v>
      </c>
      <c r="IC17" s="119" t="str">
        <f t="shared" si="14"/>
        <v>nem volt</v>
      </c>
      <c r="ID17" s="399">
        <f t="shared" si="15"/>
        <v>0</v>
      </c>
    </row>
    <row r="18" spans="1:238" ht="18" x14ac:dyDescent="0.25">
      <c r="A18" s="392">
        <f t="shared" si="16"/>
        <v>12</v>
      </c>
      <c r="B18" s="62" t="s">
        <v>449</v>
      </c>
      <c r="C18" s="64">
        <v>0</v>
      </c>
      <c r="D18" s="64">
        <v>0</v>
      </c>
      <c r="E18" s="64">
        <v>0</v>
      </c>
      <c r="F18" s="64">
        <v>0</v>
      </c>
      <c r="G18" s="64">
        <v>0</v>
      </c>
      <c r="H18" s="65">
        <v>0</v>
      </c>
      <c r="I18" s="288">
        <v>0</v>
      </c>
      <c r="J18" s="64">
        <v>0</v>
      </c>
      <c r="K18" s="64">
        <v>0</v>
      </c>
      <c r="L18" s="64">
        <v>0</v>
      </c>
      <c r="M18" s="64">
        <v>0</v>
      </c>
      <c r="N18" s="64">
        <v>0</v>
      </c>
      <c r="O18" s="67"/>
      <c r="P18" s="378">
        <v>0</v>
      </c>
      <c r="Q18" s="379">
        <v>0</v>
      </c>
      <c r="R18" s="379">
        <v>0</v>
      </c>
      <c r="S18" s="379">
        <v>0</v>
      </c>
      <c r="T18" s="379">
        <v>0</v>
      </c>
      <c r="U18" s="379">
        <v>0</v>
      </c>
      <c r="V18" s="379">
        <v>0</v>
      </c>
      <c r="W18" s="379">
        <v>0</v>
      </c>
      <c r="X18" s="380">
        <v>0</v>
      </c>
      <c r="Y18" s="381">
        <v>0</v>
      </c>
      <c r="Z18" s="379">
        <v>0</v>
      </c>
      <c r="AA18" s="379">
        <v>0</v>
      </c>
      <c r="AB18" s="379">
        <v>0</v>
      </c>
      <c r="AC18" s="379">
        <v>0</v>
      </c>
      <c r="AD18" s="379">
        <v>0</v>
      </c>
      <c r="AE18" s="379">
        <v>0</v>
      </c>
      <c r="AF18" s="379">
        <v>0</v>
      </c>
      <c r="AG18" s="382">
        <v>0</v>
      </c>
      <c r="AH18" s="378">
        <v>0</v>
      </c>
      <c r="AI18" s="379">
        <v>0</v>
      </c>
      <c r="AJ18" s="379">
        <v>0</v>
      </c>
      <c r="AK18" s="379">
        <v>0</v>
      </c>
      <c r="AL18" s="379">
        <v>0</v>
      </c>
      <c r="AM18" s="379">
        <v>0</v>
      </c>
      <c r="AN18" s="379">
        <v>0</v>
      </c>
      <c r="AO18" s="379">
        <v>0</v>
      </c>
      <c r="AP18" s="380">
        <v>0</v>
      </c>
      <c r="AQ18" s="381">
        <v>0</v>
      </c>
      <c r="AR18" s="379">
        <v>0</v>
      </c>
      <c r="AS18" s="379">
        <v>0</v>
      </c>
      <c r="AT18" s="379">
        <v>0</v>
      </c>
      <c r="AU18" s="379">
        <v>0</v>
      </c>
      <c r="AV18" s="379">
        <v>0</v>
      </c>
      <c r="AW18" s="379">
        <v>0</v>
      </c>
      <c r="AX18" s="379">
        <v>0</v>
      </c>
      <c r="AY18" s="382">
        <v>0</v>
      </c>
      <c r="AZ18" s="378">
        <v>0</v>
      </c>
      <c r="BA18" s="379">
        <v>0</v>
      </c>
      <c r="BB18" s="379">
        <v>0</v>
      </c>
      <c r="BC18" s="379">
        <v>0</v>
      </c>
      <c r="BD18" s="379">
        <v>0</v>
      </c>
      <c r="BE18" s="379">
        <v>0</v>
      </c>
      <c r="BF18" s="379">
        <v>0</v>
      </c>
      <c r="BG18" s="379">
        <v>0</v>
      </c>
      <c r="BH18" s="380">
        <v>0</v>
      </c>
      <c r="BI18" s="381">
        <v>4</v>
      </c>
      <c r="BJ18" s="379">
        <v>0</v>
      </c>
      <c r="BK18" s="379">
        <v>0</v>
      </c>
      <c r="BL18" s="379">
        <v>4</v>
      </c>
      <c r="BM18" s="379">
        <v>0</v>
      </c>
      <c r="BN18" s="379">
        <v>0</v>
      </c>
      <c r="BO18" s="379">
        <v>0</v>
      </c>
      <c r="BP18" s="379">
        <v>0</v>
      </c>
      <c r="BQ18" s="382">
        <v>0</v>
      </c>
      <c r="BR18" s="378">
        <v>0</v>
      </c>
      <c r="BS18" s="379">
        <v>0</v>
      </c>
      <c r="BT18" s="379">
        <v>0</v>
      </c>
      <c r="BU18" s="379">
        <v>0</v>
      </c>
      <c r="BV18" s="379">
        <v>0</v>
      </c>
      <c r="BW18" s="379">
        <v>0</v>
      </c>
      <c r="BX18" s="379">
        <v>0</v>
      </c>
      <c r="BY18" s="379">
        <v>0</v>
      </c>
      <c r="BZ18" s="380">
        <v>0</v>
      </c>
      <c r="CA18" s="381">
        <v>0</v>
      </c>
      <c r="CB18" s="379">
        <v>0</v>
      </c>
      <c r="CC18" s="379">
        <v>0</v>
      </c>
      <c r="CD18" s="379">
        <v>0</v>
      </c>
      <c r="CE18" s="379">
        <v>0</v>
      </c>
      <c r="CF18" s="379">
        <v>0</v>
      </c>
      <c r="CG18" s="379">
        <v>0</v>
      </c>
      <c r="CH18" s="379">
        <v>0</v>
      </c>
      <c r="CI18" s="382">
        <v>0</v>
      </c>
      <c r="CJ18" s="378">
        <v>0</v>
      </c>
      <c r="CK18" s="379">
        <v>0</v>
      </c>
      <c r="CL18" s="379">
        <v>0</v>
      </c>
      <c r="CM18" s="379">
        <v>0</v>
      </c>
      <c r="CN18" s="379">
        <v>0</v>
      </c>
      <c r="CO18" s="379">
        <v>0</v>
      </c>
      <c r="CP18" s="379">
        <v>0</v>
      </c>
      <c r="CQ18" s="379">
        <v>0</v>
      </c>
      <c r="CR18" s="380">
        <v>0</v>
      </c>
      <c r="CS18" s="381">
        <v>0</v>
      </c>
      <c r="CT18" s="379">
        <v>0</v>
      </c>
      <c r="CU18" s="379">
        <v>0</v>
      </c>
      <c r="CV18" s="379">
        <v>0</v>
      </c>
      <c r="CW18" s="379">
        <v>0</v>
      </c>
      <c r="CX18" s="379">
        <v>0</v>
      </c>
      <c r="CY18" s="379">
        <v>0</v>
      </c>
      <c r="CZ18" s="379">
        <v>0</v>
      </c>
      <c r="DA18" s="382">
        <v>0</v>
      </c>
      <c r="DB18" s="378">
        <v>0</v>
      </c>
      <c r="DC18" s="379">
        <v>0</v>
      </c>
      <c r="DD18" s="379">
        <v>0</v>
      </c>
      <c r="DE18" s="379">
        <v>0</v>
      </c>
      <c r="DF18" s="379">
        <v>0</v>
      </c>
      <c r="DG18" s="379">
        <v>0</v>
      </c>
      <c r="DH18" s="379">
        <v>0</v>
      </c>
      <c r="DI18" s="379">
        <v>0</v>
      </c>
      <c r="DJ18" s="380">
        <v>0</v>
      </c>
      <c r="DK18" s="381">
        <v>0</v>
      </c>
      <c r="DL18" s="379">
        <v>0</v>
      </c>
      <c r="DM18" s="379">
        <v>0</v>
      </c>
      <c r="DN18" s="379">
        <v>0</v>
      </c>
      <c r="DO18" s="379">
        <v>0</v>
      </c>
      <c r="DP18" s="379">
        <v>0</v>
      </c>
      <c r="DQ18" s="379">
        <v>0</v>
      </c>
      <c r="DR18" s="379">
        <v>0</v>
      </c>
      <c r="DS18" s="382">
        <v>0</v>
      </c>
      <c r="DT18" s="378">
        <v>0</v>
      </c>
      <c r="DU18" s="379">
        <v>0</v>
      </c>
      <c r="DV18" s="379">
        <v>0</v>
      </c>
      <c r="DW18" s="379">
        <v>0</v>
      </c>
      <c r="DX18" s="379">
        <v>0</v>
      </c>
      <c r="DY18" s="379">
        <v>0</v>
      </c>
      <c r="DZ18" s="379">
        <v>0</v>
      </c>
      <c r="EA18" s="379">
        <v>0</v>
      </c>
      <c r="EB18" s="380">
        <v>0</v>
      </c>
      <c r="EC18" s="381">
        <v>0</v>
      </c>
      <c r="ED18" s="379">
        <v>0</v>
      </c>
      <c r="EE18" s="379">
        <v>0</v>
      </c>
      <c r="EF18" s="379">
        <v>0</v>
      </c>
      <c r="EG18" s="379">
        <v>0</v>
      </c>
      <c r="EH18" s="379">
        <v>0</v>
      </c>
      <c r="EI18" s="379">
        <v>0</v>
      </c>
      <c r="EJ18" s="379">
        <v>0</v>
      </c>
      <c r="EK18" s="382">
        <v>0</v>
      </c>
      <c r="EL18" s="378">
        <v>0</v>
      </c>
      <c r="EM18" s="379">
        <v>0</v>
      </c>
      <c r="EN18" s="379">
        <v>0</v>
      </c>
      <c r="EO18" s="379">
        <v>0</v>
      </c>
      <c r="EP18" s="379">
        <v>0</v>
      </c>
      <c r="EQ18" s="379">
        <v>0</v>
      </c>
      <c r="ER18" s="379">
        <v>0</v>
      </c>
      <c r="ES18" s="379">
        <v>0</v>
      </c>
      <c r="ET18" s="380">
        <v>0</v>
      </c>
      <c r="EU18" s="381">
        <v>0</v>
      </c>
      <c r="EV18" s="379">
        <v>0</v>
      </c>
      <c r="EW18" s="379">
        <v>0</v>
      </c>
      <c r="EX18" s="379">
        <v>0</v>
      </c>
      <c r="EY18" s="379">
        <v>0</v>
      </c>
      <c r="EZ18" s="379">
        <v>0</v>
      </c>
      <c r="FA18" s="379">
        <v>0</v>
      </c>
      <c r="FB18" s="379">
        <v>0</v>
      </c>
      <c r="FC18" s="382">
        <v>0</v>
      </c>
      <c r="FD18" s="378">
        <v>0</v>
      </c>
      <c r="FE18" s="379">
        <v>0</v>
      </c>
      <c r="FF18" s="379">
        <v>0</v>
      </c>
      <c r="FG18" s="379">
        <v>0</v>
      </c>
      <c r="FH18" s="379">
        <v>0</v>
      </c>
      <c r="FI18" s="379">
        <v>0</v>
      </c>
      <c r="FJ18" s="379">
        <v>0</v>
      </c>
      <c r="FK18" s="379">
        <v>0</v>
      </c>
      <c r="FL18" s="380">
        <v>0</v>
      </c>
      <c r="FM18" s="381">
        <v>0</v>
      </c>
      <c r="FN18" s="379">
        <v>0</v>
      </c>
      <c r="FO18" s="379">
        <v>0</v>
      </c>
      <c r="FP18" s="379">
        <v>0</v>
      </c>
      <c r="FQ18" s="379">
        <v>0</v>
      </c>
      <c r="FR18" s="379">
        <v>0</v>
      </c>
      <c r="FS18" s="379">
        <v>0</v>
      </c>
      <c r="FT18" s="379">
        <v>0</v>
      </c>
      <c r="FU18" s="382">
        <v>0</v>
      </c>
      <c r="FV18" s="378">
        <v>0</v>
      </c>
      <c r="FW18" s="379">
        <v>0</v>
      </c>
      <c r="FX18" s="379">
        <v>0</v>
      </c>
      <c r="FY18" s="379">
        <v>0</v>
      </c>
      <c r="FZ18" s="379">
        <v>0</v>
      </c>
      <c r="GA18" s="379">
        <v>0</v>
      </c>
      <c r="GB18" s="379">
        <v>0</v>
      </c>
      <c r="GC18" s="379">
        <v>0</v>
      </c>
      <c r="GD18" s="380">
        <v>0</v>
      </c>
      <c r="GE18" s="381">
        <v>0</v>
      </c>
      <c r="GF18" s="379">
        <v>0</v>
      </c>
      <c r="GG18" s="379">
        <v>0</v>
      </c>
      <c r="GH18" s="379">
        <v>0</v>
      </c>
      <c r="GI18" s="379">
        <v>0</v>
      </c>
      <c r="GJ18" s="379">
        <v>0</v>
      </c>
      <c r="GK18" s="379">
        <v>0</v>
      </c>
      <c r="GL18" s="379">
        <v>0</v>
      </c>
      <c r="GM18" s="382">
        <v>0</v>
      </c>
      <c r="GN18" s="378">
        <v>0</v>
      </c>
      <c r="GO18" s="379">
        <v>0</v>
      </c>
      <c r="GP18" s="379">
        <v>0</v>
      </c>
      <c r="GQ18" s="379">
        <v>0</v>
      </c>
      <c r="GR18" s="379">
        <v>0</v>
      </c>
      <c r="GS18" s="379">
        <v>0</v>
      </c>
      <c r="GT18" s="379">
        <v>0</v>
      </c>
      <c r="GU18" s="379">
        <v>0</v>
      </c>
      <c r="GV18" s="380">
        <v>0</v>
      </c>
      <c r="GW18" s="381">
        <v>0</v>
      </c>
      <c r="GX18" s="379">
        <v>0</v>
      </c>
      <c r="GY18" s="379">
        <v>0</v>
      </c>
      <c r="GZ18" s="379">
        <v>0</v>
      </c>
      <c r="HA18" s="379">
        <v>0</v>
      </c>
      <c r="HB18" s="379">
        <v>0</v>
      </c>
      <c r="HC18" s="379">
        <v>0</v>
      </c>
      <c r="HD18" s="379">
        <v>0</v>
      </c>
      <c r="HE18" s="382">
        <v>0</v>
      </c>
      <c r="HF18" s="378">
        <v>0</v>
      </c>
      <c r="HG18" s="379">
        <v>0</v>
      </c>
      <c r="HH18" s="379">
        <v>0</v>
      </c>
      <c r="HI18" s="379">
        <v>0</v>
      </c>
      <c r="HJ18" s="379">
        <v>0</v>
      </c>
      <c r="HK18" s="379">
        <v>0</v>
      </c>
      <c r="HL18" s="379">
        <v>0</v>
      </c>
      <c r="HM18" s="379">
        <v>0</v>
      </c>
      <c r="HN18" s="380">
        <v>0</v>
      </c>
      <c r="HO18" s="115">
        <f t="shared" si="17"/>
        <v>4</v>
      </c>
      <c r="HP18" s="115">
        <f t="shared" si="18"/>
        <v>0</v>
      </c>
      <c r="HQ18" s="115">
        <f t="shared" si="2"/>
        <v>0</v>
      </c>
      <c r="HR18" s="115">
        <f t="shared" si="3"/>
        <v>4</v>
      </c>
      <c r="HS18" s="116">
        <f t="shared" si="4"/>
        <v>0</v>
      </c>
      <c r="HT18" s="115">
        <f t="shared" si="5"/>
        <v>0</v>
      </c>
      <c r="HU18" s="115">
        <f t="shared" si="6"/>
        <v>0</v>
      </c>
      <c r="HV18" s="117">
        <f t="shared" si="7"/>
        <v>0</v>
      </c>
      <c r="HW18" s="115">
        <f t="shared" si="8"/>
        <v>0</v>
      </c>
      <c r="HX18" s="470" t="str">
        <f t="shared" si="9"/>
        <v>nem volt</v>
      </c>
      <c r="HY18" s="470" t="str">
        <f t="shared" si="10"/>
        <v>nem volt</v>
      </c>
      <c r="HZ18" s="399">
        <f t="shared" si="11"/>
        <v>0</v>
      </c>
      <c r="IA18" s="118">
        <f t="shared" si="19"/>
        <v>8</v>
      </c>
      <c r="IB18" s="119">
        <f t="shared" si="13"/>
        <v>0</v>
      </c>
      <c r="IC18" s="119">
        <f t="shared" si="14"/>
        <v>0</v>
      </c>
      <c r="ID18" s="399">
        <f t="shared" si="15"/>
        <v>0</v>
      </c>
    </row>
    <row r="19" spans="1:238" ht="18" x14ac:dyDescent="0.25">
      <c r="A19" s="392">
        <f t="shared" si="16"/>
        <v>13</v>
      </c>
      <c r="B19" s="62" t="s">
        <v>449</v>
      </c>
      <c r="C19" s="64">
        <v>0</v>
      </c>
      <c r="D19" s="64">
        <v>0</v>
      </c>
      <c r="E19" s="64">
        <v>0</v>
      </c>
      <c r="F19" s="64">
        <v>0</v>
      </c>
      <c r="G19" s="64">
        <v>0</v>
      </c>
      <c r="H19" s="65">
        <v>0</v>
      </c>
      <c r="I19" s="288">
        <v>0</v>
      </c>
      <c r="J19" s="64">
        <v>0</v>
      </c>
      <c r="K19" s="64">
        <v>0</v>
      </c>
      <c r="L19" s="64">
        <v>0</v>
      </c>
      <c r="M19" s="64">
        <v>0</v>
      </c>
      <c r="N19" s="64">
        <v>0</v>
      </c>
      <c r="O19" s="67"/>
      <c r="P19" s="378">
        <v>0</v>
      </c>
      <c r="Q19" s="379">
        <v>0</v>
      </c>
      <c r="R19" s="379">
        <v>0</v>
      </c>
      <c r="S19" s="379">
        <v>0</v>
      </c>
      <c r="T19" s="379">
        <v>0</v>
      </c>
      <c r="U19" s="379">
        <v>0</v>
      </c>
      <c r="V19" s="379">
        <v>0</v>
      </c>
      <c r="W19" s="379">
        <v>0</v>
      </c>
      <c r="X19" s="380">
        <v>0</v>
      </c>
      <c r="Y19" s="381">
        <v>0</v>
      </c>
      <c r="Z19" s="379">
        <v>0</v>
      </c>
      <c r="AA19" s="379">
        <v>0</v>
      </c>
      <c r="AB19" s="379">
        <v>0</v>
      </c>
      <c r="AC19" s="379">
        <v>0</v>
      </c>
      <c r="AD19" s="379">
        <v>0</v>
      </c>
      <c r="AE19" s="379">
        <v>0</v>
      </c>
      <c r="AF19" s="379">
        <v>0</v>
      </c>
      <c r="AG19" s="382">
        <v>0</v>
      </c>
      <c r="AH19" s="378">
        <v>0</v>
      </c>
      <c r="AI19" s="379">
        <v>0</v>
      </c>
      <c r="AJ19" s="379">
        <v>0</v>
      </c>
      <c r="AK19" s="379">
        <v>0</v>
      </c>
      <c r="AL19" s="379">
        <v>0</v>
      </c>
      <c r="AM19" s="379">
        <v>0</v>
      </c>
      <c r="AN19" s="379">
        <v>0</v>
      </c>
      <c r="AO19" s="379">
        <v>0</v>
      </c>
      <c r="AP19" s="380">
        <v>0</v>
      </c>
      <c r="AQ19" s="381">
        <v>0</v>
      </c>
      <c r="AR19" s="379">
        <v>0</v>
      </c>
      <c r="AS19" s="379">
        <v>0</v>
      </c>
      <c r="AT19" s="379">
        <v>0</v>
      </c>
      <c r="AU19" s="379">
        <v>0</v>
      </c>
      <c r="AV19" s="379">
        <v>0</v>
      </c>
      <c r="AW19" s="379">
        <v>0</v>
      </c>
      <c r="AX19" s="379">
        <v>0</v>
      </c>
      <c r="AY19" s="382">
        <v>0</v>
      </c>
      <c r="AZ19" s="378">
        <v>0</v>
      </c>
      <c r="BA19" s="379">
        <v>0</v>
      </c>
      <c r="BB19" s="379">
        <v>0</v>
      </c>
      <c r="BC19" s="379">
        <v>0</v>
      </c>
      <c r="BD19" s="379">
        <v>0</v>
      </c>
      <c r="BE19" s="379">
        <v>0</v>
      </c>
      <c r="BF19" s="379">
        <v>0</v>
      </c>
      <c r="BG19" s="379">
        <v>0</v>
      </c>
      <c r="BH19" s="380">
        <v>0</v>
      </c>
      <c r="BI19" s="381">
        <v>0</v>
      </c>
      <c r="BJ19" s="379">
        <v>0</v>
      </c>
      <c r="BK19" s="379">
        <v>0</v>
      </c>
      <c r="BL19" s="379">
        <v>0</v>
      </c>
      <c r="BM19" s="379">
        <v>0</v>
      </c>
      <c r="BN19" s="379">
        <v>0</v>
      </c>
      <c r="BO19" s="379">
        <v>0</v>
      </c>
      <c r="BP19" s="379">
        <v>0</v>
      </c>
      <c r="BQ19" s="382">
        <v>0</v>
      </c>
      <c r="BR19" s="378">
        <v>0</v>
      </c>
      <c r="BS19" s="379">
        <v>0</v>
      </c>
      <c r="BT19" s="379">
        <v>0</v>
      </c>
      <c r="BU19" s="379">
        <v>0</v>
      </c>
      <c r="BV19" s="379">
        <v>0</v>
      </c>
      <c r="BW19" s="379">
        <v>0</v>
      </c>
      <c r="BX19" s="379">
        <v>0</v>
      </c>
      <c r="BY19" s="379">
        <v>0</v>
      </c>
      <c r="BZ19" s="380">
        <v>0</v>
      </c>
      <c r="CA19" s="381">
        <v>0</v>
      </c>
      <c r="CB19" s="379">
        <v>0</v>
      </c>
      <c r="CC19" s="379">
        <v>0</v>
      </c>
      <c r="CD19" s="379">
        <v>0</v>
      </c>
      <c r="CE19" s="379">
        <v>0</v>
      </c>
      <c r="CF19" s="379">
        <v>0</v>
      </c>
      <c r="CG19" s="379">
        <v>0</v>
      </c>
      <c r="CH19" s="379">
        <v>0</v>
      </c>
      <c r="CI19" s="382">
        <v>0</v>
      </c>
      <c r="CJ19" s="378">
        <v>0</v>
      </c>
      <c r="CK19" s="379">
        <v>0</v>
      </c>
      <c r="CL19" s="379">
        <v>0</v>
      </c>
      <c r="CM19" s="379">
        <v>0</v>
      </c>
      <c r="CN19" s="379">
        <v>0</v>
      </c>
      <c r="CO19" s="379">
        <v>0</v>
      </c>
      <c r="CP19" s="379">
        <v>0</v>
      </c>
      <c r="CQ19" s="379">
        <v>0</v>
      </c>
      <c r="CR19" s="380">
        <v>0</v>
      </c>
      <c r="CS19" s="381">
        <v>0</v>
      </c>
      <c r="CT19" s="379">
        <v>0</v>
      </c>
      <c r="CU19" s="379">
        <v>0</v>
      </c>
      <c r="CV19" s="379">
        <v>0</v>
      </c>
      <c r="CW19" s="379">
        <v>0</v>
      </c>
      <c r="CX19" s="379">
        <v>0</v>
      </c>
      <c r="CY19" s="379">
        <v>0</v>
      </c>
      <c r="CZ19" s="379">
        <v>0</v>
      </c>
      <c r="DA19" s="382">
        <v>0</v>
      </c>
      <c r="DB19" s="378">
        <v>0</v>
      </c>
      <c r="DC19" s="379">
        <v>0</v>
      </c>
      <c r="DD19" s="379">
        <v>0</v>
      </c>
      <c r="DE19" s="379">
        <v>0</v>
      </c>
      <c r="DF19" s="379">
        <v>0</v>
      </c>
      <c r="DG19" s="379">
        <v>0</v>
      </c>
      <c r="DH19" s="379">
        <v>0</v>
      </c>
      <c r="DI19" s="379">
        <v>0</v>
      </c>
      <c r="DJ19" s="380">
        <v>0</v>
      </c>
      <c r="DK19" s="381">
        <v>0</v>
      </c>
      <c r="DL19" s="379">
        <v>0</v>
      </c>
      <c r="DM19" s="379">
        <v>0</v>
      </c>
      <c r="DN19" s="379">
        <v>0</v>
      </c>
      <c r="DO19" s="379">
        <v>0</v>
      </c>
      <c r="DP19" s="379">
        <v>0</v>
      </c>
      <c r="DQ19" s="379">
        <v>0</v>
      </c>
      <c r="DR19" s="379">
        <v>0</v>
      </c>
      <c r="DS19" s="382">
        <v>0</v>
      </c>
      <c r="DT19" s="378">
        <v>0</v>
      </c>
      <c r="DU19" s="379">
        <v>0</v>
      </c>
      <c r="DV19" s="379">
        <v>0</v>
      </c>
      <c r="DW19" s="379">
        <v>0</v>
      </c>
      <c r="DX19" s="379">
        <v>0</v>
      </c>
      <c r="DY19" s="379">
        <v>0</v>
      </c>
      <c r="DZ19" s="379">
        <v>0</v>
      </c>
      <c r="EA19" s="379">
        <v>0</v>
      </c>
      <c r="EB19" s="380">
        <v>0</v>
      </c>
      <c r="EC19" s="381">
        <v>0</v>
      </c>
      <c r="ED19" s="379">
        <v>0</v>
      </c>
      <c r="EE19" s="379">
        <v>0</v>
      </c>
      <c r="EF19" s="379">
        <v>0</v>
      </c>
      <c r="EG19" s="379">
        <v>0</v>
      </c>
      <c r="EH19" s="379">
        <v>0</v>
      </c>
      <c r="EI19" s="379">
        <v>0</v>
      </c>
      <c r="EJ19" s="379">
        <v>0</v>
      </c>
      <c r="EK19" s="382">
        <v>0</v>
      </c>
      <c r="EL19" s="378">
        <v>0</v>
      </c>
      <c r="EM19" s="379">
        <v>0</v>
      </c>
      <c r="EN19" s="379">
        <v>0</v>
      </c>
      <c r="EO19" s="379">
        <v>0</v>
      </c>
      <c r="EP19" s="379">
        <v>0</v>
      </c>
      <c r="EQ19" s="379">
        <v>0</v>
      </c>
      <c r="ER19" s="379">
        <v>0</v>
      </c>
      <c r="ES19" s="379">
        <v>0</v>
      </c>
      <c r="ET19" s="380">
        <v>0</v>
      </c>
      <c r="EU19" s="381">
        <v>0</v>
      </c>
      <c r="EV19" s="379">
        <v>0</v>
      </c>
      <c r="EW19" s="379">
        <v>0</v>
      </c>
      <c r="EX19" s="379">
        <v>0</v>
      </c>
      <c r="EY19" s="379">
        <v>0</v>
      </c>
      <c r="EZ19" s="379">
        <v>0</v>
      </c>
      <c r="FA19" s="379">
        <v>0</v>
      </c>
      <c r="FB19" s="379">
        <v>0</v>
      </c>
      <c r="FC19" s="382">
        <v>0</v>
      </c>
      <c r="FD19" s="378">
        <v>0</v>
      </c>
      <c r="FE19" s="379">
        <v>0</v>
      </c>
      <c r="FF19" s="379">
        <v>0</v>
      </c>
      <c r="FG19" s="379">
        <v>0</v>
      </c>
      <c r="FH19" s="379">
        <v>0</v>
      </c>
      <c r="FI19" s="379">
        <v>0</v>
      </c>
      <c r="FJ19" s="379">
        <v>0</v>
      </c>
      <c r="FK19" s="379">
        <v>0</v>
      </c>
      <c r="FL19" s="380">
        <v>0</v>
      </c>
      <c r="FM19" s="381">
        <v>0</v>
      </c>
      <c r="FN19" s="379">
        <v>0</v>
      </c>
      <c r="FO19" s="379">
        <v>0</v>
      </c>
      <c r="FP19" s="379">
        <v>0</v>
      </c>
      <c r="FQ19" s="379">
        <v>0</v>
      </c>
      <c r="FR19" s="379">
        <v>0</v>
      </c>
      <c r="FS19" s="379">
        <v>0</v>
      </c>
      <c r="FT19" s="379">
        <v>0</v>
      </c>
      <c r="FU19" s="382">
        <v>0</v>
      </c>
      <c r="FV19" s="378">
        <v>0</v>
      </c>
      <c r="FW19" s="379">
        <v>0</v>
      </c>
      <c r="FX19" s="379">
        <v>0</v>
      </c>
      <c r="FY19" s="379">
        <v>0</v>
      </c>
      <c r="FZ19" s="379">
        <v>0</v>
      </c>
      <c r="GA19" s="379">
        <v>0</v>
      </c>
      <c r="GB19" s="379">
        <v>0</v>
      </c>
      <c r="GC19" s="379">
        <v>0</v>
      </c>
      <c r="GD19" s="380">
        <v>0</v>
      </c>
      <c r="GE19" s="381">
        <v>0</v>
      </c>
      <c r="GF19" s="379">
        <v>0</v>
      </c>
      <c r="GG19" s="379">
        <v>0</v>
      </c>
      <c r="GH19" s="379">
        <v>0</v>
      </c>
      <c r="GI19" s="379">
        <v>0</v>
      </c>
      <c r="GJ19" s="379">
        <v>0</v>
      </c>
      <c r="GK19" s="379">
        <v>0</v>
      </c>
      <c r="GL19" s="379">
        <v>0</v>
      </c>
      <c r="GM19" s="382">
        <v>0</v>
      </c>
      <c r="GN19" s="378">
        <v>0</v>
      </c>
      <c r="GO19" s="379">
        <v>0</v>
      </c>
      <c r="GP19" s="379">
        <v>0</v>
      </c>
      <c r="GQ19" s="379">
        <v>0</v>
      </c>
      <c r="GR19" s="379">
        <v>0</v>
      </c>
      <c r="GS19" s="379">
        <v>0</v>
      </c>
      <c r="GT19" s="379">
        <v>0</v>
      </c>
      <c r="GU19" s="379">
        <v>0</v>
      </c>
      <c r="GV19" s="380">
        <v>0</v>
      </c>
      <c r="GW19" s="381">
        <v>0</v>
      </c>
      <c r="GX19" s="379">
        <v>0</v>
      </c>
      <c r="GY19" s="379">
        <v>0</v>
      </c>
      <c r="GZ19" s="379">
        <v>0</v>
      </c>
      <c r="HA19" s="379">
        <v>0</v>
      </c>
      <c r="HB19" s="379">
        <v>0</v>
      </c>
      <c r="HC19" s="379">
        <v>0</v>
      </c>
      <c r="HD19" s="379">
        <v>0</v>
      </c>
      <c r="HE19" s="382">
        <v>0</v>
      </c>
      <c r="HF19" s="378">
        <v>0</v>
      </c>
      <c r="HG19" s="379">
        <v>0</v>
      </c>
      <c r="HH19" s="379">
        <v>0</v>
      </c>
      <c r="HI19" s="379">
        <v>0</v>
      </c>
      <c r="HJ19" s="379">
        <v>0</v>
      </c>
      <c r="HK19" s="379">
        <v>0</v>
      </c>
      <c r="HL19" s="379">
        <v>0</v>
      </c>
      <c r="HM19" s="379">
        <v>0</v>
      </c>
      <c r="HN19" s="380">
        <v>0</v>
      </c>
      <c r="HO19" s="115">
        <f t="shared" si="17"/>
        <v>0</v>
      </c>
      <c r="HP19" s="115">
        <f t="shared" si="18"/>
        <v>0</v>
      </c>
      <c r="HQ19" s="115">
        <f t="shared" si="2"/>
        <v>0</v>
      </c>
      <c r="HR19" s="115">
        <f t="shared" si="3"/>
        <v>0</v>
      </c>
      <c r="HS19" s="116">
        <f t="shared" si="4"/>
        <v>0</v>
      </c>
      <c r="HT19" s="115">
        <f t="shared" si="5"/>
        <v>0</v>
      </c>
      <c r="HU19" s="115">
        <f t="shared" si="6"/>
        <v>0</v>
      </c>
      <c r="HV19" s="117">
        <f t="shared" si="7"/>
        <v>0</v>
      </c>
      <c r="HW19" s="115" t="str">
        <f t="shared" si="8"/>
        <v>nem volt</v>
      </c>
      <c r="HX19" s="470" t="str">
        <f t="shared" si="9"/>
        <v>nem volt</v>
      </c>
      <c r="HY19" s="470" t="str">
        <f t="shared" si="10"/>
        <v>nem volt</v>
      </c>
      <c r="HZ19" s="399" t="str">
        <f t="shared" si="11"/>
        <v>nem volt</v>
      </c>
      <c r="IA19" s="118">
        <f t="shared" si="19"/>
        <v>0</v>
      </c>
      <c r="IB19" s="119">
        <f t="shared" si="13"/>
        <v>0</v>
      </c>
      <c r="IC19" s="119" t="str">
        <f t="shared" si="14"/>
        <v>nem volt</v>
      </c>
      <c r="ID19" s="399">
        <f t="shared" si="15"/>
        <v>0</v>
      </c>
    </row>
    <row r="20" spans="1:238" ht="18" x14ac:dyDescent="0.25">
      <c r="A20" s="392">
        <f t="shared" si="16"/>
        <v>14</v>
      </c>
      <c r="B20" s="62" t="s">
        <v>449</v>
      </c>
      <c r="C20" s="64">
        <v>0</v>
      </c>
      <c r="D20" s="64">
        <v>0</v>
      </c>
      <c r="E20" s="64">
        <v>0</v>
      </c>
      <c r="F20" s="64">
        <v>0</v>
      </c>
      <c r="G20" s="64">
        <v>0</v>
      </c>
      <c r="H20" s="65">
        <v>0</v>
      </c>
      <c r="I20" s="288">
        <v>0</v>
      </c>
      <c r="J20" s="64">
        <v>0</v>
      </c>
      <c r="K20" s="64">
        <v>0</v>
      </c>
      <c r="L20" s="64">
        <v>0</v>
      </c>
      <c r="M20" s="64">
        <v>0</v>
      </c>
      <c r="N20" s="64">
        <v>0</v>
      </c>
      <c r="O20" s="67"/>
      <c r="P20" s="378">
        <v>0</v>
      </c>
      <c r="Q20" s="379">
        <v>0</v>
      </c>
      <c r="R20" s="379">
        <v>0</v>
      </c>
      <c r="S20" s="379">
        <v>0</v>
      </c>
      <c r="T20" s="379">
        <v>0</v>
      </c>
      <c r="U20" s="379">
        <v>0</v>
      </c>
      <c r="V20" s="379">
        <v>0</v>
      </c>
      <c r="W20" s="379">
        <v>0</v>
      </c>
      <c r="X20" s="380">
        <v>0</v>
      </c>
      <c r="Y20" s="381">
        <v>0</v>
      </c>
      <c r="Z20" s="379">
        <v>0</v>
      </c>
      <c r="AA20" s="379">
        <v>0</v>
      </c>
      <c r="AB20" s="379">
        <v>0</v>
      </c>
      <c r="AC20" s="379">
        <v>0</v>
      </c>
      <c r="AD20" s="379">
        <v>0</v>
      </c>
      <c r="AE20" s="379">
        <v>0</v>
      </c>
      <c r="AF20" s="379">
        <v>0</v>
      </c>
      <c r="AG20" s="382">
        <v>0</v>
      </c>
      <c r="AH20" s="378">
        <v>0</v>
      </c>
      <c r="AI20" s="379">
        <v>0</v>
      </c>
      <c r="AJ20" s="379">
        <v>0</v>
      </c>
      <c r="AK20" s="379">
        <v>0</v>
      </c>
      <c r="AL20" s="379">
        <v>0</v>
      </c>
      <c r="AM20" s="379">
        <v>0</v>
      </c>
      <c r="AN20" s="379">
        <v>0</v>
      </c>
      <c r="AO20" s="379">
        <v>0</v>
      </c>
      <c r="AP20" s="380">
        <v>0</v>
      </c>
      <c r="AQ20" s="381">
        <v>0</v>
      </c>
      <c r="AR20" s="379">
        <v>0</v>
      </c>
      <c r="AS20" s="379">
        <v>0</v>
      </c>
      <c r="AT20" s="379">
        <v>0</v>
      </c>
      <c r="AU20" s="379">
        <v>0</v>
      </c>
      <c r="AV20" s="379">
        <v>0</v>
      </c>
      <c r="AW20" s="379">
        <v>0</v>
      </c>
      <c r="AX20" s="379">
        <v>0</v>
      </c>
      <c r="AY20" s="382">
        <v>0</v>
      </c>
      <c r="AZ20" s="378">
        <v>0</v>
      </c>
      <c r="BA20" s="379">
        <v>0</v>
      </c>
      <c r="BB20" s="379">
        <v>0</v>
      </c>
      <c r="BC20" s="379">
        <v>0</v>
      </c>
      <c r="BD20" s="379">
        <v>0</v>
      </c>
      <c r="BE20" s="379">
        <v>0</v>
      </c>
      <c r="BF20" s="379">
        <v>0</v>
      </c>
      <c r="BG20" s="379">
        <v>0</v>
      </c>
      <c r="BH20" s="380">
        <v>0</v>
      </c>
      <c r="BI20" s="381">
        <v>2</v>
      </c>
      <c r="BJ20" s="379">
        <v>0</v>
      </c>
      <c r="BK20" s="379">
        <v>0</v>
      </c>
      <c r="BL20" s="379">
        <v>0</v>
      </c>
      <c r="BM20" s="379">
        <v>9</v>
      </c>
      <c r="BN20" s="379">
        <v>0</v>
      </c>
      <c r="BO20" s="379">
        <v>0</v>
      </c>
      <c r="BP20" s="379">
        <v>0</v>
      </c>
      <c r="BQ20" s="382">
        <v>0</v>
      </c>
      <c r="BR20" s="378">
        <v>0</v>
      </c>
      <c r="BS20" s="379">
        <v>0</v>
      </c>
      <c r="BT20" s="379">
        <v>0</v>
      </c>
      <c r="BU20" s="379">
        <v>0</v>
      </c>
      <c r="BV20" s="379">
        <v>0</v>
      </c>
      <c r="BW20" s="379">
        <v>0</v>
      </c>
      <c r="BX20" s="379">
        <v>0</v>
      </c>
      <c r="BY20" s="379">
        <v>0</v>
      </c>
      <c r="BZ20" s="380">
        <v>0</v>
      </c>
      <c r="CA20" s="381">
        <v>0</v>
      </c>
      <c r="CB20" s="379">
        <v>0</v>
      </c>
      <c r="CC20" s="379">
        <v>0</v>
      </c>
      <c r="CD20" s="379">
        <v>0</v>
      </c>
      <c r="CE20" s="379">
        <v>0</v>
      </c>
      <c r="CF20" s="379">
        <v>0</v>
      </c>
      <c r="CG20" s="379">
        <v>0</v>
      </c>
      <c r="CH20" s="379">
        <v>0</v>
      </c>
      <c r="CI20" s="382">
        <v>0</v>
      </c>
      <c r="CJ20" s="378">
        <v>0</v>
      </c>
      <c r="CK20" s="379">
        <v>0</v>
      </c>
      <c r="CL20" s="379">
        <v>0</v>
      </c>
      <c r="CM20" s="379">
        <v>0</v>
      </c>
      <c r="CN20" s="379">
        <v>0</v>
      </c>
      <c r="CO20" s="379">
        <v>0</v>
      </c>
      <c r="CP20" s="379">
        <v>0</v>
      </c>
      <c r="CQ20" s="379">
        <v>0</v>
      </c>
      <c r="CR20" s="380">
        <v>0</v>
      </c>
      <c r="CS20" s="381">
        <v>0</v>
      </c>
      <c r="CT20" s="379">
        <v>0</v>
      </c>
      <c r="CU20" s="379">
        <v>0</v>
      </c>
      <c r="CV20" s="379">
        <v>0</v>
      </c>
      <c r="CW20" s="379">
        <v>0</v>
      </c>
      <c r="CX20" s="379">
        <v>0</v>
      </c>
      <c r="CY20" s="379">
        <v>0</v>
      </c>
      <c r="CZ20" s="379">
        <v>0</v>
      </c>
      <c r="DA20" s="382">
        <v>0</v>
      </c>
      <c r="DB20" s="378">
        <v>0</v>
      </c>
      <c r="DC20" s="379">
        <v>0</v>
      </c>
      <c r="DD20" s="379">
        <v>0</v>
      </c>
      <c r="DE20" s="379">
        <v>0</v>
      </c>
      <c r="DF20" s="379">
        <v>0</v>
      </c>
      <c r="DG20" s="379">
        <v>0</v>
      </c>
      <c r="DH20" s="379">
        <v>0</v>
      </c>
      <c r="DI20" s="379">
        <v>0</v>
      </c>
      <c r="DJ20" s="380">
        <v>0</v>
      </c>
      <c r="DK20" s="381">
        <v>0</v>
      </c>
      <c r="DL20" s="379">
        <v>0</v>
      </c>
      <c r="DM20" s="379">
        <v>0</v>
      </c>
      <c r="DN20" s="379">
        <v>0</v>
      </c>
      <c r="DO20" s="379">
        <v>0</v>
      </c>
      <c r="DP20" s="379">
        <v>0</v>
      </c>
      <c r="DQ20" s="379">
        <v>0</v>
      </c>
      <c r="DR20" s="379">
        <v>0</v>
      </c>
      <c r="DS20" s="382">
        <v>0</v>
      </c>
      <c r="DT20" s="378">
        <v>0</v>
      </c>
      <c r="DU20" s="379">
        <v>0</v>
      </c>
      <c r="DV20" s="379">
        <v>0</v>
      </c>
      <c r="DW20" s="379">
        <v>0</v>
      </c>
      <c r="DX20" s="379">
        <v>0</v>
      </c>
      <c r="DY20" s="379">
        <v>0</v>
      </c>
      <c r="DZ20" s="379">
        <v>0</v>
      </c>
      <c r="EA20" s="379">
        <v>0</v>
      </c>
      <c r="EB20" s="380">
        <v>0</v>
      </c>
      <c r="EC20" s="381">
        <v>0</v>
      </c>
      <c r="ED20" s="379">
        <v>0</v>
      </c>
      <c r="EE20" s="379">
        <v>0</v>
      </c>
      <c r="EF20" s="379">
        <v>0</v>
      </c>
      <c r="EG20" s="379">
        <v>0</v>
      </c>
      <c r="EH20" s="379">
        <v>0</v>
      </c>
      <c r="EI20" s="379">
        <v>0</v>
      </c>
      <c r="EJ20" s="379">
        <v>0</v>
      </c>
      <c r="EK20" s="382">
        <v>0</v>
      </c>
      <c r="EL20" s="378">
        <v>0</v>
      </c>
      <c r="EM20" s="379">
        <v>0</v>
      </c>
      <c r="EN20" s="379">
        <v>0</v>
      </c>
      <c r="EO20" s="379">
        <v>0</v>
      </c>
      <c r="EP20" s="379">
        <v>0</v>
      </c>
      <c r="EQ20" s="379">
        <v>0</v>
      </c>
      <c r="ER20" s="379">
        <v>0</v>
      </c>
      <c r="ES20" s="379">
        <v>0</v>
      </c>
      <c r="ET20" s="380">
        <v>0</v>
      </c>
      <c r="EU20" s="381">
        <v>0</v>
      </c>
      <c r="EV20" s="379">
        <v>0</v>
      </c>
      <c r="EW20" s="379">
        <v>0</v>
      </c>
      <c r="EX20" s="379">
        <v>0</v>
      </c>
      <c r="EY20" s="379">
        <v>0</v>
      </c>
      <c r="EZ20" s="379">
        <v>0</v>
      </c>
      <c r="FA20" s="379">
        <v>0</v>
      </c>
      <c r="FB20" s="379">
        <v>0</v>
      </c>
      <c r="FC20" s="382">
        <v>0</v>
      </c>
      <c r="FD20" s="378">
        <v>0</v>
      </c>
      <c r="FE20" s="379">
        <v>0</v>
      </c>
      <c r="FF20" s="379">
        <v>0</v>
      </c>
      <c r="FG20" s="379">
        <v>0</v>
      </c>
      <c r="FH20" s="379">
        <v>0</v>
      </c>
      <c r="FI20" s="379">
        <v>0</v>
      </c>
      <c r="FJ20" s="379">
        <v>0</v>
      </c>
      <c r="FK20" s="379">
        <v>0</v>
      </c>
      <c r="FL20" s="380">
        <v>0</v>
      </c>
      <c r="FM20" s="381">
        <v>0</v>
      </c>
      <c r="FN20" s="379">
        <v>0</v>
      </c>
      <c r="FO20" s="379">
        <v>0</v>
      </c>
      <c r="FP20" s="379">
        <v>0</v>
      </c>
      <c r="FQ20" s="379">
        <v>0</v>
      </c>
      <c r="FR20" s="379">
        <v>0</v>
      </c>
      <c r="FS20" s="379">
        <v>0</v>
      </c>
      <c r="FT20" s="379">
        <v>0</v>
      </c>
      <c r="FU20" s="382">
        <v>0</v>
      </c>
      <c r="FV20" s="378">
        <v>0</v>
      </c>
      <c r="FW20" s="379">
        <v>0</v>
      </c>
      <c r="FX20" s="379">
        <v>0</v>
      </c>
      <c r="FY20" s="379">
        <v>0</v>
      </c>
      <c r="FZ20" s="379">
        <v>0</v>
      </c>
      <c r="GA20" s="379">
        <v>0</v>
      </c>
      <c r="GB20" s="379">
        <v>0</v>
      </c>
      <c r="GC20" s="379">
        <v>0</v>
      </c>
      <c r="GD20" s="380">
        <v>0</v>
      </c>
      <c r="GE20" s="381">
        <v>0</v>
      </c>
      <c r="GF20" s="379">
        <v>0</v>
      </c>
      <c r="GG20" s="379">
        <v>0</v>
      </c>
      <c r="GH20" s="379">
        <v>0</v>
      </c>
      <c r="GI20" s="379">
        <v>0</v>
      </c>
      <c r="GJ20" s="379">
        <v>0</v>
      </c>
      <c r="GK20" s="379">
        <v>0</v>
      </c>
      <c r="GL20" s="379">
        <v>0</v>
      </c>
      <c r="GM20" s="382">
        <v>0</v>
      </c>
      <c r="GN20" s="378">
        <v>0</v>
      </c>
      <c r="GO20" s="379">
        <v>0</v>
      </c>
      <c r="GP20" s="379">
        <v>0</v>
      </c>
      <c r="GQ20" s="379">
        <v>0</v>
      </c>
      <c r="GR20" s="379">
        <v>0</v>
      </c>
      <c r="GS20" s="379">
        <v>0</v>
      </c>
      <c r="GT20" s="379">
        <v>0</v>
      </c>
      <c r="GU20" s="379">
        <v>0</v>
      </c>
      <c r="GV20" s="380">
        <v>0</v>
      </c>
      <c r="GW20" s="381">
        <v>0</v>
      </c>
      <c r="GX20" s="379">
        <v>0</v>
      </c>
      <c r="GY20" s="379">
        <v>0</v>
      </c>
      <c r="GZ20" s="379">
        <v>0</v>
      </c>
      <c r="HA20" s="379">
        <v>0</v>
      </c>
      <c r="HB20" s="379">
        <v>0</v>
      </c>
      <c r="HC20" s="379">
        <v>0</v>
      </c>
      <c r="HD20" s="379">
        <v>0</v>
      </c>
      <c r="HE20" s="382">
        <v>0</v>
      </c>
      <c r="HF20" s="378">
        <v>0</v>
      </c>
      <c r="HG20" s="379">
        <v>0</v>
      </c>
      <c r="HH20" s="379">
        <v>0</v>
      </c>
      <c r="HI20" s="379">
        <v>0</v>
      </c>
      <c r="HJ20" s="379">
        <v>0</v>
      </c>
      <c r="HK20" s="379">
        <v>0</v>
      </c>
      <c r="HL20" s="379">
        <v>0</v>
      </c>
      <c r="HM20" s="379">
        <v>0</v>
      </c>
      <c r="HN20" s="380">
        <v>0</v>
      </c>
      <c r="HO20" s="115">
        <f t="shared" si="17"/>
        <v>2</v>
      </c>
      <c r="HP20" s="115">
        <f t="shared" si="18"/>
        <v>0</v>
      </c>
      <c r="HQ20" s="115">
        <f t="shared" si="2"/>
        <v>0</v>
      </c>
      <c r="HR20" s="115">
        <f t="shared" si="3"/>
        <v>0</v>
      </c>
      <c r="HS20" s="116">
        <f t="shared" si="4"/>
        <v>9</v>
      </c>
      <c r="HT20" s="115">
        <f t="shared" si="5"/>
        <v>0</v>
      </c>
      <c r="HU20" s="115">
        <f t="shared" si="6"/>
        <v>0</v>
      </c>
      <c r="HV20" s="117">
        <f t="shared" si="7"/>
        <v>0</v>
      </c>
      <c r="HW20" s="115">
        <f t="shared" si="8"/>
        <v>4.5</v>
      </c>
      <c r="HX20" s="470" t="str">
        <f t="shared" si="9"/>
        <v>nem volt</v>
      </c>
      <c r="HY20" s="470" t="str">
        <f t="shared" si="10"/>
        <v>nem volt</v>
      </c>
      <c r="HZ20" s="399" t="str">
        <f t="shared" si="11"/>
        <v>nem volt</v>
      </c>
      <c r="IA20" s="118">
        <f t="shared" si="19"/>
        <v>2</v>
      </c>
      <c r="IB20" s="119">
        <f t="shared" si="13"/>
        <v>9</v>
      </c>
      <c r="IC20" s="119">
        <f t="shared" si="14"/>
        <v>4.5</v>
      </c>
      <c r="ID20" s="399">
        <f t="shared" si="15"/>
        <v>0</v>
      </c>
    </row>
    <row r="21" spans="1:238" ht="18" x14ac:dyDescent="0.25">
      <c r="A21" s="392">
        <f t="shared" si="16"/>
        <v>15</v>
      </c>
      <c r="B21" s="62" t="s">
        <v>449</v>
      </c>
      <c r="C21" s="64">
        <v>0</v>
      </c>
      <c r="D21" s="64">
        <v>0</v>
      </c>
      <c r="E21" s="64">
        <v>0</v>
      </c>
      <c r="F21" s="64">
        <v>0</v>
      </c>
      <c r="G21" s="64">
        <v>0</v>
      </c>
      <c r="H21" s="65">
        <v>0</v>
      </c>
      <c r="I21" s="288">
        <v>0</v>
      </c>
      <c r="J21" s="64">
        <v>0</v>
      </c>
      <c r="K21" s="64">
        <v>0</v>
      </c>
      <c r="L21" s="64">
        <v>0</v>
      </c>
      <c r="M21" s="64">
        <v>0</v>
      </c>
      <c r="N21" s="64">
        <v>0</v>
      </c>
      <c r="O21" s="67"/>
      <c r="P21" s="378">
        <v>0</v>
      </c>
      <c r="Q21" s="379">
        <v>0</v>
      </c>
      <c r="R21" s="379">
        <v>0</v>
      </c>
      <c r="S21" s="379">
        <v>0</v>
      </c>
      <c r="T21" s="379">
        <v>0</v>
      </c>
      <c r="U21" s="379">
        <v>0</v>
      </c>
      <c r="V21" s="379">
        <v>0</v>
      </c>
      <c r="W21" s="379">
        <v>0</v>
      </c>
      <c r="X21" s="380">
        <v>0</v>
      </c>
      <c r="Y21" s="381">
        <v>0</v>
      </c>
      <c r="Z21" s="379">
        <v>0</v>
      </c>
      <c r="AA21" s="379">
        <v>0</v>
      </c>
      <c r="AB21" s="379">
        <v>0</v>
      </c>
      <c r="AC21" s="379">
        <v>0</v>
      </c>
      <c r="AD21" s="379">
        <v>0</v>
      </c>
      <c r="AE21" s="379">
        <v>0</v>
      </c>
      <c r="AF21" s="379">
        <v>0</v>
      </c>
      <c r="AG21" s="382">
        <v>0</v>
      </c>
      <c r="AH21" s="378">
        <v>0</v>
      </c>
      <c r="AI21" s="379">
        <v>0</v>
      </c>
      <c r="AJ21" s="379">
        <v>0</v>
      </c>
      <c r="AK21" s="379">
        <v>0</v>
      </c>
      <c r="AL21" s="379">
        <v>0</v>
      </c>
      <c r="AM21" s="379">
        <v>0</v>
      </c>
      <c r="AN21" s="379">
        <v>0</v>
      </c>
      <c r="AO21" s="379">
        <v>0</v>
      </c>
      <c r="AP21" s="380">
        <v>0</v>
      </c>
      <c r="AQ21" s="381">
        <v>0</v>
      </c>
      <c r="AR21" s="379">
        <v>0</v>
      </c>
      <c r="AS21" s="379">
        <v>0</v>
      </c>
      <c r="AT21" s="379">
        <v>0</v>
      </c>
      <c r="AU21" s="379">
        <v>0</v>
      </c>
      <c r="AV21" s="379">
        <v>0</v>
      </c>
      <c r="AW21" s="379">
        <v>0</v>
      </c>
      <c r="AX21" s="379">
        <v>0</v>
      </c>
      <c r="AY21" s="382">
        <v>0</v>
      </c>
      <c r="AZ21" s="378">
        <v>0</v>
      </c>
      <c r="BA21" s="379">
        <v>0</v>
      </c>
      <c r="BB21" s="379">
        <v>0</v>
      </c>
      <c r="BC21" s="379">
        <v>0</v>
      </c>
      <c r="BD21" s="379">
        <v>0</v>
      </c>
      <c r="BE21" s="379">
        <v>0</v>
      </c>
      <c r="BF21" s="379">
        <v>0</v>
      </c>
      <c r="BG21" s="379">
        <v>0</v>
      </c>
      <c r="BH21" s="380">
        <v>0</v>
      </c>
      <c r="BI21" s="381">
        <v>0</v>
      </c>
      <c r="BJ21" s="379">
        <v>0</v>
      </c>
      <c r="BK21" s="379">
        <v>0</v>
      </c>
      <c r="BL21" s="379">
        <v>0</v>
      </c>
      <c r="BM21" s="379">
        <v>0</v>
      </c>
      <c r="BN21" s="379">
        <v>0</v>
      </c>
      <c r="BO21" s="379">
        <v>0</v>
      </c>
      <c r="BP21" s="379">
        <v>0</v>
      </c>
      <c r="BQ21" s="382">
        <v>0</v>
      </c>
      <c r="BR21" s="378">
        <v>0</v>
      </c>
      <c r="BS21" s="379">
        <v>0</v>
      </c>
      <c r="BT21" s="379">
        <v>0</v>
      </c>
      <c r="BU21" s="379">
        <v>0</v>
      </c>
      <c r="BV21" s="379">
        <v>0</v>
      </c>
      <c r="BW21" s="379">
        <v>0</v>
      </c>
      <c r="BX21" s="379">
        <v>0</v>
      </c>
      <c r="BY21" s="379">
        <v>0</v>
      </c>
      <c r="BZ21" s="380">
        <v>0</v>
      </c>
      <c r="CA21" s="381">
        <v>0</v>
      </c>
      <c r="CB21" s="379">
        <v>0</v>
      </c>
      <c r="CC21" s="379">
        <v>0</v>
      </c>
      <c r="CD21" s="379">
        <v>0</v>
      </c>
      <c r="CE21" s="379">
        <v>0</v>
      </c>
      <c r="CF21" s="379">
        <v>0</v>
      </c>
      <c r="CG21" s="379">
        <v>0</v>
      </c>
      <c r="CH21" s="379">
        <v>0</v>
      </c>
      <c r="CI21" s="382">
        <v>0</v>
      </c>
      <c r="CJ21" s="378">
        <v>0</v>
      </c>
      <c r="CK21" s="379">
        <v>0</v>
      </c>
      <c r="CL21" s="379">
        <v>0</v>
      </c>
      <c r="CM21" s="379">
        <v>0</v>
      </c>
      <c r="CN21" s="379">
        <v>0</v>
      </c>
      <c r="CO21" s="379">
        <v>0</v>
      </c>
      <c r="CP21" s="379">
        <v>0</v>
      </c>
      <c r="CQ21" s="379">
        <v>0</v>
      </c>
      <c r="CR21" s="380">
        <v>0</v>
      </c>
      <c r="CS21" s="381">
        <v>0</v>
      </c>
      <c r="CT21" s="379">
        <v>0</v>
      </c>
      <c r="CU21" s="379">
        <v>0</v>
      </c>
      <c r="CV21" s="379">
        <v>0</v>
      </c>
      <c r="CW21" s="379">
        <v>0</v>
      </c>
      <c r="CX21" s="379">
        <v>0</v>
      </c>
      <c r="CY21" s="379">
        <v>0</v>
      </c>
      <c r="CZ21" s="379">
        <v>0</v>
      </c>
      <c r="DA21" s="382">
        <v>0</v>
      </c>
      <c r="DB21" s="378">
        <v>0</v>
      </c>
      <c r="DC21" s="379">
        <v>0</v>
      </c>
      <c r="DD21" s="379">
        <v>0</v>
      </c>
      <c r="DE21" s="379">
        <v>0</v>
      </c>
      <c r="DF21" s="379">
        <v>0</v>
      </c>
      <c r="DG21" s="379">
        <v>0</v>
      </c>
      <c r="DH21" s="379">
        <v>0</v>
      </c>
      <c r="DI21" s="379">
        <v>0</v>
      </c>
      <c r="DJ21" s="380">
        <v>0</v>
      </c>
      <c r="DK21" s="381">
        <v>0</v>
      </c>
      <c r="DL21" s="379">
        <v>0</v>
      </c>
      <c r="DM21" s="379">
        <v>0</v>
      </c>
      <c r="DN21" s="379">
        <v>0</v>
      </c>
      <c r="DO21" s="379">
        <v>0</v>
      </c>
      <c r="DP21" s="379">
        <v>0</v>
      </c>
      <c r="DQ21" s="379">
        <v>0</v>
      </c>
      <c r="DR21" s="379">
        <v>0</v>
      </c>
      <c r="DS21" s="382">
        <v>0</v>
      </c>
      <c r="DT21" s="378">
        <v>0</v>
      </c>
      <c r="DU21" s="379">
        <v>0</v>
      </c>
      <c r="DV21" s="379">
        <v>0</v>
      </c>
      <c r="DW21" s="379">
        <v>0</v>
      </c>
      <c r="DX21" s="379">
        <v>0</v>
      </c>
      <c r="DY21" s="379">
        <v>0</v>
      </c>
      <c r="DZ21" s="379">
        <v>0</v>
      </c>
      <c r="EA21" s="379">
        <v>0</v>
      </c>
      <c r="EB21" s="380">
        <v>0</v>
      </c>
      <c r="EC21" s="381">
        <v>0</v>
      </c>
      <c r="ED21" s="379">
        <v>0</v>
      </c>
      <c r="EE21" s="379">
        <v>0</v>
      </c>
      <c r="EF21" s="379">
        <v>0</v>
      </c>
      <c r="EG21" s="379">
        <v>0</v>
      </c>
      <c r="EH21" s="379">
        <v>0</v>
      </c>
      <c r="EI21" s="379">
        <v>0</v>
      </c>
      <c r="EJ21" s="379">
        <v>0</v>
      </c>
      <c r="EK21" s="382">
        <v>0</v>
      </c>
      <c r="EL21" s="378">
        <v>0</v>
      </c>
      <c r="EM21" s="379">
        <v>0</v>
      </c>
      <c r="EN21" s="379">
        <v>0</v>
      </c>
      <c r="EO21" s="379">
        <v>0</v>
      </c>
      <c r="EP21" s="379">
        <v>0</v>
      </c>
      <c r="EQ21" s="379">
        <v>0</v>
      </c>
      <c r="ER21" s="379">
        <v>0</v>
      </c>
      <c r="ES21" s="379">
        <v>0</v>
      </c>
      <c r="ET21" s="380">
        <v>0</v>
      </c>
      <c r="EU21" s="381">
        <v>0</v>
      </c>
      <c r="EV21" s="379">
        <v>0</v>
      </c>
      <c r="EW21" s="379">
        <v>0</v>
      </c>
      <c r="EX21" s="379">
        <v>0</v>
      </c>
      <c r="EY21" s="379">
        <v>0</v>
      </c>
      <c r="EZ21" s="379">
        <v>0</v>
      </c>
      <c r="FA21" s="379">
        <v>0</v>
      </c>
      <c r="FB21" s="379">
        <v>0</v>
      </c>
      <c r="FC21" s="382">
        <v>0</v>
      </c>
      <c r="FD21" s="378">
        <v>0</v>
      </c>
      <c r="FE21" s="379">
        <v>0</v>
      </c>
      <c r="FF21" s="379">
        <v>0</v>
      </c>
      <c r="FG21" s="379">
        <v>0</v>
      </c>
      <c r="FH21" s="379">
        <v>0</v>
      </c>
      <c r="FI21" s="379">
        <v>0</v>
      </c>
      <c r="FJ21" s="379">
        <v>0</v>
      </c>
      <c r="FK21" s="379">
        <v>0</v>
      </c>
      <c r="FL21" s="380">
        <v>0</v>
      </c>
      <c r="FM21" s="381">
        <v>0</v>
      </c>
      <c r="FN21" s="379">
        <v>0</v>
      </c>
      <c r="FO21" s="379">
        <v>0</v>
      </c>
      <c r="FP21" s="379">
        <v>0</v>
      </c>
      <c r="FQ21" s="379">
        <v>0</v>
      </c>
      <c r="FR21" s="379">
        <v>0</v>
      </c>
      <c r="FS21" s="379">
        <v>0</v>
      </c>
      <c r="FT21" s="379">
        <v>0</v>
      </c>
      <c r="FU21" s="382">
        <v>0</v>
      </c>
      <c r="FV21" s="378">
        <v>0</v>
      </c>
      <c r="FW21" s="379">
        <v>0</v>
      </c>
      <c r="FX21" s="379">
        <v>0</v>
      </c>
      <c r="FY21" s="379">
        <v>0</v>
      </c>
      <c r="FZ21" s="379">
        <v>0</v>
      </c>
      <c r="GA21" s="379">
        <v>0</v>
      </c>
      <c r="GB21" s="379">
        <v>0</v>
      </c>
      <c r="GC21" s="379">
        <v>0</v>
      </c>
      <c r="GD21" s="380">
        <v>0</v>
      </c>
      <c r="GE21" s="381">
        <v>0</v>
      </c>
      <c r="GF21" s="379">
        <v>0</v>
      </c>
      <c r="GG21" s="379">
        <v>0</v>
      </c>
      <c r="GH21" s="379">
        <v>0</v>
      </c>
      <c r="GI21" s="379">
        <v>0</v>
      </c>
      <c r="GJ21" s="379">
        <v>0</v>
      </c>
      <c r="GK21" s="379">
        <v>0</v>
      </c>
      <c r="GL21" s="379">
        <v>0</v>
      </c>
      <c r="GM21" s="382">
        <v>0</v>
      </c>
      <c r="GN21" s="378">
        <v>0</v>
      </c>
      <c r="GO21" s="379">
        <v>0</v>
      </c>
      <c r="GP21" s="379">
        <v>0</v>
      </c>
      <c r="GQ21" s="379">
        <v>0</v>
      </c>
      <c r="GR21" s="379">
        <v>0</v>
      </c>
      <c r="GS21" s="379">
        <v>0</v>
      </c>
      <c r="GT21" s="379">
        <v>0</v>
      </c>
      <c r="GU21" s="379">
        <v>0</v>
      </c>
      <c r="GV21" s="380">
        <v>0</v>
      </c>
      <c r="GW21" s="381">
        <v>0</v>
      </c>
      <c r="GX21" s="379">
        <v>0</v>
      </c>
      <c r="GY21" s="379">
        <v>0</v>
      </c>
      <c r="GZ21" s="379">
        <v>0</v>
      </c>
      <c r="HA21" s="379">
        <v>0</v>
      </c>
      <c r="HB21" s="379">
        <v>0</v>
      </c>
      <c r="HC21" s="379">
        <v>0</v>
      </c>
      <c r="HD21" s="379">
        <v>0</v>
      </c>
      <c r="HE21" s="382">
        <v>0</v>
      </c>
      <c r="HF21" s="378">
        <v>0</v>
      </c>
      <c r="HG21" s="379">
        <v>0</v>
      </c>
      <c r="HH21" s="379">
        <v>0</v>
      </c>
      <c r="HI21" s="379">
        <v>0</v>
      </c>
      <c r="HJ21" s="379">
        <v>0</v>
      </c>
      <c r="HK21" s="379">
        <v>0</v>
      </c>
      <c r="HL21" s="379">
        <v>0</v>
      </c>
      <c r="HM21" s="379">
        <v>0</v>
      </c>
      <c r="HN21" s="380">
        <v>0</v>
      </c>
      <c r="HO21" s="115">
        <f t="shared" si="17"/>
        <v>0</v>
      </c>
      <c r="HP21" s="115">
        <f t="shared" si="18"/>
        <v>0</v>
      </c>
      <c r="HQ21" s="115">
        <f t="shared" si="2"/>
        <v>0</v>
      </c>
      <c r="HR21" s="115">
        <f t="shared" si="3"/>
        <v>0</v>
      </c>
      <c r="HS21" s="116">
        <f t="shared" si="4"/>
        <v>0</v>
      </c>
      <c r="HT21" s="115">
        <f t="shared" si="5"/>
        <v>0</v>
      </c>
      <c r="HU21" s="115">
        <f t="shared" si="6"/>
        <v>0</v>
      </c>
      <c r="HV21" s="117">
        <f t="shared" si="7"/>
        <v>0</v>
      </c>
      <c r="HW21" s="115" t="str">
        <f t="shared" si="8"/>
        <v>nem volt</v>
      </c>
      <c r="HX21" s="470" t="str">
        <f t="shared" si="9"/>
        <v>nem volt</v>
      </c>
      <c r="HY21" s="470" t="str">
        <f t="shared" si="10"/>
        <v>nem volt</v>
      </c>
      <c r="HZ21" s="399" t="str">
        <f t="shared" si="11"/>
        <v>nem volt</v>
      </c>
      <c r="IA21" s="118">
        <f t="shared" si="19"/>
        <v>0</v>
      </c>
      <c r="IB21" s="119">
        <f t="shared" si="13"/>
        <v>0</v>
      </c>
      <c r="IC21" s="119" t="str">
        <f t="shared" si="14"/>
        <v>nem volt</v>
      </c>
      <c r="ID21" s="399">
        <f t="shared" si="15"/>
        <v>0</v>
      </c>
    </row>
    <row r="22" spans="1:238" ht="18" x14ac:dyDescent="0.25">
      <c r="A22" s="392">
        <f t="shared" si="16"/>
        <v>16</v>
      </c>
      <c r="B22" s="62" t="s">
        <v>449</v>
      </c>
      <c r="C22" s="64">
        <v>0</v>
      </c>
      <c r="D22" s="64">
        <v>0</v>
      </c>
      <c r="E22" s="64">
        <v>0</v>
      </c>
      <c r="F22" s="64">
        <v>0</v>
      </c>
      <c r="G22" s="64">
        <v>0</v>
      </c>
      <c r="H22" s="65">
        <v>0</v>
      </c>
      <c r="I22" s="288">
        <v>0</v>
      </c>
      <c r="J22" s="64">
        <v>0</v>
      </c>
      <c r="K22" s="64">
        <v>0</v>
      </c>
      <c r="L22" s="64">
        <v>0</v>
      </c>
      <c r="M22" s="64">
        <v>0</v>
      </c>
      <c r="N22" s="64">
        <v>0</v>
      </c>
      <c r="O22" s="67"/>
      <c r="P22" s="378">
        <v>1</v>
      </c>
      <c r="Q22" s="379">
        <v>0</v>
      </c>
      <c r="R22" s="379">
        <v>0</v>
      </c>
      <c r="S22" s="379">
        <v>0</v>
      </c>
      <c r="T22" s="379">
        <v>0</v>
      </c>
      <c r="U22" s="379">
        <v>0</v>
      </c>
      <c r="V22" s="379">
        <v>0</v>
      </c>
      <c r="W22" s="379">
        <v>0</v>
      </c>
      <c r="X22" s="380">
        <v>0</v>
      </c>
      <c r="Y22" s="381">
        <v>0</v>
      </c>
      <c r="Z22" s="379">
        <v>0</v>
      </c>
      <c r="AA22" s="379">
        <v>0</v>
      </c>
      <c r="AB22" s="379">
        <v>0</v>
      </c>
      <c r="AC22" s="379">
        <v>0</v>
      </c>
      <c r="AD22" s="379">
        <v>0</v>
      </c>
      <c r="AE22" s="379">
        <v>0</v>
      </c>
      <c r="AF22" s="379">
        <v>0</v>
      </c>
      <c r="AG22" s="382">
        <v>0</v>
      </c>
      <c r="AH22" s="378">
        <v>0</v>
      </c>
      <c r="AI22" s="379">
        <v>0</v>
      </c>
      <c r="AJ22" s="379">
        <v>0</v>
      </c>
      <c r="AK22" s="379">
        <v>0</v>
      </c>
      <c r="AL22" s="379">
        <v>0</v>
      </c>
      <c r="AM22" s="379">
        <v>0</v>
      </c>
      <c r="AN22" s="379">
        <v>0</v>
      </c>
      <c r="AO22" s="379">
        <v>0</v>
      </c>
      <c r="AP22" s="380">
        <v>0</v>
      </c>
      <c r="AQ22" s="381">
        <v>0</v>
      </c>
      <c r="AR22" s="379">
        <v>0</v>
      </c>
      <c r="AS22" s="379">
        <v>0</v>
      </c>
      <c r="AT22" s="379">
        <v>0</v>
      </c>
      <c r="AU22" s="379">
        <v>0</v>
      </c>
      <c r="AV22" s="379">
        <v>0</v>
      </c>
      <c r="AW22" s="379">
        <v>0</v>
      </c>
      <c r="AX22" s="379">
        <v>0</v>
      </c>
      <c r="AY22" s="382">
        <v>0</v>
      </c>
      <c r="AZ22" s="378">
        <v>0</v>
      </c>
      <c r="BA22" s="379">
        <v>0</v>
      </c>
      <c r="BB22" s="379">
        <v>0</v>
      </c>
      <c r="BC22" s="379">
        <v>0</v>
      </c>
      <c r="BD22" s="379">
        <v>0</v>
      </c>
      <c r="BE22" s="379">
        <v>0</v>
      </c>
      <c r="BF22" s="379">
        <v>0</v>
      </c>
      <c r="BG22" s="379">
        <v>0</v>
      </c>
      <c r="BH22" s="380">
        <v>0</v>
      </c>
      <c r="BI22" s="381">
        <v>1</v>
      </c>
      <c r="BJ22" s="379">
        <v>0</v>
      </c>
      <c r="BK22" s="379">
        <v>0</v>
      </c>
      <c r="BL22" s="379">
        <v>0</v>
      </c>
      <c r="BM22" s="379">
        <v>0</v>
      </c>
      <c r="BN22" s="379">
        <v>0</v>
      </c>
      <c r="BO22" s="379">
        <v>0</v>
      </c>
      <c r="BP22" s="379">
        <v>0</v>
      </c>
      <c r="BQ22" s="382">
        <v>0</v>
      </c>
      <c r="BR22" s="378">
        <v>0</v>
      </c>
      <c r="BS22" s="379">
        <v>0</v>
      </c>
      <c r="BT22" s="379">
        <v>0</v>
      </c>
      <c r="BU22" s="379">
        <v>0</v>
      </c>
      <c r="BV22" s="379">
        <v>0</v>
      </c>
      <c r="BW22" s="379">
        <v>0</v>
      </c>
      <c r="BX22" s="379">
        <v>0</v>
      </c>
      <c r="BY22" s="379">
        <v>0</v>
      </c>
      <c r="BZ22" s="380">
        <v>0</v>
      </c>
      <c r="CA22" s="381">
        <v>0</v>
      </c>
      <c r="CB22" s="379">
        <v>0</v>
      </c>
      <c r="CC22" s="379">
        <v>0</v>
      </c>
      <c r="CD22" s="379">
        <v>0</v>
      </c>
      <c r="CE22" s="379">
        <v>0</v>
      </c>
      <c r="CF22" s="379">
        <v>0</v>
      </c>
      <c r="CG22" s="379">
        <v>0</v>
      </c>
      <c r="CH22" s="379">
        <v>0</v>
      </c>
      <c r="CI22" s="382">
        <v>0</v>
      </c>
      <c r="CJ22" s="378">
        <v>0</v>
      </c>
      <c r="CK22" s="379">
        <v>0</v>
      </c>
      <c r="CL22" s="379">
        <v>0</v>
      </c>
      <c r="CM22" s="379">
        <v>0</v>
      </c>
      <c r="CN22" s="379">
        <v>0</v>
      </c>
      <c r="CO22" s="379">
        <v>0</v>
      </c>
      <c r="CP22" s="379">
        <v>0</v>
      </c>
      <c r="CQ22" s="379">
        <v>0</v>
      </c>
      <c r="CR22" s="380">
        <v>0</v>
      </c>
      <c r="CS22" s="381">
        <v>0</v>
      </c>
      <c r="CT22" s="379">
        <v>0</v>
      </c>
      <c r="CU22" s="379">
        <v>0</v>
      </c>
      <c r="CV22" s="379">
        <v>0</v>
      </c>
      <c r="CW22" s="379">
        <v>0</v>
      </c>
      <c r="CX22" s="379">
        <v>0</v>
      </c>
      <c r="CY22" s="379">
        <v>0</v>
      </c>
      <c r="CZ22" s="379">
        <v>0</v>
      </c>
      <c r="DA22" s="382">
        <v>0</v>
      </c>
      <c r="DB22" s="378">
        <v>0</v>
      </c>
      <c r="DC22" s="379">
        <v>0</v>
      </c>
      <c r="DD22" s="379">
        <v>0</v>
      </c>
      <c r="DE22" s="379">
        <v>0</v>
      </c>
      <c r="DF22" s="379">
        <v>0</v>
      </c>
      <c r="DG22" s="379">
        <v>0</v>
      </c>
      <c r="DH22" s="379">
        <v>0</v>
      </c>
      <c r="DI22" s="379">
        <v>0</v>
      </c>
      <c r="DJ22" s="380">
        <v>0</v>
      </c>
      <c r="DK22" s="381">
        <v>0</v>
      </c>
      <c r="DL22" s="379">
        <v>0</v>
      </c>
      <c r="DM22" s="379">
        <v>0</v>
      </c>
      <c r="DN22" s="379">
        <v>0</v>
      </c>
      <c r="DO22" s="379">
        <v>0</v>
      </c>
      <c r="DP22" s="379">
        <v>0</v>
      </c>
      <c r="DQ22" s="379">
        <v>0</v>
      </c>
      <c r="DR22" s="379">
        <v>0</v>
      </c>
      <c r="DS22" s="382">
        <v>0</v>
      </c>
      <c r="DT22" s="378">
        <v>0</v>
      </c>
      <c r="DU22" s="379">
        <v>0</v>
      </c>
      <c r="DV22" s="379">
        <v>0</v>
      </c>
      <c r="DW22" s="379">
        <v>0</v>
      </c>
      <c r="DX22" s="379">
        <v>0</v>
      </c>
      <c r="DY22" s="379">
        <v>0</v>
      </c>
      <c r="DZ22" s="379">
        <v>0</v>
      </c>
      <c r="EA22" s="379">
        <v>0</v>
      </c>
      <c r="EB22" s="380">
        <v>0</v>
      </c>
      <c r="EC22" s="381">
        <v>0</v>
      </c>
      <c r="ED22" s="379">
        <v>0</v>
      </c>
      <c r="EE22" s="379">
        <v>0</v>
      </c>
      <c r="EF22" s="379">
        <v>0</v>
      </c>
      <c r="EG22" s="379">
        <v>0</v>
      </c>
      <c r="EH22" s="379">
        <v>0</v>
      </c>
      <c r="EI22" s="379">
        <v>0</v>
      </c>
      <c r="EJ22" s="379">
        <v>0</v>
      </c>
      <c r="EK22" s="382">
        <v>0</v>
      </c>
      <c r="EL22" s="378">
        <v>0</v>
      </c>
      <c r="EM22" s="379">
        <v>0</v>
      </c>
      <c r="EN22" s="379">
        <v>0</v>
      </c>
      <c r="EO22" s="379">
        <v>0</v>
      </c>
      <c r="EP22" s="379">
        <v>0</v>
      </c>
      <c r="EQ22" s="379">
        <v>0</v>
      </c>
      <c r="ER22" s="379">
        <v>0</v>
      </c>
      <c r="ES22" s="379">
        <v>0</v>
      </c>
      <c r="ET22" s="380">
        <v>0</v>
      </c>
      <c r="EU22" s="381">
        <v>0</v>
      </c>
      <c r="EV22" s="379">
        <v>0</v>
      </c>
      <c r="EW22" s="379">
        <v>0</v>
      </c>
      <c r="EX22" s="379">
        <v>0</v>
      </c>
      <c r="EY22" s="379">
        <v>0</v>
      </c>
      <c r="EZ22" s="379">
        <v>0</v>
      </c>
      <c r="FA22" s="379">
        <v>0</v>
      </c>
      <c r="FB22" s="379">
        <v>0</v>
      </c>
      <c r="FC22" s="382">
        <v>0</v>
      </c>
      <c r="FD22" s="378">
        <v>0</v>
      </c>
      <c r="FE22" s="379">
        <v>0</v>
      </c>
      <c r="FF22" s="379">
        <v>0</v>
      </c>
      <c r="FG22" s="379">
        <v>0</v>
      </c>
      <c r="FH22" s="379">
        <v>0</v>
      </c>
      <c r="FI22" s="379">
        <v>0</v>
      </c>
      <c r="FJ22" s="379">
        <v>0</v>
      </c>
      <c r="FK22" s="379">
        <v>0</v>
      </c>
      <c r="FL22" s="380">
        <v>0</v>
      </c>
      <c r="FM22" s="381">
        <v>0</v>
      </c>
      <c r="FN22" s="379">
        <v>0</v>
      </c>
      <c r="FO22" s="379">
        <v>0</v>
      </c>
      <c r="FP22" s="379">
        <v>0</v>
      </c>
      <c r="FQ22" s="379">
        <v>0</v>
      </c>
      <c r="FR22" s="379">
        <v>0</v>
      </c>
      <c r="FS22" s="379">
        <v>0</v>
      </c>
      <c r="FT22" s="379">
        <v>0</v>
      </c>
      <c r="FU22" s="382">
        <v>0</v>
      </c>
      <c r="FV22" s="378">
        <v>0</v>
      </c>
      <c r="FW22" s="379">
        <v>0</v>
      </c>
      <c r="FX22" s="379">
        <v>0</v>
      </c>
      <c r="FY22" s="379">
        <v>0</v>
      </c>
      <c r="FZ22" s="379">
        <v>0</v>
      </c>
      <c r="GA22" s="379">
        <v>0</v>
      </c>
      <c r="GB22" s="379">
        <v>0</v>
      </c>
      <c r="GC22" s="379">
        <v>0</v>
      </c>
      <c r="GD22" s="380">
        <v>0</v>
      </c>
      <c r="GE22" s="381">
        <v>0</v>
      </c>
      <c r="GF22" s="379">
        <v>0</v>
      </c>
      <c r="GG22" s="379">
        <v>0</v>
      </c>
      <c r="GH22" s="379">
        <v>0</v>
      </c>
      <c r="GI22" s="379">
        <v>0</v>
      </c>
      <c r="GJ22" s="379">
        <v>0</v>
      </c>
      <c r="GK22" s="379">
        <v>0</v>
      </c>
      <c r="GL22" s="379">
        <v>0</v>
      </c>
      <c r="GM22" s="382">
        <v>0</v>
      </c>
      <c r="GN22" s="378">
        <v>0</v>
      </c>
      <c r="GO22" s="379">
        <v>0</v>
      </c>
      <c r="GP22" s="379">
        <v>0</v>
      </c>
      <c r="GQ22" s="379">
        <v>0</v>
      </c>
      <c r="GR22" s="379">
        <v>0</v>
      </c>
      <c r="GS22" s="379">
        <v>0</v>
      </c>
      <c r="GT22" s="379">
        <v>0</v>
      </c>
      <c r="GU22" s="379">
        <v>0</v>
      </c>
      <c r="GV22" s="380">
        <v>0</v>
      </c>
      <c r="GW22" s="381">
        <v>0</v>
      </c>
      <c r="GX22" s="379">
        <v>0</v>
      </c>
      <c r="GY22" s="379">
        <v>0</v>
      </c>
      <c r="GZ22" s="379">
        <v>0</v>
      </c>
      <c r="HA22" s="379">
        <v>0</v>
      </c>
      <c r="HB22" s="379">
        <v>0</v>
      </c>
      <c r="HC22" s="379">
        <v>0</v>
      </c>
      <c r="HD22" s="379">
        <v>0</v>
      </c>
      <c r="HE22" s="382">
        <v>0</v>
      </c>
      <c r="HF22" s="378">
        <v>0</v>
      </c>
      <c r="HG22" s="379">
        <v>0</v>
      </c>
      <c r="HH22" s="379">
        <v>0</v>
      </c>
      <c r="HI22" s="379">
        <v>0</v>
      </c>
      <c r="HJ22" s="379">
        <v>0</v>
      </c>
      <c r="HK22" s="379">
        <v>0</v>
      </c>
      <c r="HL22" s="379">
        <v>0</v>
      </c>
      <c r="HM22" s="379">
        <v>0</v>
      </c>
      <c r="HN22" s="380">
        <v>0</v>
      </c>
      <c r="HO22" s="115">
        <f t="shared" si="17"/>
        <v>2</v>
      </c>
      <c r="HP22" s="115">
        <f t="shared" si="18"/>
        <v>0</v>
      </c>
      <c r="HQ22" s="115">
        <f t="shared" si="2"/>
        <v>0</v>
      </c>
      <c r="HR22" s="115">
        <f t="shared" si="3"/>
        <v>0</v>
      </c>
      <c r="HS22" s="116">
        <f t="shared" si="4"/>
        <v>0</v>
      </c>
      <c r="HT22" s="115">
        <f t="shared" si="5"/>
        <v>0</v>
      </c>
      <c r="HU22" s="115">
        <f t="shared" si="6"/>
        <v>0</v>
      </c>
      <c r="HV22" s="117">
        <f t="shared" si="7"/>
        <v>0</v>
      </c>
      <c r="HW22" s="115">
        <f t="shared" si="8"/>
        <v>0</v>
      </c>
      <c r="HX22" s="470" t="str">
        <f t="shared" si="9"/>
        <v>nem volt</v>
      </c>
      <c r="HY22" s="470" t="str">
        <f t="shared" si="10"/>
        <v>nem volt</v>
      </c>
      <c r="HZ22" s="399" t="str">
        <f t="shared" si="11"/>
        <v>nem volt</v>
      </c>
      <c r="IA22" s="118">
        <f t="shared" si="19"/>
        <v>2</v>
      </c>
      <c r="IB22" s="119">
        <f t="shared" si="13"/>
        <v>0</v>
      </c>
      <c r="IC22" s="119">
        <f t="shared" si="14"/>
        <v>0</v>
      </c>
      <c r="ID22" s="399">
        <f t="shared" si="15"/>
        <v>0</v>
      </c>
    </row>
    <row r="23" spans="1:238" ht="18" x14ac:dyDescent="0.25">
      <c r="A23" s="392">
        <f t="shared" si="16"/>
        <v>17</v>
      </c>
      <c r="B23" s="62" t="s">
        <v>449</v>
      </c>
      <c r="C23" s="64">
        <v>0</v>
      </c>
      <c r="D23" s="64">
        <v>0</v>
      </c>
      <c r="E23" s="64">
        <v>0</v>
      </c>
      <c r="F23" s="64">
        <v>0</v>
      </c>
      <c r="G23" s="64">
        <v>0</v>
      </c>
      <c r="H23" s="65">
        <v>0</v>
      </c>
      <c r="I23" s="288">
        <v>0</v>
      </c>
      <c r="J23" s="64">
        <v>0</v>
      </c>
      <c r="K23" s="64">
        <v>0</v>
      </c>
      <c r="L23" s="64">
        <v>0</v>
      </c>
      <c r="M23" s="64">
        <v>0</v>
      </c>
      <c r="N23" s="64">
        <v>0</v>
      </c>
      <c r="O23" s="67"/>
      <c r="P23" s="378">
        <v>0</v>
      </c>
      <c r="Q23" s="379">
        <v>0</v>
      </c>
      <c r="R23" s="379">
        <v>0</v>
      </c>
      <c r="S23" s="379">
        <v>0</v>
      </c>
      <c r="T23" s="379">
        <v>0</v>
      </c>
      <c r="U23" s="379">
        <v>0</v>
      </c>
      <c r="V23" s="379">
        <v>0</v>
      </c>
      <c r="W23" s="379">
        <v>0</v>
      </c>
      <c r="X23" s="380">
        <v>0</v>
      </c>
      <c r="Y23" s="381">
        <v>0</v>
      </c>
      <c r="Z23" s="379">
        <v>0</v>
      </c>
      <c r="AA23" s="379">
        <v>0</v>
      </c>
      <c r="AB23" s="379">
        <v>0</v>
      </c>
      <c r="AC23" s="379">
        <v>0</v>
      </c>
      <c r="AD23" s="379">
        <v>0</v>
      </c>
      <c r="AE23" s="379">
        <v>0</v>
      </c>
      <c r="AF23" s="379">
        <v>0</v>
      </c>
      <c r="AG23" s="382">
        <v>0</v>
      </c>
      <c r="AH23" s="378">
        <v>0</v>
      </c>
      <c r="AI23" s="379">
        <v>0</v>
      </c>
      <c r="AJ23" s="379">
        <v>0</v>
      </c>
      <c r="AK23" s="379">
        <v>0</v>
      </c>
      <c r="AL23" s="379">
        <v>0</v>
      </c>
      <c r="AM23" s="379">
        <v>0</v>
      </c>
      <c r="AN23" s="379">
        <v>0</v>
      </c>
      <c r="AO23" s="379">
        <v>0</v>
      </c>
      <c r="AP23" s="380">
        <v>0</v>
      </c>
      <c r="AQ23" s="381">
        <v>0</v>
      </c>
      <c r="AR23" s="379">
        <v>0</v>
      </c>
      <c r="AS23" s="379">
        <v>0</v>
      </c>
      <c r="AT23" s="379">
        <v>0</v>
      </c>
      <c r="AU23" s="379">
        <v>0</v>
      </c>
      <c r="AV23" s="379">
        <v>0</v>
      </c>
      <c r="AW23" s="379">
        <v>0</v>
      </c>
      <c r="AX23" s="379">
        <v>0</v>
      </c>
      <c r="AY23" s="382">
        <v>0</v>
      </c>
      <c r="AZ23" s="378">
        <v>0</v>
      </c>
      <c r="BA23" s="379">
        <v>0</v>
      </c>
      <c r="BB23" s="379">
        <v>0</v>
      </c>
      <c r="BC23" s="379">
        <v>0</v>
      </c>
      <c r="BD23" s="379">
        <v>0</v>
      </c>
      <c r="BE23" s="379">
        <v>0</v>
      </c>
      <c r="BF23" s="379">
        <v>0</v>
      </c>
      <c r="BG23" s="379">
        <v>0</v>
      </c>
      <c r="BH23" s="380">
        <v>0</v>
      </c>
      <c r="BI23" s="381">
        <v>0</v>
      </c>
      <c r="BJ23" s="379">
        <v>0</v>
      </c>
      <c r="BK23" s="379">
        <v>0</v>
      </c>
      <c r="BL23" s="379">
        <v>0</v>
      </c>
      <c r="BM23" s="379">
        <v>0</v>
      </c>
      <c r="BN23" s="379">
        <v>0</v>
      </c>
      <c r="BO23" s="379">
        <v>0</v>
      </c>
      <c r="BP23" s="379">
        <v>0</v>
      </c>
      <c r="BQ23" s="382">
        <v>0</v>
      </c>
      <c r="BR23" s="378">
        <v>0</v>
      </c>
      <c r="BS23" s="379">
        <v>0</v>
      </c>
      <c r="BT23" s="379">
        <v>0</v>
      </c>
      <c r="BU23" s="379">
        <v>0</v>
      </c>
      <c r="BV23" s="379">
        <v>0</v>
      </c>
      <c r="BW23" s="379">
        <v>0</v>
      </c>
      <c r="BX23" s="379">
        <v>0</v>
      </c>
      <c r="BY23" s="379">
        <v>0</v>
      </c>
      <c r="BZ23" s="380">
        <v>0</v>
      </c>
      <c r="CA23" s="381">
        <v>0</v>
      </c>
      <c r="CB23" s="379">
        <v>0</v>
      </c>
      <c r="CC23" s="379">
        <v>0</v>
      </c>
      <c r="CD23" s="379">
        <v>0</v>
      </c>
      <c r="CE23" s="379">
        <v>0</v>
      </c>
      <c r="CF23" s="379">
        <v>0</v>
      </c>
      <c r="CG23" s="379">
        <v>0</v>
      </c>
      <c r="CH23" s="379">
        <v>0</v>
      </c>
      <c r="CI23" s="382">
        <v>0</v>
      </c>
      <c r="CJ23" s="378">
        <v>0</v>
      </c>
      <c r="CK23" s="379">
        <v>0</v>
      </c>
      <c r="CL23" s="379">
        <v>0</v>
      </c>
      <c r="CM23" s="379">
        <v>0</v>
      </c>
      <c r="CN23" s="379">
        <v>0</v>
      </c>
      <c r="CO23" s="379">
        <v>0</v>
      </c>
      <c r="CP23" s="379">
        <v>0</v>
      </c>
      <c r="CQ23" s="379">
        <v>0</v>
      </c>
      <c r="CR23" s="380">
        <v>0</v>
      </c>
      <c r="CS23" s="381">
        <v>0</v>
      </c>
      <c r="CT23" s="379">
        <v>0</v>
      </c>
      <c r="CU23" s="379">
        <v>0</v>
      </c>
      <c r="CV23" s="379">
        <v>0</v>
      </c>
      <c r="CW23" s="379">
        <v>0</v>
      </c>
      <c r="CX23" s="379">
        <v>0</v>
      </c>
      <c r="CY23" s="379">
        <v>0</v>
      </c>
      <c r="CZ23" s="379">
        <v>0</v>
      </c>
      <c r="DA23" s="382">
        <v>0</v>
      </c>
      <c r="DB23" s="378">
        <v>0</v>
      </c>
      <c r="DC23" s="379">
        <v>0</v>
      </c>
      <c r="DD23" s="379">
        <v>0</v>
      </c>
      <c r="DE23" s="379">
        <v>0</v>
      </c>
      <c r="DF23" s="379">
        <v>0</v>
      </c>
      <c r="DG23" s="379">
        <v>0</v>
      </c>
      <c r="DH23" s="379">
        <v>0</v>
      </c>
      <c r="DI23" s="379">
        <v>0</v>
      </c>
      <c r="DJ23" s="380">
        <v>0</v>
      </c>
      <c r="DK23" s="381">
        <v>0</v>
      </c>
      <c r="DL23" s="379">
        <v>0</v>
      </c>
      <c r="DM23" s="379">
        <v>0</v>
      </c>
      <c r="DN23" s="379">
        <v>0</v>
      </c>
      <c r="DO23" s="379">
        <v>0</v>
      </c>
      <c r="DP23" s="379">
        <v>0</v>
      </c>
      <c r="DQ23" s="379">
        <v>0</v>
      </c>
      <c r="DR23" s="379">
        <v>0</v>
      </c>
      <c r="DS23" s="382">
        <v>0</v>
      </c>
      <c r="DT23" s="378">
        <v>0</v>
      </c>
      <c r="DU23" s="379">
        <v>0</v>
      </c>
      <c r="DV23" s="379">
        <v>0</v>
      </c>
      <c r="DW23" s="379">
        <v>0</v>
      </c>
      <c r="DX23" s="379">
        <v>0</v>
      </c>
      <c r="DY23" s="379">
        <v>0</v>
      </c>
      <c r="DZ23" s="379">
        <v>0</v>
      </c>
      <c r="EA23" s="379">
        <v>0</v>
      </c>
      <c r="EB23" s="380">
        <v>0</v>
      </c>
      <c r="EC23" s="381">
        <v>0</v>
      </c>
      <c r="ED23" s="379">
        <v>0</v>
      </c>
      <c r="EE23" s="379">
        <v>0</v>
      </c>
      <c r="EF23" s="379">
        <v>0</v>
      </c>
      <c r="EG23" s="379">
        <v>0</v>
      </c>
      <c r="EH23" s="379">
        <v>0</v>
      </c>
      <c r="EI23" s="379">
        <v>0</v>
      </c>
      <c r="EJ23" s="379">
        <v>0</v>
      </c>
      <c r="EK23" s="382">
        <v>0</v>
      </c>
      <c r="EL23" s="378">
        <v>0</v>
      </c>
      <c r="EM23" s="379">
        <v>0</v>
      </c>
      <c r="EN23" s="379">
        <v>0</v>
      </c>
      <c r="EO23" s="379">
        <v>0</v>
      </c>
      <c r="EP23" s="379">
        <v>0</v>
      </c>
      <c r="EQ23" s="379">
        <v>0</v>
      </c>
      <c r="ER23" s="379">
        <v>0</v>
      </c>
      <c r="ES23" s="379">
        <v>0</v>
      </c>
      <c r="ET23" s="380">
        <v>0</v>
      </c>
      <c r="EU23" s="381">
        <v>0</v>
      </c>
      <c r="EV23" s="379">
        <v>0</v>
      </c>
      <c r="EW23" s="379">
        <v>0</v>
      </c>
      <c r="EX23" s="379">
        <v>0</v>
      </c>
      <c r="EY23" s="379">
        <v>0</v>
      </c>
      <c r="EZ23" s="379">
        <v>0</v>
      </c>
      <c r="FA23" s="379">
        <v>0</v>
      </c>
      <c r="FB23" s="379">
        <v>0</v>
      </c>
      <c r="FC23" s="382">
        <v>0</v>
      </c>
      <c r="FD23" s="378">
        <v>0</v>
      </c>
      <c r="FE23" s="379">
        <v>0</v>
      </c>
      <c r="FF23" s="379">
        <v>0</v>
      </c>
      <c r="FG23" s="379">
        <v>0</v>
      </c>
      <c r="FH23" s="379">
        <v>0</v>
      </c>
      <c r="FI23" s="379">
        <v>0</v>
      </c>
      <c r="FJ23" s="379">
        <v>0</v>
      </c>
      <c r="FK23" s="379">
        <v>0</v>
      </c>
      <c r="FL23" s="380">
        <v>0</v>
      </c>
      <c r="FM23" s="381">
        <v>0</v>
      </c>
      <c r="FN23" s="379">
        <v>0</v>
      </c>
      <c r="FO23" s="379">
        <v>0</v>
      </c>
      <c r="FP23" s="379">
        <v>0</v>
      </c>
      <c r="FQ23" s="379">
        <v>0</v>
      </c>
      <c r="FR23" s="379">
        <v>0</v>
      </c>
      <c r="FS23" s="379">
        <v>0</v>
      </c>
      <c r="FT23" s="379">
        <v>0</v>
      </c>
      <c r="FU23" s="382">
        <v>0</v>
      </c>
      <c r="FV23" s="378">
        <v>0</v>
      </c>
      <c r="FW23" s="379">
        <v>0</v>
      </c>
      <c r="FX23" s="379">
        <v>0</v>
      </c>
      <c r="FY23" s="379">
        <v>0</v>
      </c>
      <c r="FZ23" s="379">
        <v>0</v>
      </c>
      <c r="GA23" s="379">
        <v>0</v>
      </c>
      <c r="GB23" s="379">
        <v>0</v>
      </c>
      <c r="GC23" s="379">
        <v>0</v>
      </c>
      <c r="GD23" s="380">
        <v>0</v>
      </c>
      <c r="GE23" s="381">
        <v>0</v>
      </c>
      <c r="GF23" s="379">
        <v>0</v>
      </c>
      <c r="GG23" s="379">
        <v>0</v>
      </c>
      <c r="GH23" s="379">
        <v>0</v>
      </c>
      <c r="GI23" s="379">
        <v>0</v>
      </c>
      <c r="GJ23" s="379">
        <v>0</v>
      </c>
      <c r="GK23" s="379">
        <v>0</v>
      </c>
      <c r="GL23" s="379">
        <v>0</v>
      </c>
      <c r="GM23" s="382">
        <v>0</v>
      </c>
      <c r="GN23" s="378">
        <v>0</v>
      </c>
      <c r="GO23" s="379">
        <v>0</v>
      </c>
      <c r="GP23" s="379">
        <v>0</v>
      </c>
      <c r="GQ23" s="379">
        <v>0</v>
      </c>
      <c r="GR23" s="379">
        <v>0</v>
      </c>
      <c r="GS23" s="379">
        <v>0</v>
      </c>
      <c r="GT23" s="379">
        <v>0</v>
      </c>
      <c r="GU23" s="379">
        <v>0</v>
      </c>
      <c r="GV23" s="380">
        <v>0</v>
      </c>
      <c r="GW23" s="381">
        <v>0</v>
      </c>
      <c r="GX23" s="379">
        <v>0</v>
      </c>
      <c r="GY23" s="379">
        <v>0</v>
      </c>
      <c r="GZ23" s="379">
        <v>0</v>
      </c>
      <c r="HA23" s="379">
        <v>0</v>
      </c>
      <c r="HB23" s="379">
        <v>0</v>
      </c>
      <c r="HC23" s="379">
        <v>0</v>
      </c>
      <c r="HD23" s="379">
        <v>0</v>
      </c>
      <c r="HE23" s="382">
        <v>0</v>
      </c>
      <c r="HF23" s="378">
        <v>0</v>
      </c>
      <c r="HG23" s="379">
        <v>0</v>
      </c>
      <c r="HH23" s="379">
        <v>0</v>
      </c>
      <c r="HI23" s="379">
        <v>0</v>
      </c>
      <c r="HJ23" s="379">
        <v>0</v>
      </c>
      <c r="HK23" s="379">
        <v>0</v>
      </c>
      <c r="HL23" s="379">
        <v>0</v>
      </c>
      <c r="HM23" s="379">
        <v>0</v>
      </c>
      <c r="HN23" s="380">
        <v>0</v>
      </c>
      <c r="HO23" s="115">
        <f t="shared" si="17"/>
        <v>0</v>
      </c>
      <c r="HP23" s="115">
        <f t="shared" si="18"/>
        <v>0</v>
      </c>
      <c r="HQ23" s="115">
        <f t="shared" si="2"/>
        <v>0</v>
      </c>
      <c r="HR23" s="115">
        <f t="shared" si="3"/>
        <v>0</v>
      </c>
      <c r="HS23" s="116">
        <f t="shared" si="4"/>
        <v>0</v>
      </c>
      <c r="HT23" s="115">
        <f t="shared" si="5"/>
        <v>0</v>
      </c>
      <c r="HU23" s="115">
        <f t="shared" si="6"/>
        <v>0</v>
      </c>
      <c r="HV23" s="117">
        <f t="shared" si="7"/>
        <v>0</v>
      </c>
      <c r="HW23" s="115" t="str">
        <f t="shared" si="8"/>
        <v>nem volt</v>
      </c>
      <c r="HX23" s="470" t="str">
        <f t="shared" si="9"/>
        <v>nem volt</v>
      </c>
      <c r="HY23" s="470" t="str">
        <f t="shared" si="10"/>
        <v>nem volt</v>
      </c>
      <c r="HZ23" s="399" t="str">
        <f t="shared" si="11"/>
        <v>nem volt</v>
      </c>
      <c r="IA23" s="118">
        <f t="shared" si="19"/>
        <v>0</v>
      </c>
      <c r="IB23" s="119">
        <f t="shared" si="13"/>
        <v>0</v>
      </c>
      <c r="IC23" s="119" t="str">
        <f t="shared" si="14"/>
        <v>nem volt</v>
      </c>
      <c r="ID23" s="399">
        <f t="shared" si="15"/>
        <v>0</v>
      </c>
    </row>
    <row r="24" spans="1:238" ht="18" x14ac:dyDescent="0.25">
      <c r="A24" s="392">
        <f t="shared" si="16"/>
        <v>18</v>
      </c>
      <c r="B24" s="62" t="s">
        <v>449</v>
      </c>
      <c r="C24" s="64">
        <v>0</v>
      </c>
      <c r="D24" s="64">
        <v>0</v>
      </c>
      <c r="E24" s="64">
        <v>0</v>
      </c>
      <c r="F24" s="64">
        <v>0</v>
      </c>
      <c r="G24" s="64">
        <v>0</v>
      </c>
      <c r="H24" s="65">
        <v>0</v>
      </c>
      <c r="I24" s="288">
        <v>0</v>
      </c>
      <c r="J24" s="64">
        <v>0</v>
      </c>
      <c r="K24" s="64">
        <v>0</v>
      </c>
      <c r="L24" s="64">
        <v>0</v>
      </c>
      <c r="M24" s="64">
        <v>0</v>
      </c>
      <c r="N24" s="64">
        <v>0</v>
      </c>
      <c r="O24" s="67"/>
      <c r="P24" s="378">
        <v>0</v>
      </c>
      <c r="Q24" s="379">
        <v>0</v>
      </c>
      <c r="R24" s="379">
        <v>0</v>
      </c>
      <c r="S24" s="379">
        <v>0</v>
      </c>
      <c r="T24" s="379">
        <v>0</v>
      </c>
      <c r="U24" s="379">
        <v>0</v>
      </c>
      <c r="V24" s="379">
        <v>0</v>
      </c>
      <c r="W24" s="379">
        <v>0</v>
      </c>
      <c r="X24" s="380">
        <v>0</v>
      </c>
      <c r="Y24" s="381">
        <v>0</v>
      </c>
      <c r="Z24" s="379">
        <v>0</v>
      </c>
      <c r="AA24" s="379">
        <v>0</v>
      </c>
      <c r="AB24" s="379">
        <v>0</v>
      </c>
      <c r="AC24" s="379">
        <v>0</v>
      </c>
      <c r="AD24" s="379">
        <v>0</v>
      </c>
      <c r="AE24" s="379">
        <v>0</v>
      </c>
      <c r="AF24" s="379">
        <v>0</v>
      </c>
      <c r="AG24" s="382">
        <v>0</v>
      </c>
      <c r="AH24" s="378">
        <v>0</v>
      </c>
      <c r="AI24" s="379">
        <v>0</v>
      </c>
      <c r="AJ24" s="379">
        <v>0</v>
      </c>
      <c r="AK24" s="379">
        <v>0</v>
      </c>
      <c r="AL24" s="379">
        <v>0</v>
      </c>
      <c r="AM24" s="379">
        <v>0</v>
      </c>
      <c r="AN24" s="379">
        <v>0</v>
      </c>
      <c r="AO24" s="379">
        <v>0</v>
      </c>
      <c r="AP24" s="380">
        <v>0</v>
      </c>
      <c r="AQ24" s="381">
        <v>0</v>
      </c>
      <c r="AR24" s="379">
        <v>0</v>
      </c>
      <c r="AS24" s="379">
        <v>0</v>
      </c>
      <c r="AT24" s="379">
        <v>0</v>
      </c>
      <c r="AU24" s="379">
        <v>0</v>
      </c>
      <c r="AV24" s="379">
        <v>0</v>
      </c>
      <c r="AW24" s="379">
        <v>0</v>
      </c>
      <c r="AX24" s="379">
        <v>0</v>
      </c>
      <c r="AY24" s="382">
        <v>0</v>
      </c>
      <c r="AZ24" s="378">
        <v>0</v>
      </c>
      <c r="BA24" s="379">
        <v>0</v>
      </c>
      <c r="BB24" s="379">
        <v>0</v>
      </c>
      <c r="BC24" s="379">
        <v>0</v>
      </c>
      <c r="BD24" s="379">
        <v>0</v>
      </c>
      <c r="BE24" s="379">
        <v>0</v>
      </c>
      <c r="BF24" s="379">
        <v>0</v>
      </c>
      <c r="BG24" s="379">
        <v>0</v>
      </c>
      <c r="BH24" s="380">
        <v>0</v>
      </c>
      <c r="BI24" s="381">
        <v>0</v>
      </c>
      <c r="BJ24" s="379">
        <v>0</v>
      </c>
      <c r="BK24" s="379">
        <v>0</v>
      </c>
      <c r="BL24" s="379">
        <v>0</v>
      </c>
      <c r="BM24" s="379">
        <v>0</v>
      </c>
      <c r="BN24" s="379">
        <v>0</v>
      </c>
      <c r="BO24" s="379">
        <v>0</v>
      </c>
      <c r="BP24" s="379">
        <v>0</v>
      </c>
      <c r="BQ24" s="382">
        <v>0</v>
      </c>
      <c r="BR24" s="378">
        <v>0</v>
      </c>
      <c r="BS24" s="379">
        <v>0</v>
      </c>
      <c r="BT24" s="379">
        <v>0</v>
      </c>
      <c r="BU24" s="379">
        <v>0</v>
      </c>
      <c r="BV24" s="379">
        <v>0</v>
      </c>
      <c r="BW24" s="379">
        <v>0</v>
      </c>
      <c r="BX24" s="379">
        <v>0</v>
      </c>
      <c r="BY24" s="379">
        <v>0</v>
      </c>
      <c r="BZ24" s="380">
        <v>0</v>
      </c>
      <c r="CA24" s="381">
        <v>0</v>
      </c>
      <c r="CB24" s="379">
        <v>0</v>
      </c>
      <c r="CC24" s="379">
        <v>0</v>
      </c>
      <c r="CD24" s="379">
        <v>0</v>
      </c>
      <c r="CE24" s="379">
        <v>0</v>
      </c>
      <c r="CF24" s="379">
        <v>0</v>
      </c>
      <c r="CG24" s="379">
        <v>0</v>
      </c>
      <c r="CH24" s="379">
        <v>0</v>
      </c>
      <c r="CI24" s="382">
        <v>0</v>
      </c>
      <c r="CJ24" s="378">
        <v>0</v>
      </c>
      <c r="CK24" s="379">
        <v>0</v>
      </c>
      <c r="CL24" s="379">
        <v>0</v>
      </c>
      <c r="CM24" s="379">
        <v>0</v>
      </c>
      <c r="CN24" s="379">
        <v>0</v>
      </c>
      <c r="CO24" s="379">
        <v>0</v>
      </c>
      <c r="CP24" s="379">
        <v>0</v>
      </c>
      <c r="CQ24" s="379">
        <v>0</v>
      </c>
      <c r="CR24" s="380">
        <v>0</v>
      </c>
      <c r="CS24" s="381">
        <v>0</v>
      </c>
      <c r="CT24" s="379">
        <v>0</v>
      </c>
      <c r="CU24" s="379">
        <v>0</v>
      </c>
      <c r="CV24" s="379">
        <v>0</v>
      </c>
      <c r="CW24" s="379">
        <v>0</v>
      </c>
      <c r="CX24" s="379">
        <v>0</v>
      </c>
      <c r="CY24" s="379">
        <v>0</v>
      </c>
      <c r="CZ24" s="379">
        <v>0</v>
      </c>
      <c r="DA24" s="382">
        <v>0</v>
      </c>
      <c r="DB24" s="378">
        <v>0</v>
      </c>
      <c r="DC24" s="379">
        <v>0</v>
      </c>
      <c r="DD24" s="379">
        <v>0</v>
      </c>
      <c r="DE24" s="379">
        <v>0</v>
      </c>
      <c r="DF24" s="379">
        <v>0</v>
      </c>
      <c r="DG24" s="379">
        <v>0</v>
      </c>
      <c r="DH24" s="379">
        <v>0</v>
      </c>
      <c r="DI24" s="379">
        <v>0</v>
      </c>
      <c r="DJ24" s="380">
        <v>0</v>
      </c>
      <c r="DK24" s="381">
        <v>0</v>
      </c>
      <c r="DL24" s="379">
        <v>0</v>
      </c>
      <c r="DM24" s="379">
        <v>0</v>
      </c>
      <c r="DN24" s="379">
        <v>0</v>
      </c>
      <c r="DO24" s="379">
        <v>0</v>
      </c>
      <c r="DP24" s="379">
        <v>0</v>
      </c>
      <c r="DQ24" s="379">
        <v>0</v>
      </c>
      <c r="DR24" s="379">
        <v>0</v>
      </c>
      <c r="DS24" s="382">
        <v>0</v>
      </c>
      <c r="DT24" s="378">
        <v>0</v>
      </c>
      <c r="DU24" s="379">
        <v>0</v>
      </c>
      <c r="DV24" s="379">
        <v>0</v>
      </c>
      <c r="DW24" s="379">
        <v>0</v>
      </c>
      <c r="DX24" s="379">
        <v>0</v>
      </c>
      <c r="DY24" s="379">
        <v>0</v>
      </c>
      <c r="DZ24" s="379">
        <v>0</v>
      </c>
      <c r="EA24" s="379">
        <v>0</v>
      </c>
      <c r="EB24" s="380">
        <v>0</v>
      </c>
      <c r="EC24" s="381">
        <v>0</v>
      </c>
      <c r="ED24" s="379">
        <v>0</v>
      </c>
      <c r="EE24" s="379">
        <v>0</v>
      </c>
      <c r="EF24" s="379">
        <v>0</v>
      </c>
      <c r="EG24" s="379">
        <v>0</v>
      </c>
      <c r="EH24" s="379">
        <v>0</v>
      </c>
      <c r="EI24" s="379">
        <v>0</v>
      </c>
      <c r="EJ24" s="379">
        <v>0</v>
      </c>
      <c r="EK24" s="382">
        <v>0</v>
      </c>
      <c r="EL24" s="378">
        <v>0</v>
      </c>
      <c r="EM24" s="379">
        <v>0</v>
      </c>
      <c r="EN24" s="379">
        <v>0</v>
      </c>
      <c r="EO24" s="379">
        <v>0</v>
      </c>
      <c r="EP24" s="379">
        <v>0</v>
      </c>
      <c r="EQ24" s="379">
        <v>0</v>
      </c>
      <c r="ER24" s="379">
        <v>0</v>
      </c>
      <c r="ES24" s="379">
        <v>0</v>
      </c>
      <c r="ET24" s="380">
        <v>0</v>
      </c>
      <c r="EU24" s="381">
        <v>0</v>
      </c>
      <c r="EV24" s="379">
        <v>0</v>
      </c>
      <c r="EW24" s="379">
        <v>0</v>
      </c>
      <c r="EX24" s="379">
        <v>0</v>
      </c>
      <c r="EY24" s="379">
        <v>0</v>
      </c>
      <c r="EZ24" s="379">
        <v>0</v>
      </c>
      <c r="FA24" s="379">
        <v>0</v>
      </c>
      <c r="FB24" s="379">
        <v>0</v>
      </c>
      <c r="FC24" s="382">
        <v>0</v>
      </c>
      <c r="FD24" s="378">
        <v>0</v>
      </c>
      <c r="FE24" s="379">
        <v>0</v>
      </c>
      <c r="FF24" s="379">
        <v>0</v>
      </c>
      <c r="FG24" s="379">
        <v>0</v>
      </c>
      <c r="FH24" s="379">
        <v>0</v>
      </c>
      <c r="FI24" s="379">
        <v>0</v>
      </c>
      <c r="FJ24" s="379">
        <v>0</v>
      </c>
      <c r="FK24" s="379">
        <v>0</v>
      </c>
      <c r="FL24" s="380">
        <v>0</v>
      </c>
      <c r="FM24" s="381">
        <v>0</v>
      </c>
      <c r="FN24" s="379">
        <v>0</v>
      </c>
      <c r="FO24" s="379">
        <v>0</v>
      </c>
      <c r="FP24" s="379">
        <v>0</v>
      </c>
      <c r="FQ24" s="379">
        <v>0</v>
      </c>
      <c r="FR24" s="379">
        <v>0</v>
      </c>
      <c r="FS24" s="379">
        <v>0</v>
      </c>
      <c r="FT24" s="379">
        <v>0</v>
      </c>
      <c r="FU24" s="382">
        <v>0</v>
      </c>
      <c r="FV24" s="378">
        <v>0</v>
      </c>
      <c r="FW24" s="379">
        <v>0</v>
      </c>
      <c r="FX24" s="379">
        <v>0</v>
      </c>
      <c r="FY24" s="379">
        <v>0</v>
      </c>
      <c r="FZ24" s="379">
        <v>0</v>
      </c>
      <c r="GA24" s="379">
        <v>0</v>
      </c>
      <c r="GB24" s="379">
        <v>0</v>
      </c>
      <c r="GC24" s="379">
        <v>0</v>
      </c>
      <c r="GD24" s="380">
        <v>0</v>
      </c>
      <c r="GE24" s="381">
        <v>0</v>
      </c>
      <c r="GF24" s="379">
        <v>0</v>
      </c>
      <c r="GG24" s="379">
        <v>0</v>
      </c>
      <c r="GH24" s="379">
        <v>0</v>
      </c>
      <c r="GI24" s="379">
        <v>0</v>
      </c>
      <c r="GJ24" s="379">
        <v>0</v>
      </c>
      <c r="GK24" s="379">
        <v>0</v>
      </c>
      <c r="GL24" s="379">
        <v>0</v>
      </c>
      <c r="GM24" s="382">
        <v>0</v>
      </c>
      <c r="GN24" s="378">
        <v>0</v>
      </c>
      <c r="GO24" s="379">
        <v>0</v>
      </c>
      <c r="GP24" s="379">
        <v>0</v>
      </c>
      <c r="GQ24" s="379">
        <v>0</v>
      </c>
      <c r="GR24" s="379">
        <v>0</v>
      </c>
      <c r="GS24" s="379">
        <v>0</v>
      </c>
      <c r="GT24" s="379">
        <v>0</v>
      </c>
      <c r="GU24" s="379">
        <v>0</v>
      </c>
      <c r="GV24" s="380">
        <v>0</v>
      </c>
      <c r="GW24" s="381">
        <v>0</v>
      </c>
      <c r="GX24" s="379">
        <v>0</v>
      </c>
      <c r="GY24" s="379">
        <v>0</v>
      </c>
      <c r="GZ24" s="379">
        <v>0</v>
      </c>
      <c r="HA24" s="379">
        <v>0</v>
      </c>
      <c r="HB24" s="379">
        <v>0</v>
      </c>
      <c r="HC24" s="379">
        <v>0</v>
      </c>
      <c r="HD24" s="379">
        <v>0</v>
      </c>
      <c r="HE24" s="382">
        <v>0</v>
      </c>
      <c r="HF24" s="378">
        <v>0</v>
      </c>
      <c r="HG24" s="379">
        <v>0</v>
      </c>
      <c r="HH24" s="379">
        <v>0</v>
      </c>
      <c r="HI24" s="379">
        <v>0</v>
      </c>
      <c r="HJ24" s="379">
        <v>0</v>
      </c>
      <c r="HK24" s="379">
        <v>0</v>
      </c>
      <c r="HL24" s="379">
        <v>0</v>
      </c>
      <c r="HM24" s="379">
        <v>0</v>
      </c>
      <c r="HN24" s="380">
        <v>0</v>
      </c>
      <c r="HO24" s="115">
        <f t="shared" si="17"/>
        <v>0</v>
      </c>
      <c r="HP24" s="115">
        <f t="shared" si="18"/>
        <v>0</v>
      </c>
      <c r="HQ24" s="115">
        <f t="shared" si="2"/>
        <v>0</v>
      </c>
      <c r="HR24" s="115">
        <f t="shared" si="3"/>
        <v>0</v>
      </c>
      <c r="HS24" s="116">
        <f t="shared" si="4"/>
        <v>0</v>
      </c>
      <c r="HT24" s="115">
        <f t="shared" si="5"/>
        <v>0</v>
      </c>
      <c r="HU24" s="115">
        <f t="shared" si="6"/>
        <v>0</v>
      </c>
      <c r="HV24" s="117">
        <f t="shared" si="7"/>
        <v>0</v>
      </c>
      <c r="HW24" s="115" t="str">
        <f t="shared" si="8"/>
        <v>nem volt</v>
      </c>
      <c r="HX24" s="470" t="str">
        <f t="shared" si="9"/>
        <v>nem volt</v>
      </c>
      <c r="HY24" s="470" t="str">
        <f t="shared" si="10"/>
        <v>nem volt</v>
      </c>
      <c r="HZ24" s="399" t="str">
        <f t="shared" si="11"/>
        <v>nem volt</v>
      </c>
      <c r="IA24" s="118">
        <f t="shared" si="19"/>
        <v>0</v>
      </c>
      <c r="IB24" s="119">
        <f t="shared" si="13"/>
        <v>0</v>
      </c>
      <c r="IC24" s="119" t="str">
        <f t="shared" si="14"/>
        <v>nem volt</v>
      </c>
      <c r="ID24" s="399">
        <f t="shared" si="15"/>
        <v>0</v>
      </c>
    </row>
    <row r="25" spans="1:238" ht="18" x14ac:dyDescent="0.25">
      <c r="A25" s="392">
        <f t="shared" si="16"/>
        <v>19</v>
      </c>
      <c r="B25" s="62" t="s">
        <v>449</v>
      </c>
      <c r="C25" s="64">
        <v>0</v>
      </c>
      <c r="D25" s="64">
        <v>0</v>
      </c>
      <c r="E25" s="64">
        <v>0</v>
      </c>
      <c r="F25" s="64">
        <v>0</v>
      </c>
      <c r="G25" s="64">
        <v>0</v>
      </c>
      <c r="H25" s="65">
        <v>0</v>
      </c>
      <c r="I25" s="288">
        <v>0</v>
      </c>
      <c r="J25" s="64">
        <v>0</v>
      </c>
      <c r="K25" s="64">
        <v>0</v>
      </c>
      <c r="L25" s="64">
        <v>0</v>
      </c>
      <c r="M25" s="64">
        <v>0</v>
      </c>
      <c r="N25" s="64">
        <v>0</v>
      </c>
      <c r="O25" s="67"/>
      <c r="P25" s="378">
        <v>1</v>
      </c>
      <c r="Q25" s="379">
        <v>0</v>
      </c>
      <c r="R25" s="379">
        <v>0</v>
      </c>
      <c r="S25" s="379">
        <v>0</v>
      </c>
      <c r="T25" s="379">
        <v>0</v>
      </c>
      <c r="U25" s="379">
        <v>0</v>
      </c>
      <c r="V25" s="379">
        <v>0</v>
      </c>
      <c r="W25" s="379">
        <v>0</v>
      </c>
      <c r="X25" s="380">
        <v>0</v>
      </c>
      <c r="Y25" s="381">
        <v>0</v>
      </c>
      <c r="Z25" s="379">
        <v>0</v>
      </c>
      <c r="AA25" s="379">
        <v>0</v>
      </c>
      <c r="AB25" s="379">
        <v>0</v>
      </c>
      <c r="AC25" s="379">
        <v>0</v>
      </c>
      <c r="AD25" s="379">
        <v>0</v>
      </c>
      <c r="AE25" s="379">
        <v>0</v>
      </c>
      <c r="AF25" s="379">
        <v>0</v>
      </c>
      <c r="AG25" s="382">
        <v>0</v>
      </c>
      <c r="AH25" s="378">
        <v>0</v>
      </c>
      <c r="AI25" s="379">
        <v>0</v>
      </c>
      <c r="AJ25" s="379">
        <v>0</v>
      </c>
      <c r="AK25" s="379">
        <v>0</v>
      </c>
      <c r="AL25" s="379">
        <v>0</v>
      </c>
      <c r="AM25" s="379">
        <v>0</v>
      </c>
      <c r="AN25" s="379">
        <v>0</v>
      </c>
      <c r="AO25" s="379">
        <v>0</v>
      </c>
      <c r="AP25" s="380">
        <v>0</v>
      </c>
      <c r="AQ25" s="381">
        <v>0</v>
      </c>
      <c r="AR25" s="379">
        <v>0</v>
      </c>
      <c r="AS25" s="379">
        <v>0</v>
      </c>
      <c r="AT25" s="379">
        <v>0</v>
      </c>
      <c r="AU25" s="379">
        <v>0</v>
      </c>
      <c r="AV25" s="379">
        <v>0</v>
      </c>
      <c r="AW25" s="379">
        <v>0</v>
      </c>
      <c r="AX25" s="379">
        <v>0</v>
      </c>
      <c r="AY25" s="382">
        <v>0</v>
      </c>
      <c r="AZ25" s="378">
        <v>0</v>
      </c>
      <c r="BA25" s="379">
        <v>0</v>
      </c>
      <c r="BB25" s="379">
        <v>0</v>
      </c>
      <c r="BC25" s="379">
        <v>0</v>
      </c>
      <c r="BD25" s="379">
        <v>0</v>
      </c>
      <c r="BE25" s="379">
        <v>0</v>
      </c>
      <c r="BF25" s="379">
        <v>0</v>
      </c>
      <c r="BG25" s="379">
        <v>0</v>
      </c>
      <c r="BH25" s="380">
        <v>0</v>
      </c>
      <c r="BI25" s="381">
        <v>0</v>
      </c>
      <c r="BJ25" s="379">
        <v>0</v>
      </c>
      <c r="BK25" s="379">
        <v>0</v>
      </c>
      <c r="BL25" s="379">
        <v>0</v>
      </c>
      <c r="BM25" s="379">
        <v>0</v>
      </c>
      <c r="BN25" s="379">
        <v>0</v>
      </c>
      <c r="BO25" s="379">
        <v>0</v>
      </c>
      <c r="BP25" s="379">
        <v>0</v>
      </c>
      <c r="BQ25" s="382">
        <v>0</v>
      </c>
      <c r="BR25" s="378">
        <v>0</v>
      </c>
      <c r="BS25" s="379">
        <v>0</v>
      </c>
      <c r="BT25" s="379">
        <v>0</v>
      </c>
      <c r="BU25" s="379">
        <v>0</v>
      </c>
      <c r="BV25" s="379">
        <v>0</v>
      </c>
      <c r="BW25" s="379">
        <v>0</v>
      </c>
      <c r="BX25" s="379">
        <v>0</v>
      </c>
      <c r="BY25" s="379">
        <v>0</v>
      </c>
      <c r="BZ25" s="380">
        <v>0</v>
      </c>
      <c r="CA25" s="381">
        <v>0</v>
      </c>
      <c r="CB25" s="379">
        <v>0</v>
      </c>
      <c r="CC25" s="379">
        <v>0</v>
      </c>
      <c r="CD25" s="379">
        <v>0</v>
      </c>
      <c r="CE25" s="379">
        <v>0</v>
      </c>
      <c r="CF25" s="379">
        <v>0</v>
      </c>
      <c r="CG25" s="379">
        <v>0</v>
      </c>
      <c r="CH25" s="379">
        <v>0</v>
      </c>
      <c r="CI25" s="382">
        <v>0</v>
      </c>
      <c r="CJ25" s="378">
        <v>0</v>
      </c>
      <c r="CK25" s="379">
        <v>0</v>
      </c>
      <c r="CL25" s="379">
        <v>0</v>
      </c>
      <c r="CM25" s="379">
        <v>0</v>
      </c>
      <c r="CN25" s="379">
        <v>0</v>
      </c>
      <c r="CO25" s="379">
        <v>0</v>
      </c>
      <c r="CP25" s="379">
        <v>0</v>
      </c>
      <c r="CQ25" s="379">
        <v>0</v>
      </c>
      <c r="CR25" s="380">
        <v>0</v>
      </c>
      <c r="CS25" s="381">
        <v>0</v>
      </c>
      <c r="CT25" s="379">
        <v>0</v>
      </c>
      <c r="CU25" s="379">
        <v>0</v>
      </c>
      <c r="CV25" s="379">
        <v>0</v>
      </c>
      <c r="CW25" s="379">
        <v>0</v>
      </c>
      <c r="CX25" s="379">
        <v>0</v>
      </c>
      <c r="CY25" s="379">
        <v>0</v>
      </c>
      <c r="CZ25" s="379">
        <v>0</v>
      </c>
      <c r="DA25" s="382">
        <v>0</v>
      </c>
      <c r="DB25" s="378">
        <v>0</v>
      </c>
      <c r="DC25" s="379">
        <v>0</v>
      </c>
      <c r="DD25" s="379">
        <v>0</v>
      </c>
      <c r="DE25" s="379">
        <v>0</v>
      </c>
      <c r="DF25" s="379">
        <v>0</v>
      </c>
      <c r="DG25" s="379">
        <v>0</v>
      </c>
      <c r="DH25" s="379">
        <v>0</v>
      </c>
      <c r="DI25" s="379">
        <v>0</v>
      </c>
      <c r="DJ25" s="380">
        <v>0</v>
      </c>
      <c r="DK25" s="381">
        <v>0</v>
      </c>
      <c r="DL25" s="379">
        <v>0</v>
      </c>
      <c r="DM25" s="379">
        <v>0</v>
      </c>
      <c r="DN25" s="379">
        <v>0</v>
      </c>
      <c r="DO25" s="379">
        <v>0</v>
      </c>
      <c r="DP25" s="379">
        <v>0</v>
      </c>
      <c r="DQ25" s="379">
        <v>0</v>
      </c>
      <c r="DR25" s="379">
        <v>0</v>
      </c>
      <c r="DS25" s="382">
        <v>0</v>
      </c>
      <c r="DT25" s="378">
        <v>0</v>
      </c>
      <c r="DU25" s="379">
        <v>0</v>
      </c>
      <c r="DV25" s="379">
        <v>0</v>
      </c>
      <c r="DW25" s="379">
        <v>0</v>
      </c>
      <c r="DX25" s="379">
        <v>0</v>
      </c>
      <c r="DY25" s="379">
        <v>0</v>
      </c>
      <c r="DZ25" s="379">
        <v>0</v>
      </c>
      <c r="EA25" s="379">
        <v>0</v>
      </c>
      <c r="EB25" s="380">
        <v>0</v>
      </c>
      <c r="EC25" s="381">
        <v>0</v>
      </c>
      <c r="ED25" s="379">
        <v>0</v>
      </c>
      <c r="EE25" s="379">
        <v>0</v>
      </c>
      <c r="EF25" s="379">
        <v>0</v>
      </c>
      <c r="EG25" s="379">
        <v>0</v>
      </c>
      <c r="EH25" s="379">
        <v>0</v>
      </c>
      <c r="EI25" s="379">
        <v>0</v>
      </c>
      <c r="EJ25" s="379">
        <v>0</v>
      </c>
      <c r="EK25" s="382">
        <v>0</v>
      </c>
      <c r="EL25" s="378">
        <v>0</v>
      </c>
      <c r="EM25" s="379">
        <v>0</v>
      </c>
      <c r="EN25" s="379">
        <v>0</v>
      </c>
      <c r="EO25" s="379">
        <v>0</v>
      </c>
      <c r="EP25" s="379">
        <v>0</v>
      </c>
      <c r="EQ25" s="379">
        <v>0</v>
      </c>
      <c r="ER25" s="379">
        <v>0</v>
      </c>
      <c r="ES25" s="379">
        <v>0</v>
      </c>
      <c r="ET25" s="380">
        <v>0</v>
      </c>
      <c r="EU25" s="381">
        <v>0</v>
      </c>
      <c r="EV25" s="379">
        <v>0</v>
      </c>
      <c r="EW25" s="379">
        <v>0</v>
      </c>
      <c r="EX25" s="379">
        <v>0</v>
      </c>
      <c r="EY25" s="379">
        <v>0</v>
      </c>
      <c r="EZ25" s="379">
        <v>0</v>
      </c>
      <c r="FA25" s="379">
        <v>0</v>
      </c>
      <c r="FB25" s="379">
        <v>0</v>
      </c>
      <c r="FC25" s="382">
        <v>0</v>
      </c>
      <c r="FD25" s="378">
        <v>0</v>
      </c>
      <c r="FE25" s="379">
        <v>0</v>
      </c>
      <c r="FF25" s="379">
        <v>0</v>
      </c>
      <c r="FG25" s="379">
        <v>0</v>
      </c>
      <c r="FH25" s="379">
        <v>0</v>
      </c>
      <c r="FI25" s="379">
        <v>0</v>
      </c>
      <c r="FJ25" s="379">
        <v>0</v>
      </c>
      <c r="FK25" s="379">
        <v>0</v>
      </c>
      <c r="FL25" s="380">
        <v>0</v>
      </c>
      <c r="FM25" s="381">
        <v>0</v>
      </c>
      <c r="FN25" s="379">
        <v>0</v>
      </c>
      <c r="FO25" s="379">
        <v>0</v>
      </c>
      <c r="FP25" s="379">
        <v>0</v>
      </c>
      <c r="FQ25" s="379">
        <v>0</v>
      </c>
      <c r="FR25" s="379">
        <v>0</v>
      </c>
      <c r="FS25" s="379">
        <v>0</v>
      </c>
      <c r="FT25" s="379">
        <v>0</v>
      </c>
      <c r="FU25" s="382">
        <v>0</v>
      </c>
      <c r="FV25" s="378">
        <v>0</v>
      </c>
      <c r="FW25" s="379">
        <v>0</v>
      </c>
      <c r="FX25" s="379">
        <v>0</v>
      </c>
      <c r="FY25" s="379">
        <v>0</v>
      </c>
      <c r="FZ25" s="379">
        <v>0</v>
      </c>
      <c r="GA25" s="379">
        <v>0</v>
      </c>
      <c r="GB25" s="379">
        <v>0</v>
      </c>
      <c r="GC25" s="379">
        <v>0</v>
      </c>
      <c r="GD25" s="380">
        <v>0</v>
      </c>
      <c r="GE25" s="381">
        <v>0</v>
      </c>
      <c r="GF25" s="379">
        <v>0</v>
      </c>
      <c r="GG25" s="379">
        <v>0</v>
      </c>
      <c r="GH25" s="379">
        <v>0</v>
      </c>
      <c r="GI25" s="379">
        <v>0</v>
      </c>
      <c r="GJ25" s="379">
        <v>0</v>
      </c>
      <c r="GK25" s="379">
        <v>0</v>
      </c>
      <c r="GL25" s="379">
        <v>0</v>
      </c>
      <c r="GM25" s="382">
        <v>0</v>
      </c>
      <c r="GN25" s="378">
        <v>0</v>
      </c>
      <c r="GO25" s="379">
        <v>0</v>
      </c>
      <c r="GP25" s="379">
        <v>0</v>
      </c>
      <c r="GQ25" s="379">
        <v>0</v>
      </c>
      <c r="GR25" s="379">
        <v>0</v>
      </c>
      <c r="GS25" s="379">
        <v>0</v>
      </c>
      <c r="GT25" s="379">
        <v>0</v>
      </c>
      <c r="GU25" s="379">
        <v>0</v>
      </c>
      <c r="GV25" s="380">
        <v>0</v>
      </c>
      <c r="GW25" s="381">
        <v>0</v>
      </c>
      <c r="GX25" s="379">
        <v>0</v>
      </c>
      <c r="GY25" s="379">
        <v>0</v>
      </c>
      <c r="GZ25" s="379">
        <v>0</v>
      </c>
      <c r="HA25" s="379">
        <v>0</v>
      </c>
      <c r="HB25" s="379">
        <v>0</v>
      </c>
      <c r="HC25" s="379">
        <v>0</v>
      </c>
      <c r="HD25" s="379">
        <v>0</v>
      </c>
      <c r="HE25" s="382">
        <v>0</v>
      </c>
      <c r="HF25" s="378">
        <v>0</v>
      </c>
      <c r="HG25" s="379">
        <v>0</v>
      </c>
      <c r="HH25" s="379">
        <v>0</v>
      </c>
      <c r="HI25" s="379">
        <v>0</v>
      </c>
      <c r="HJ25" s="379">
        <v>0</v>
      </c>
      <c r="HK25" s="379">
        <v>0</v>
      </c>
      <c r="HL25" s="379">
        <v>0</v>
      </c>
      <c r="HM25" s="379">
        <v>0</v>
      </c>
      <c r="HN25" s="380">
        <v>0</v>
      </c>
      <c r="HO25" s="115">
        <f t="shared" si="17"/>
        <v>1</v>
      </c>
      <c r="HP25" s="115">
        <f t="shared" si="18"/>
        <v>0</v>
      </c>
      <c r="HQ25" s="115">
        <f t="shared" si="2"/>
        <v>0</v>
      </c>
      <c r="HR25" s="115">
        <f t="shared" si="3"/>
        <v>0</v>
      </c>
      <c r="HS25" s="116">
        <f t="shared" si="4"/>
        <v>0</v>
      </c>
      <c r="HT25" s="115">
        <f t="shared" si="5"/>
        <v>0</v>
      </c>
      <c r="HU25" s="115">
        <f t="shared" si="6"/>
        <v>0</v>
      </c>
      <c r="HV25" s="117">
        <f t="shared" si="7"/>
        <v>0</v>
      </c>
      <c r="HW25" s="115">
        <f t="shared" si="8"/>
        <v>0</v>
      </c>
      <c r="HX25" s="470" t="str">
        <f t="shared" si="9"/>
        <v>nem volt</v>
      </c>
      <c r="HY25" s="470" t="str">
        <f t="shared" si="10"/>
        <v>nem volt</v>
      </c>
      <c r="HZ25" s="399" t="str">
        <f t="shared" si="11"/>
        <v>nem volt</v>
      </c>
      <c r="IA25" s="118">
        <f t="shared" si="19"/>
        <v>1</v>
      </c>
      <c r="IB25" s="119">
        <f t="shared" si="13"/>
        <v>0</v>
      </c>
      <c r="IC25" s="119">
        <f t="shared" si="14"/>
        <v>0</v>
      </c>
      <c r="ID25" s="399">
        <f t="shared" si="15"/>
        <v>0</v>
      </c>
    </row>
    <row r="26" spans="1:238" ht="18" x14ac:dyDescent="0.25">
      <c r="A26" s="392">
        <f t="shared" si="16"/>
        <v>20</v>
      </c>
      <c r="B26" s="62" t="s">
        <v>449</v>
      </c>
      <c r="C26" s="64">
        <v>0</v>
      </c>
      <c r="D26" s="64">
        <v>0</v>
      </c>
      <c r="E26" s="64">
        <v>0</v>
      </c>
      <c r="F26" s="64">
        <v>0</v>
      </c>
      <c r="G26" s="64">
        <v>0</v>
      </c>
      <c r="H26" s="65">
        <v>0</v>
      </c>
      <c r="I26" s="288">
        <v>0</v>
      </c>
      <c r="J26" s="64">
        <v>0</v>
      </c>
      <c r="K26" s="64">
        <v>0</v>
      </c>
      <c r="L26" s="64">
        <v>0</v>
      </c>
      <c r="M26" s="64">
        <v>0</v>
      </c>
      <c r="N26" s="64">
        <v>0</v>
      </c>
      <c r="O26" s="67"/>
      <c r="P26" s="378">
        <v>2</v>
      </c>
      <c r="Q26" s="379">
        <v>0</v>
      </c>
      <c r="R26" s="379">
        <v>0</v>
      </c>
      <c r="S26" s="379">
        <v>0</v>
      </c>
      <c r="T26" s="379">
        <v>0</v>
      </c>
      <c r="U26" s="379">
        <v>0</v>
      </c>
      <c r="V26" s="379">
        <v>0</v>
      </c>
      <c r="W26" s="379">
        <v>0</v>
      </c>
      <c r="X26" s="380">
        <v>0</v>
      </c>
      <c r="Y26" s="381">
        <v>0</v>
      </c>
      <c r="Z26" s="379">
        <v>0</v>
      </c>
      <c r="AA26" s="379">
        <v>0</v>
      </c>
      <c r="AB26" s="379">
        <v>0</v>
      </c>
      <c r="AC26" s="379">
        <v>0</v>
      </c>
      <c r="AD26" s="379">
        <v>0</v>
      </c>
      <c r="AE26" s="379">
        <v>0</v>
      </c>
      <c r="AF26" s="379">
        <v>0</v>
      </c>
      <c r="AG26" s="382">
        <v>0</v>
      </c>
      <c r="AH26" s="378">
        <v>0</v>
      </c>
      <c r="AI26" s="379">
        <v>0</v>
      </c>
      <c r="AJ26" s="379">
        <v>0</v>
      </c>
      <c r="AK26" s="379">
        <v>0</v>
      </c>
      <c r="AL26" s="379">
        <v>0</v>
      </c>
      <c r="AM26" s="379">
        <v>0</v>
      </c>
      <c r="AN26" s="379">
        <v>0</v>
      </c>
      <c r="AO26" s="379">
        <v>0</v>
      </c>
      <c r="AP26" s="380">
        <v>0</v>
      </c>
      <c r="AQ26" s="381">
        <v>0</v>
      </c>
      <c r="AR26" s="379">
        <v>0</v>
      </c>
      <c r="AS26" s="379">
        <v>0</v>
      </c>
      <c r="AT26" s="379">
        <v>0</v>
      </c>
      <c r="AU26" s="379">
        <v>0</v>
      </c>
      <c r="AV26" s="379">
        <v>0</v>
      </c>
      <c r="AW26" s="379">
        <v>0</v>
      </c>
      <c r="AX26" s="379">
        <v>0</v>
      </c>
      <c r="AY26" s="382">
        <v>0</v>
      </c>
      <c r="AZ26" s="378">
        <v>0</v>
      </c>
      <c r="BA26" s="379">
        <v>0</v>
      </c>
      <c r="BB26" s="379">
        <v>0</v>
      </c>
      <c r="BC26" s="379">
        <v>0</v>
      </c>
      <c r="BD26" s="379">
        <v>0</v>
      </c>
      <c r="BE26" s="379">
        <v>0</v>
      </c>
      <c r="BF26" s="379">
        <v>0</v>
      </c>
      <c r="BG26" s="379">
        <v>0</v>
      </c>
      <c r="BH26" s="380">
        <v>0</v>
      </c>
      <c r="BI26" s="381">
        <v>0</v>
      </c>
      <c r="BJ26" s="379">
        <v>0</v>
      </c>
      <c r="BK26" s="379">
        <v>0</v>
      </c>
      <c r="BL26" s="379">
        <v>0</v>
      </c>
      <c r="BM26" s="379">
        <v>0</v>
      </c>
      <c r="BN26" s="379">
        <v>0</v>
      </c>
      <c r="BO26" s="379">
        <v>0</v>
      </c>
      <c r="BP26" s="379">
        <v>0</v>
      </c>
      <c r="BQ26" s="382">
        <v>0</v>
      </c>
      <c r="BR26" s="378">
        <v>0</v>
      </c>
      <c r="BS26" s="379">
        <v>0</v>
      </c>
      <c r="BT26" s="379">
        <v>0</v>
      </c>
      <c r="BU26" s="379">
        <v>0</v>
      </c>
      <c r="BV26" s="379">
        <v>0</v>
      </c>
      <c r="BW26" s="379">
        <v>0</v>
      </c>
      <c r="BX26" s="379">
        <v>0</v>
      </c>
      <c r="BY26" s="379">
        <v>0</v>
      </c>
      <c r="BZ26" s="380">
        <v>0</v>
      </c>
      <c r="CA26" s="381">
        <v>0</v>
      </c>
      <c r="CB26" s="379">
        <v>0</v>
      </c>
      <c r="CC26" s="379">
        <v>0</v>
      </c>
      <c r="CD26" s="379">
        <v>0</v>
      </c>
      <c r="CE26" s="379">
        <v>0</v>
      </c>
      <c r="CF26" s="379">
        <v>0</v>
      </c>
      <c r="CG26" s="379">
        <v>0</v>
      </c>
      <c r="CH26" s="379">
        <v>0</v>
      </c>
      <c r="CI26" s="382">
        <v>0</v>
      </c>
      <c r="CJ26" s="378">
        <v>0</v>
      </c>
      <c r="CK26" s="379">
        <v>0</v>
      </c>
      <c r="CL26" s="379">
        <v>0</v>
      </c>
      <c r="CM26" s="379">
        <v>0</v>
      </c>
      <c r="CN26" s="379">
        <v>0</v>
      </c>
      <c r="CO26" s="379">
        <v>0</v>
      </c>
      <c r="CP26" s="379">
        <v>0</v>
      </c>
      <c r="CQ26" s="379">
        <v>0</v>
      </c>
      <c r="CR26" s="380">
        <v>0</v>
      </c>
      <c r="CS26" s="381">
        <v>0</v>
      </c>
      <c r="CT26" s="379">
        <v>0</v>
      </c>
      <c r="CU26" s="379">
        <v>0</v>
      </c>
      <c r="CV26" s="379">
        <v>0</v>
      </c>
      <c r="CW26" s="379">
        <v>0</v>
      </c>
      <c r="CX26" s="379">
        <v>0</v>
      </c>
      <c r="CY26" s="379">
        <v>0</v>
      </c>
      <c r="CZ26" s="379">
        <v>0</v>
      </c>
      <c r="DA26" s="382">
        <v>0</v>
      </c>
      <c r="DB26" s="378">
        <v>0</v>
      </c>
      <c r="DC26" s="379">
        <v>0</v>
      </c>
      <c r="DD26" s="379">
        <v>0</v>
      </c>
      <c r="DE26" s="379">
        <v>0</v>
      </c>
      <c r="DF26" s="379">
        <v>0</v>
      </c>
      <c r="DG26" s="379">
        <v>0</v>
      </c>
      <c r="DH26" s="379">
        <v>0</v>
      </c>
      <c r="DI26" s="379">
        <v>0</v>
      </c>
      <c r="DJ26" s="380">
        <v>0</v>
      </c>
      <c r="DK26" s="381">
        <v>0</v>
      </c>
      <c r="DL26" s="379">
        <v>0</v>
      </c>
      <c r="DM26" s="379">
        <v>0</v>
      </c>
      <c r="DN26" s="379">
        <v>0</v>
      </c>
      <c r="DO26" s="379">
        <v>0</v>
      </c>
      <c r="DP26" s="379">
        <v>0</v>
      </c>
      <c r="DQ26" s="379">
        <v>0</v>
      </c>
      <c r="DR26" s="379">
        <v>0</v>
      </c>
      <c r="DS26" s="382">
        <v>0</v>
      </c>
      <c r="DT26" s="378">
        <v>0</v>
      </c>
      <c r="DU26" s="379">
        <v>0</v>
      </c>
      <c r="DV26" s="379">
        <v>0</v>
      </c>
      <c r="DW26" s="379">
        <v>0</v>
      </c>
      <c r="DX26" s="379">
        <v>0</v>
      </c>
      <c r="DY26" s="379">
        <v>0</v>
      </c>
      <c r="DZ26" s="379">
        <v>0</v>
      </c>
      <c r="EA26" s="379">
        <v>0</v>
      </c>
      <c r="EB26" s="380">
        <v>0</v>
      </c>
      <c r="EC26" s="381">
        <v>0</v>
      </c>
      <c r="ED26" s="379">
        <v>0</v>
      </c>
      <c r="EE26" s="379">
        <v>0</v>
      </c>
      <c r="EF26" s="379">
        <v>0</v>
      </c>
      <c r="EG26" s="379">
        <v>0</v>
      </c>
      <c r="EH26" s="379">
        <v>0</v>
      </c>
      <c r="EI26" s="379">
        <v>0</v>
      </c>
      <c r="EJ26" s="379">
        <v>0</v>
      </c>
      <c r="EK26" s="382">
        <v>0</v>
      </c>
      <c r="EL26" s="378">
        <v>0</v>
      </c>
      <c r="EM26" s="379">
        <v>0</v>
      </c>
      <c r="EN26" s="379">
        <v>0</v>
      </c>
      <c r="EO26" s="379">
        <v>0</v>
      </c>
      <c r="EP26" s="379">
        <v>0</v>
      </c>
      <c r="EQ26" s="379">
        <v>0</v>
      </c>
      <c r="ER26" s="379">
        <v>0</v>
      </c>
      <c r="ES26" s="379">
        <v>0</v>
      </c>
      <c r="ET26" s="380">
        <v>0</v>
      </c>
      <c r="EU26" s="381">
        <v>0</v>
      </c>
      <c r="EV26" s="379">
        <v>0</v>
      </c>
      <c r="EW26" s="379">
        <v>0</v>
      </c>
      <c r="EX26" s="379">
        <v>0</v>
      </c>
      <c r="EY26" s="379">
        <v>0</v>
      </c>
      <c r="EZ26" s="379">
        <v>0</v>
      </c>
      <c r="FA26" s="379">
        <v>0</v>
      </c>
      <c r="FB26" s="379">
        <v>0</v>
      </c>
      <c r="FC26" s="382">
        <v>0</v>
      </c>
      <c r="FD26" s="378">
        <v>0</v>
      </c>
      <c r="FE26" s="379">
        <v>0</v>
      </c>
      <c r="FF26" s="379">
        <v>0</v>
      </c>
      <c r="FG26" s="379">
        <v>0</v>
      </c>
      <c r="FH26" s="379">
        <v>0</v>
      </c>
      <c r="FI26" s="379">
        <v>0</v>
      </c>
      <c r="FJ26" s="379">
        <v>0</v>
      </c>
      <c r="FK26" s="379">
        <v>0</v>
      </c>
      <c r="FL26" s="380">
        <v>0</v>
      </c>
      <c r="FM26" s="381">
        <v>0</v>
      </c>
      <c r="FN26" s="379">
        <v>0</v>
      </c>
      <c r="FO26" s="379">
        <v>0</v>
      </c>
      <c r="FP26" s="379">
        <v>0</v>
      </c>
      <c r="FQ26" s="379">
        <v>0</v>
      </c>
      <c r="FR26" s="379">
        <v>0</v>
      </c>
      <c r="FS26" s="379">
        <v>0</v>
      </c>
      <c r="FT26" s="379">
        <v>0</v>
      </c>
      <c r="FU26" s="382">
        <v>0</v>
      </c>
      <c r="FV26" s="378">
        <v>0</v>
      </c>
      <c r="FW26" s="379">
        <v>0</v>
      </c>
      <c r="FX26" s="379">
        <v>0</v>
      </c>
      <c r="FY26" s="379">
        <v>0</v>
      </c>
      <c r="FZ26" s="379">
        <v>0</v>
      </c>
      <c r="GA26" s="379">
        <v>0</v>
      </c>
      <c r="GB26" s="379">
        <v>0</v>
      </c>
      <c r="GC26" s="379">
        <v>0</v>
      </c>
      <c r="GD26" s="380">
        <v>0</v>
      </c>
      <c r="GE26" s="381">
        <v>0</v>
      </c>
      <c r="GF26" s="379">
        <v>0</v>
      </c>
      <c r="GG26" s="379">
        <v>0</v>
      </c>
      <c r="GH26" s="379">
        <v>0</v>
      </c>
      <c r="GI26" s="379">
        <v>0</v>
      </c>
      <c r="GJ26" s="379">
        <v>0</v>
      </c>
      <c r="GK26" s="379">
        <v>0</v>
      </c>
      <c r="GL26" s="379">
        <v>0</v>
      </c>
      <c r="GM26" s="382">
        <v>0</v>
      </c>
      <c r="GN26" s="378">
        <v>0</v>
      </c>
      <c r="GO26" s="379">
        <v>0</v>
      </c>
      <c r="GP26" s="379">
        <v>0</v>
      </c>
      <c r="GQ26" s="379">
        <v>0</v>
      </c>
      <c r="GR26" s="379">
        <v>0</v>
      </c>
      <c r="GS26" s="379">
        <v>0</v>
      </c>
      <c r="GT26" s="379">
        <v>0</v>
      </c>
      <c r="GU26" s="379">
        <v>0</v>
      </c>
      <c r="GV26" s="380">
        <v>0</v>
      </c>
      <c r="GW26" s="381">
        <v>0</v>
      </c>
      <c r="GX26" s="379">
        <v>0</v>
      </c>
      <c r="GY26" s="379">
        <v>0</v>
      </c>
      <c r="GZ26" s="379">
        <v>0</v>
      </c>
      <c r="HA26" s="379">
        <v>0</v>
      </c>
      <c r="HB26" s="379">
        <v>0</v>
      </c>
      <c r="HC26" s="379">
        <v>0</v>
      </c>
      <c r="HD26" s="379">
        <v>0</v>
      </c>
      <c r="HE26" s="382">
        <v>0</v>
      </c>
      <c r="HF26" s="378">
        <v>0</v>
      </c>
      <c r="HG26" s="379">
        <v>0</v>
      </c>
      <c r="HH26" s="379">
        <v>0</v>
      </c>
      <c r="HI26" s="379">
        <v>0</v>
      </c>
      <c r="HJ26" s="379">
        <v>0</v>
      </c>
      <c r="HK26" s="379">
        <v>0</v>
      </c>
      <c r="HL26" s="379">
        <v>0</v>
      </c>
      <c r="HM26" s="379">
        <v>0</v>
      </c>
      <c r="HN26" s="380">
        <v>0</v>
      </c>
      <c r="HO26" s="115">
        <f t="shared" si="17"/>
        <v>2</v>
      </c>
      <c r="HP26" s="115">
        <f t="shared" si="18"/>
        <v>0</v>
      </c>
      <c r="HQ26" s="115">
        <f t="shared" si="2"/>
        <v>0</v>
      </c>
      <c r="HR26" s="115">
        <f t="shared" si="3"/>
        <v>0</v>
      </c>
      <c r="HS26" s="116">
        <f t="shared" si="4"/>
        <v>0</v>
      </c>
      <c r="HT26" s="115">
        <f t="shared" si="5"/>
        <v>0</v>
      </c>
      <c r="HU26" s="115">
        <f t="shared" si="6"/>
        <v>0</v>
      </c>
      <c r="HV26" s="117">
        <f t="shared" si="7"/>
        <v>0</v>
      </c>
      <c r="HW26" s="115">
        <f t="shared" si="8"/>
        <v>0</v>
      </c>
      <c r="HX26" s="470" t="str">
        <f t="shared" si="9"/>
        <v>nem volt</v>
      </c>
      <c r="HY26" s="470" t="str">
        <f t="shared" si="10"/>
        <v>nem volt</v>
      </c>
      <c r="HZ26" s="399" t="str">
        <f t="shared" si="11"/>
        <v>nem volt</v>
      </c>
      <c r="IA26" s="118">
        <f t="shared" si="19"/>
        <v>2</v>
      </c>
      <c r="IB26" s="119">
        <f t="shared" si="13"/>
        <v>0</v>
      </c>
      <c r="IC26" s="119">
        <f t="shared" si="14"/>
        <v>0</v>
      </c>
      <c r="ID26" s="399">
        <f t="shared" si="15"/>
        <v>0</v>
      </c>
    </row>
    <row r="27" spans="1:238" ht="18" x14ac:dyDescent="0.25">
      <c r="A27" s="392">
        <f t="shared" si="16"/>
        <v>21</v>
      </c>
      <c r="B27" s="62" t="s">
        <v>449</v>
      </c>
      <c r="C27" s="64">
        <v>0</v>
      </c>
      <c r="D27" s="64">
        <v>0</v>
      </c>
      <c r="E27" s="64">
        <v>0</v>
      </c>
      <c r="F27" s="64">
        <v>0</v>
      </c>
      <c r="G27" s="64">
        <v>0</v>
      </c>
      <c r="H27" s="65">
        <v>0</v>
      </c>
      <c r="I27" s="288">
        <v>0</v>
      </c>
      <c r="J27" s="64">
        <v>0</v>
      </c>
      <c r="K27" s="64">
        <v>0</v>
      </c>
      <c r="L27" s="64">
        <v>0</v>
      </c>
      <c r="M27" s="64">
        <v>0</v>
      </c>
      <c r="N27" s="64">
        <v>0</v>
      </c>
      <c r="O27" s="67"/>
      <c r="P27" s="378">
        <v>0</v>
      </c>
      <c r="Q27" s="379">
        <v>0</v>
      </c>
      <c r="R27" s="379">
        <v>0</v>
      </c>
      <c r="S27" s="379">
        <v>0</v>
      </c>
      <c r="T27" s="379">
        <v>0</v>
      </c>
      <c r="U27" s="379">
        <v>0</v>
      </c>
      <c r="V27" s="379">
        <v>0</v>
      </c>
      <c r="W27" s="379">
        <v>0</v>
      </c>
      <c r="X27" s="380">
        <v>0</v>
      </c>
      <c r="Y27" s="381">
        <v>0</v>
      </c>
      <c r="Z27" s="379">
        <v>0</v>
      </c>
      <c r="AA27" s="379">
        <v>0</v>
      </c>
      <c r="AB27" s="379">
        <v>0</v>
      </c>
      <c r="AC27" s="379">
        <v>0</v>
      </c>
      <c r="AD27" s="379">
        <v>0</v>
      </c>
      <c r="AE27" s="379">
        <v>0</v>
      </c>
      <c r="AF27" s="379">
        <v>0</v>
      </c>
      <c r="AG27" s="382">
        <v>0</v>
      </c>
      <c r="AH27" s="378">
        <v>0</v>
      </c>
      <c r="AI27" s="379">
        <v>0</v>
      </c>
      <c r="AJ27" s="379">
        <v>0</v>
      </c>
      <c r="AK27" s="379">
        <v>0</v>
      </c>
      <c r="AL27" s="379">
        <v>0</v>
      </c>
      <c r="AM27" s="379">
        <v>0</v>
      </c>
      <c r="AN27" s="379">
        <v>0</v>
      </c>
      <c r="AO27" s="379">
        <v>0</v>
      </c>
      <c r="AP27" s="380">
        <v>0</v>
      </c>
      <c r="AQ27" s="381">
        <v>0</v>
      </c>
      <c r="AR27" s="379">
        <v>0</v>
      </c>
      <c r="AS27" s="379">
        <v>0</v>
      </c>
      <c r="AT27" s="379">
        <v>0</v>
      </c>
      <c r="AU27" s="379">
        <v>0</v>
      </c>
      <c r="AV27" s="379">
        <v>0</v>
      </c>
      <c r="AW27" s="379">
        <v>0</v>
      </c>
      <c r="AX27" s="379">
        <v>0</v>
      </c>
      <c r="AY27" s="382">
        <v>0</v>
      </c>
      <c r="AZ27" s="378">
        <v>0</v>
      </c>
      <c r="BA27" s="379">
        <v>0</v>
      </c>
      <c r="BB27" s="379">
        <v>0</v>
      </c>
      <c r="BC27" s="379">
        <v>0</v>
      </c>
      <c r="BD27" s="379">
        <v>0</v>
      </c>
      <c r="BE27" s="379">
        <v>0</v>
      </c>
      <c r="BF27" s="379">
        <v>0</v>
      </c>
      <c r="BG27" s="379">
        <v>0</v>
      </c>
      <c r="BH27" s="380">
        <v>0</v>
      </c>
      <c r="BI27" s="381">
        <v>0</v>
      </c>
      <c r="BJ27" s="379">
        <v>0</v>
      </c>
      <c r="BK27" s="379">
        <v>0</v>
      </c>
      <c r="BL27" s="379">
        <v>0</v>
      </c>
      <c r="BM27" s="379">
        <v>0</v>
      </c>
      <c r="BN27" s="379">
        <v>0</v>
      </c>
      <c r="BO27" s="379">
        <v>0</v>
      </c>
      <c r="BP27" s="379">
        <v>0</v>
      </c>
      <c r="BQ27" s="382">
        <v>0</v>
      </c>
      <c r="BR27" s="378">
        <v>0</v>
      </c>
      <c r="BS27" s="379">
        <v>0</v>
      </c>
      <c r="BT27" s="379">
        <v>0</v>
      </c>
      <c r="BU27" s="379">
        <v>0</v>
      </c>
      <c r="BV27" s="379">
        <v>0</v>
      </c>
      <c r="BW27" s="379">
        <v>0</v>
      </c>
      <c r="BX27" s="379">
        <v>0</v>
      </c>
      <c r="BY27" s="379">
        <v>0</v>
      </c>
      <c r="BZ27" s="380">
        <v>0</v>
      </c>
      <c r="CA27" s="381">
        <v>0</v>
      </c>
      <c r="CB27" s="379">
        <v>0</v>
      </c>
      <c r="CC27" s="379">
        <v>0</v>
      </c>
      <c r="CD27" s="379">
        <v>0</v>
      </c>
      <c r="CE27" s="379">
        <v>0</v>
      </c>
      <c r="CF27" s="379">
        <v>0</v>
      </c>
      <c r="CG27" s="379">
        <v>0</v>
      </c>
      <c r="CH27" s="379">
        <v>0</v>
      </c>
      <c r="CI27" s="382">
        <v>0</v>
      </c>
      <c r="CJ27" s="378">
        <v>0</v>
      </c>
      <c r="CK27" s="379">
        <v>0</v>
      </c>
      <c r="CL27" s="379">
        <v>0</v>
      </c>
      <c r="CM27" s="379">
        <v>0</v>
      </c>
      <c r="CN27" s="379">
        <v>0</v>
      </c>
      <c r="CO27" s="379">
        <v>0</v>
      </c>
      <c r="CP27" s="379">
        <v>0</v>
      </c>
      <c r="CQ27" s="379">
        <v>0</v>
      </c>
      <c r="CR27" s="380">
        <v>0</v>
      </c>
      <c r="CS27" s="381">
        <v>0</v>
      </c>
      <c r="CT27" s="379">
        <v>0</v>
      </c>
      <c r="CU27" s="379">
        <v>0</v>
      </c>
      <c r="CV27" s="379">
        <v>0</v>
      </c>
      <c r="CW27" s="379">
        <v>0</v>
      </c>
      <c r="CX27" s="379">
        <v>0</v>
      </c>
      <c r="CY27" s="379">
        <v>0</v>
      </c>
      <c r="CZ27" s="379">
        <v>0</v>
      </c>
      <c r="DA27" s="382">
        <v>0</v>
      </c>
      <c r="DB27" s="378">
        <v>0</v>
      </c>
      <c r="DC27" s="379">
        <v>0</v>
      </c>
      <c r="DD27" s="379">
        <v>0</v>
      </c>
      <c r="DE27" s="379">
        <v>0</v>
      </c>
      <c r="DF27" s="379">
        <v>0</v>
      </c>
      <c r="DG27" s="379">
        <v>0</v>
      </c>
      <c r="DH27" s="379">
        <v>0</v>
      </c>
      <c r="DI27" s="379">
        <v>0</v>
      </c>
      <c r="DJ27" s="380">
        <v>0</v>
      </c>
      <c r="DK27" s="381">
        <v>0</v>
      </c>
      <c r="DL27" s="379">
        <v>0</v>
      </c>
      <c r="DM27" s="379">
        <v>0</v>
      </c>
      <c r="DN27" s="379">
        <v>0</v>
      </c>
      <c r="DO27" s="379">
        <v>0</v>
      </c>
      <c r="DP27" s="379">
        <v>0</v>
      </c>
      <c r="DQ27" s="379">
        <v>0</v>
      </c>
      <c r="DR27" s="379">
        <v>0</v>
      </c>
      <c r="DS27" s="382">
        <v>0</v>
      </c>
      <c r="DT27" s="378">
        <v>0</v>
      </c>
      <c r="DU27" s="379">
        <v>0</v>
      </c>
      <c r="DV27" s="379">
        <v>0</v>
      </c>
      <c r="DW27" s="379">
        <v>0</v>
      </c>
      <c r="DX27" s="379">
        <v>0</v>
      </c>
      <c r="DY27" s="379">
        <v>0</v>
      </c>
      <c r="DZ27" s="379">
        <v>0</v>
      </c>
      <c r="EA27" s="379">
        <v>0</v>
      </c>
      <c r="EB27" s="380">
        <v>0</v>
      </c>
      <c r="EC27" s="381">
        <v>0</v>
      </c>
      <c r="ED27" s="379">
        <v>0</v>
      </c>
      <c r="EE27" s="379">
        <v>0</v>
      </c>
      <c r="EF27" s="379">
        <v>0</v>
      </c>
      <c r="EG27" s="379">
        <v>0</v>
      </c>
      <c r="EH27" s="379">
        <v>0</v>
      </c>
      <c r="EI27" s="379">
        <v>0</v>
      </c>
      <c r="EJ27" s="379">
        <v>0</v>
      </c>
      <c r="EK27" s="382">
        <v>0</v>
      </c>
      <c r="EL27" s="378">
        <v>0</v>
      </c>
      <c r="EM27" s="379">
        <v>0</v>
      </c>
      <c r="EN27" s="379">
        <v>0</v>
      </c>
      <c r="EO27" s="379">
        <v>0</v>
      </c>
      <c r="EP27" s="379">
        <v>0</v>
      </c>
      <c r="EQ27" s="379">
        <v>0</v>
      </c>
      <c r="ER27" s="379">
        <v>0</v>
      </c>
      <c r="ES27" s="379">
        <v>0</v>
      </c>
      <c r="ET27" s="380">
        <v>0</v>
      </c>
      <c r="EU27" s="381">
        <v>0</v>
      </c>
      <c r="EV27" s="379">
        <v>0</v>
      </c>
      <c r="EW27" s="379">
        <v>0</v>
      </c>
      <c r="EX27" s="379">
        <v>0</v>
      </c>
      <c r="EY27" s="379">
        <v>0</v>
      </c>
      <c r="EZ27" s="379">
        <v>0</v>
      </c>
      <c r="FA27" s="379">
        <v>0</v>
      </c>
      <c r="FB27" s="379">
        <v>0</v>
      </c>
      <c r="FC27" s="382">
        <v>0</v>
      </c>
      <c r="FD27" s="378">
        <v>0</v>
      </c>
      <c r="FE27" s="379">
        <v>0</v>
      </c>
      <c r="FF27" s="379">
        <v>0</v>
      </c>
      <c r="FG27" s="379">
        <v>0</v>
      </c>
      <c r="FH27" s="379">
        <v>0</v>
      </c>
      <c r="FI27" s="379">
        <v>0</v>
      </c>
      <c r="FJ27" s="379">
        <v>0</v>
      </c>
      <c r="FK27" s="379">
        <v>0</v>
      </c>
      <c r="FL27" s="380">
        <v>0</v>
      </c>
      <c r="FM27" s="381">
        <v>0</v>
      </c>
      <c r="FN27" s="379">
        <v>0</v>
      </c>
      <c r="FO27" s="379">
        <v>0</v>
      </c>
      <c r="FP27" s="379">
        <v>0</v>
      </c>
      <c r="FQ27" s="379">
        <v>0</v>
      </c>
      <c r="FR27" s="379">
        <v>0</v>
      </c>
      <c r="FS27" s="379">
        <v>0</v>
      </c>
      <c r="FT27" s="379">
        <v>0</v>
      </c>
      <c r="FU27" s="382">
        <v>0</v>
      </c>
      <c r="FV27" s="378">
        <v>0</v>
      </c>
      <c r="FW27" s="379">
        <v>0</v>
      </c>
      <c r="FX27" s="379">
        <v>0</v>
      </c>
      <c r="FY27" s="379">
        <v>0</v>
      </c>
      <c r="FZ27" s="379">
        <v>0</v>
      </c>
      <c r="GA27" s="379">
        <v>0</v>
      </c>
      <c r="GB27" s="379">
        <v>0</v>
      </c>
      <c r="GC27" s="379">
        <v>0</v>
      </c>
      <c r="GD27" s="380">
        <v>0</v>
      </c>
      <c r="GE27" s="381">
        <v>0</v>
      </c>
      <c r="GF27" s="379">
        <v>0</v>
      </c>
      <c r="GG27" s="379">
        <v>0</v>
      </c>
      <c r="GH27" s="379">
        <v>0</v>
      </c>
      <c r="GI27" s="379">
        <v>0</v>
      </c>
      <c r="GJ27" s="379">
        <v>0</v>
      </c>
      <c r="GK27" s="379">
        <v>0</v>
      </c>
      <c r="GL27" s="379">
        <v>0</v>
      </c>
      <c r="GM27" s="382">
        <v>0</v>
      </c>
      <c r="GN27" s="378">
        <v>0</v>
      </c>
      <c r="GO27" s="379">
        <v>0</v>
      </c>
      <c r="GP27" s="379">
        <v>0</v>
      </c>
      <c r="GQ27" s="379">
        <v>0</v>
      </c>
      <c r="GR27" s="379">
        <v>0</v>
      </c>
      <c r="GS27" s="379">
        <v>0</v>
      </c>
      <c r="GT27" s="379">
        <v>0</v>
      </c>
      <c r="GU27" s="379">
        <v>0</v>
      </c>
      <c r="GV27" s="380">
        <v>0</v>
      </c>
      <c r="GW27" s="381">
        <v>0</v>
      </c>
      <c r="GX27" s="379">
        <v>0</v>
      </c>
      <c r="GY27" s="379">
        <v>0</v>
      </c>
      <c r="GZ27" s="379">
        <v>0</v>
      </c>
      <c r="HA27" s="379">
        <v>0</v>
      </c>
      <c r="HB27" s="379">
        <v>0</v>
      </c>
      <c r="HC27" s="379">
        <v>0</v>
      </c>
      <c r="HD27" s="379">
        <v>0</v>
      </c>
      <c r="HE27" s="382">
        <v>0</v>
      </c>
      <c r="HF27" s="378">
        <v>0</v>
      </c>
      <c r="HG27" s="379">
        <v>0</v>
      </c>
      <c r="HH27" s="379">
        <v>0</v>
      </c>
      <c r="HI27" s="379">
        <v>0</v>
      </c>
      <c r="HJ27" s="379">
        <v>0</v>
      </c>
      <c r="HK27" s="379">
        <v>0</v>
      </c>
      <c r="HL27" s="379">
        <v>0</v>
      </c>
      <c r="HM27" s="379">
        <v>0</v>
      </c>
      <c r="HN27" s="380">
        <v>0</v>
      </c>
      <c r="HO27" s="115">
        <f t="shared" si="17"/>
        <v>0</v>
      </c>
      <c r="HP27" s="115">
        <f t="shared" si="18"/>
        <v>0</v>
      </c>
      <c r="HQ27" s="115">
        <f t="shared" si="2"/>
        <v>0</v>
      </c>
      <c r="HR27" s="115">
        <f t="shared" si="3"/>
        <v>0</v>
      </c>
      <c r="HS27" s="116">
        <f t="shared" si="4"/>
        <v>0</v>
      </c>
      <c r="HT27" s="115">
        <f t="shared" si="5"/>
        <v>0</v>
      </c>
      <c r="HU27" s="115">
        <f t="shared" si="6"/>
        <v>0</v>
      </c>
      <c r="HV27" s="117">
        <f t="shared" si="7"/>
        <v>0</v>
      </c>
      <c r="HW27" s="115" t="str">
        <f t="shared" si="8"/>
        <v>nem volt</v>
      </c>
      <c r="HX27" s="470" t="str">
        <f t="shared" si="9"/>
        <v>nem volt</v>
      </c>
      <c r="HY27" s="470" t="str">
        <f t="shared" si="10"/>
        <v>nem volt</v>
      </c>
      <c r="HZ27" s="399" t="str">
        <f t="shared" si="11"/>
        <v>nem volt</v>
      </c>
      <c r="IA27" s="118">
        <f t="shared" si="19"/>
        <v>0</v>
      </c>
      <c r="IB27" s="119">
        <f t="shared" si="13"/>
        <v>0</v>
      </c>
      <c r="IC27" s="119" t="str">
        <f t="shared" si="14"/>
        <v>nem volt</v>
      </c>
      <c r="ID27" s="399">
        <f t="shared" si="15"/>
        <v>0</v>
      </c>
    </row>
    <row r="28" spans="1:238" ht="18" x14ac:dyDescent="0.25">
      <c r="A28" s="392">
        <f t="shared" si="16"/>
        <v>22</v>
      </c>
      <c r="B28" s="62" t="s">
        <v>449</v>
      </c>
      <c r="C28" s="64">
        <v>0</v>
      </c>
      <c r="D28" s="64">
        <v>0</v>
      </c>
      <c r="E28" s="64">
        <v>0</v>
      </c>
      <c r="F28" s="64">
        <v>0</v>
      </c>
      <c r="G28" s="64">
        <v>0</v>
      </c>
      <c r="H28" s="65">
        <v>0</v>
      </c>
      <c r="I28" s="288">
        <v>0</v>
      </c>
      <c r="J28" s="64">
        <v>0</v>
      </c>
      <c r="K28" s="64">
        <v>0</v>
      </c>
      <c r="L28" s="64">
        <v>0</v>
      </c>
      <c r="M28" s="64">
        <v>0</v>
      </c>
      <c r="N28" s="64">
        <v>0</v>
      </c>
      <c r="O28" s="67"/>
      <c r="P28" s="378">
        <v>0</v>
      </c>
      <c r="Q28" s="379">
        <v>0</v>
      </c>
      <c r="R28" s="379">
        <v>0</v>
      </c>
      <c r="S28" s="379">
        <v>0</v>
      </c>
      <c r="T28" s="379">
        <v>0</v>
      </c>
      <c r="U28" s="379">
        <v>0</v>
      </c>
      <c r="V28" s="379">
        <v>0</v>
      </c>
      <c r="W28" s="379">
        <v>0</v>
      </c>
      <c r="X28" s="380">
        <v>0</v>
      </c>
      <c r="Y28" s="381">
        <v>0</v>
      </c>
      <c r="Z28" s="379">
        <v>0</v>
      </c>
      <c r="AA28" s="379">
        <v>0</v>
      </c>
      <c r="AB28" s="379">
        <v>0</v>
      </c>
      <c r="AC28" s="379">
        <v>0</v>
      </c>
      <c r="AD28" s="379">
        <v>0</v>
      </c>
      <c r="AE28" s="379">
        <v>0</v>
      </c>
      <c r="AF28" s="379">
        <v>0</v>
      </c>
      <c r="AG28" s="382">
        <v>0</v>
      </c>
      <c r="AH28" s="378">
        <v>0</v>
      </c>
      <c r="AI28" s="379">
        <v>0</v>
      </c>
      <c r="AJ28" s="379">
        <v>0</v>
      </c>
      <c r="AK28" s="379">
        <v>0</v>
      </c>
      <c r="AL28" s="379">
        <v>0</v>
      </c>
      <c r="AM28" s="379">
        <v>0</v>
      </c>
      <c r="AN28" s="379">
        <v>0</v>
      </c>
      <c r="AO28" s="379">
        <v>0</v>
      </c>
      <c r="AP28" s="380">
        <v>0</v>
      </c>
      <c r="AQ28" s="381">
        <v>0</v>
      </c>
      <c r="AR28" s="379">
        <v>0</v>
      </c>
      <c r="AS28" s="379">
        <v>0</v>
      </c>
      <c r="AT28" s="379">
        <v>0</v>
      </c>
      <c r="AU28" s="379">
        <v>0</v>
      </c>
      <c r="AV28" s="379">
        <v>0</v>
      </c>
      <c r="AW28" s="379">
        <v>0</v>
      </c>
      <c r="AX28" s="379">
        <v>0</v>
      </c>
      <c r="AY28" s="382">
        <v>0</v>
      </c>
      <c r="AZ28" s="378">
        <v>0</v>
      </c>
      <c r="BA28" s="379">
        <v>0</v>
      </c>
      <c r="BB28" s="379">
        <v>0</v>
      </c>
      <c r="BC28" s="379">
        <v>0</v>
      </c>
      <c r="BD28" s="379">
        <v>0</v>
      </c>
      <c r="BE28" s="379">
        <v>0</v>
      </c>
      <c r="BF28" s="379">
        <v>0</v>
      </c>
      <c r="BG28" s="379">
        <v>0</v>
      </c>
      <c r="BH28" s="380">
        <v>0</v>
      </c>
      <c r="BI28" s="381">
        <v>0</v>
      </c>
      <c r="BJ28" s="379">
        <v>0</v>
      </c>
      <c r="BK28" s="379">
        <v>0</v>
      </c>
      <c r="BL28" s="379">
        <v>0</v>
      </c>
      <c r="BM28" s="379">
        <v>0</v>
      </c>
      <c r="BN28" s="379">
        <v>0</v>
      </c>
      <c r="BO28" s="379">
        <v>0</v>
      </c>
      <c r="BP28" s="379">
        <v>0</v>
      </c>
      <c r="BQ28" s="382">
        <v>0</v>
      </c>
      <c r="BR28" s="378">
        <v>0</v>
      </c>
      <c r="BS28" s="379">
        <v>0</v>
      </c>
      <c r="BT28" s="379">
        <v>0</v>
      </c>
      <c r="BU28" s="379">
        <v>0</v>
      </c>
      <c r="BV28" s="379">
        <v>0</v>
      </c>
      <c r="BW28" s="379">
        <v>0</v>
      </c>
      <c r="BX28" s="379">
        <v>0</v>
      </c>
      <c r="BY28" s="379">
        <v>0</v>
      </c>
      <c r="BZ28" s="380">
        <v>0</v>
      </c>
      <c r="CA28" s="381">
        <v>0</v>
      </c>
      <c r="CB28" s="379">
        <v>0</v>
      </c>
      <c r="CC28" s="379">
        <v>0</v>
      </c>
      <c r="CD28" s="379">
        <v>0</v>
      </c>
      <c r="CE28" s="379">
        <v>0</v>
      </c>
      <c r="CF28" s="379">
        <v>0</v>
      </c>
      <c r="CG28" s="379">
        <v>0</v>
      </c>
      <c r="CH28" s="379">
        <v>0</v>
      </c>
      <c r="CI28" s="382">
        <v>0</v>
      </c>
      <c r="CJ28" s="378">
        <v>0</v>
      </c>
      <c r="CK28" s="379">
        <v>0</v>
      </c>
      <c r="CL28" s="379">
        <v>0</v>
      </c>
      <c r="CM28" s="379">
        <v>0</v>
      </c>
      <c r="CN28" s="379">
        <v>0</v>
      </c>
      <c r="CO28" s="379">
        <v>0</v>
      </c>
      <c r="CP28" s="379">
        <v>0</v>
      </c>
      <c r="CQ28" s="379">
        <v>0</v>
      </c>
      <c r="CR28" s="380">
        <v>0</v>
      </c>
      <c r="CS28" s="381">
        <v>0</v>
      </c>
      <c r="CT28" s="379">
        <v>0</v>
      </c>
      <c r="CU28" s="379">
        <v>0</v>
      </c>
      <c r="CV28" s="379">
        <v>0</v>
      </c>
      <c r="CW28" s="379">
        <v>0</v>
      </c>
      <c r="CX28" s="379">
        <v>0</v>
      </c>
      <c r="CY28" s="379">
        <v>0</v>
      </c>
      <c r="CZ28" s="379">
        <v>0</v>
      </c>
      <c r="DA28" s="382">
        <v>0</v>
      </c>
      <c r="DB28" s="378">
        <v>0</v>
      </c>
      <c r="DC28" s="379">
        <v>0</v>
      </c>
      <c r="DD28" s="379">
        <v>0</v>
      </c>
      <c r="DE28" s="379">
        <v>0</v>
      </c>
      <c r="DF28" s="379">
        <v>0</v>
      </c>
      <c r="DG28" s="379">
        <v>0</v>
      </c>
      <c r="DH28" s="379">
        <v>0</v>
      </c>
      <c r="DI28" s="379">
        <v>0</v>
      </c>
      <c r="DJ28" s="380">
        <v>0</v>
      </c>
      <c r="DK28" s="381">
        <v>0</v>
      </c>
      <c r="DL28" s="379">
        <v>0</v>
      </c>
      <c r="DM28" s="379">
        <v>0</v>
      </c>
      <c r="DN28" s="379">
        <v>0</v>
      </c>
      <c r="DO28" s="379">
        <v>0</v>
      </c>
      <c r="DP28" s="379">
        <v>0</v>
      </c>
      <c r="DQ28" s="379">
        <v>0</v>
      </c>
      <c r="DR28" s="379">
        <v>0</v>
      </c>
      <c r="DS28" s="382">
        <v>0</v>
      </c>
      <c r="DT28" s="378">
        <v>0</v>
      </c>
      <c r="DU28" s="379">
        <v>0</v>
      </c>
      <c r="DV28" s="379">
        <v>0</v>
      </c>
      <c r="DW28" s="379">
        <v>0</v>
      </c>
      <c r="DX28" s="379">
        <v>0</v>
      </c>
      <c r="DY28" s="379">
        <v>0</v>
      </c>
      <c r="DZ28" s="379">
        <v>0</v>
      </c>
      <c r="EA28" s="379">
        <v>0</v>
      </c>
      <c r="EB28" s="380">
        <v>0</v>
      </c>
      <c r="EC28" s="381">
        <v>0</v>
      </c>
      <c r="ED28" s="379">
        <v>0</v>
      </c>
      <c r="EE28" s="379">
        <v>0</v>
      </c>
      <c r="EF28" s="379">
        <v>0</v>
      </c>
      <c r="EG28" s="379">
        <v>0</v>
      </c>
      <c r="EH28" s="379">
        <v>0</v>
      </c>
      <c r="EI28" s="379">
        <v>0</v>
      </c>
      <c r="EJ28" s="379">
        <v>0</v>
      </c>
      <c r="EK28" s="382">
        <v>0</v>
      </c>
      <c r="EL28" s="378">
        <v>0</v>
      </c>
      <c r="EM28" s="379">
        <v>0</v>
      </c>
      <c r="EN28" s="379">
        <v>0</v>
      </c>
      <c r="EO28" s="379">
        <v>0</v>
      </c>
      <c r="EP28" s="379">
        <v>0</v>
      </c>
      <c r="EQ28" s="379">
        <v>0</v>
      </c>
      <c r="ER28" s="379">
        <v>0</v>
      </c>
      <c r="ES28" s="379">
        <v>0</v>
      </c>
      <c r="ET28" s="380">
        <v>0</v>
      </c>
      <c r="EU28" s="381">
        <v>0</v>
      </c>
      <c r="EV28" s="379">
        <v>0</v>
      </c>
      <c r="EW28" s="379">
        <v>0</v>
      </c>
      <c r="EX28" s="379">
        <v>0</v>
      </c>
      <c r="EY28" s="379">
        <v>0</v>
      </c>
      <c r="EZ28" s="379">
        <v>0</v>
      </c>
      <c r="FA28" s="379">
        <v>0</v>
      </c>
      <c r="FB28" s="379">
        <v>0</v>
      </c>
      <c r="FC28" s="382">
        <v>0</v>
      </c>
      <c r="FD28" s="378">
        <v>0</v>
      </c>
      <c r="FE28" s="379">
        <v>0</v>
      </c>
      <c r="FF28" s="379">
        <v>0</v>
      </c>
      <c r="FG28" s="379">
        <v>0</v>
      </c>
      <c r="FH28" s="379">
        <v>0</v>
      </c>
      <c r="FI28" s="379">
        <v>0</v>
      </c>
      <c r="FJ28" s="379">
        <v>0</v>
      </c>
      <c r="FK28" s="379">
        <v>0</v>
      </c>
      <c r="FL28" s="380">
        <v>0</v>
      </c>
      <c r="FM28" s="381">
        <v>0</v>
      </c>
      <c r="FN28" s="379">
        <v>0</v>
      </c>
      <c r="FO28" s="379">
        <v>0</v>
      </c>
      <c r="FP28" s="379">
        <v>0</v>
      </c>
      <c r="FQ28" s="379">
        <v>0</v>
      </c>
      <c r="FR28" s="379">
        <v>0</v>
      </c>
      <c r="FS28" s="379">
        <v>0</v>
      </c>
      <c r="FT28" s="379">
        <v>0</v>
      </c>
      <c r="FU28" s="382">
        <v>0</v>
      </c>
      <c r="FV28" s="378">
        <v>0</v>
      </c>
      <c r="FW28" s="379">
        <v>0</v>
      </c>
      <c r="FX28" s="379">
        <v>0</v>
      </c>
      <c r="FY28" s="379">
        <v>0</v>
      </c>
      <c r="FZ28" s="379">
        <v>0</v>
      </c>
      <c r="GA28" s="379">
        <v>0</v>
      </c>
      <c r="GB28" s="379">
        <v>0</v>
      </c>
      <c r="GC28" s="379">
        <v>0</v>
      </c>
      <c r="GD28" s="380">
        <v>0</v>
      </c>
      <c r="GE28" s="381">
        <v>0</v>
      </c>
      <c r="GF28" s="379">
        <v>0</v>
      </c>
      <c r="GG28" s="379">
        <v>0</v>
      </c>
      <c r="GH28" s="379">
        <v>0</v>
      </c>
      <c r="GI28" s="379">
        <v>0</v>
      </c>
      <c r="GJ28" s="379">
        <v>0</v>
      </c>
      <c r="GK28" s="379">
        <v>0</v>
      </c>
      <c r="GL28" s="379">
        <v>0</v>
      </c>
      <c r="GM28" s="382">
        <v>0</v>
      </c>
      <c r="GN28" s="378">
        <v>0</v>
      </c>
      <c r="GO28" s="379">
        <v>0</v>
      </c>
      <c r="GP28" s="379">
        <v>0</v>
      </c>
      <c r="GQ28" s="379">
        <v>0</v>
      </c>
      <c r="GR28" s="379">
        <v>0</v>
      </c>
      <c r="GS28" s="379">
        <v>0</v>
      </c>
      <c r="GT28" s="379">
        <v>0</v>
      </c>
      <c r="GU28" s="379">
        <v>0</v>
      </c>
      <c r="GV28" s="380">
        <v>0</v>
      </c>
      <c r="GW28" s="381">
        <v>0</v>
      </c>
      <c r="GX28" s="379">
        <v>0</v>
      </c>
      <c r="GY28" s="379">
        <v>0</v>
      </c>
      <c r="GZ28" s="379">
        <v>0</v>
      </c>
      <c r="HA28" s="379">
        <v>0</v>
      </c>
      <c r="HB28" s="379">
        <v>0</v>
      </c>
      <c r="HC28" s="379">
        <v>0</v>
      </c>
      <c r="HD28" s="379">
        <v>0</v>
      </c>
      <c r="HE28" s="382">
        <v>0</v>
      </c>
      <c r="HF28" s="378">
        <v>0</v>
      </c>
      <c r="HG28" s="379">
        <v>0</v>
      </c>
      <c r="HH28" s="379">
        <v>0</v>
      </c>
      <c r="HI28" s="379">
        <v>0</v>
      </c>
      <c r="HJ28" s="379">
        <v>0</v>
      </c>
      <c r="HK28" s="379">
        <v>0</v>
      </c>
      <c r="HL28" s="379">
        <v>0</v>
      </c>
      <c r="HM28" s="379">
        <v>0</v>
      </c>
      <c r="HN28" s="380">
        <v>0</v>
      </c>
      <c r="HO28" s="115">
        <f t="shared" si="17"/>
        <v>0</v>
      </c>
      <c r="HP28" s="115">
        <f t="shared" si="18"/>
        <v>0</v>
      </c>
      <c r="HQ28" s="115">
        <f t="shared" si="2"/>
        <v>0</v>
      </c>
      <c r="HR28" s="115">
        <f t="shared" si="3"/>
        <v>0</v>
      </c>
      <c r="HS28" s="116">
        <f t="shared" si="4"/>
        <v>0</v>
      </c>
      <c r="HT28" s="115">
        <f t="shared" si="5"/>
        <v>0</v>
      </c>
      <c r="HU28" s="115">
        <f t="shared" si="6"/>
        <v>0</v>
      </c>
      <c r="HV28" s="117">
        <f t="shared" si="7"/>
        <v>0</v>
      </c>
      <c r="HW28" s="115" t="str">
        <f t="shared" si="8"/>
        <v>nem volt</v>
      </c>
      <c r="HX28" s="470" t="str">
        <f t="shared" si="9"/>
        <v>nem volt</v>
      </c>
      <c r="HY28" s="470" t="str">
        <f t="shared" si="10"/>
        <v>nem volt</v>
      </c>
      <c r="HZ28" s="399" t="str">
        <f t="shared" si="11"/>
        <v>nem volt</v>
      </c>
      <c r="IA28" s="118">
        <f t="shared" si="19"/>
        <v>0</v>
      </c>
      <c r="IB28" s="119">
        <f t="shared" si="13"/>
        <v>0</v>
      </c>
      <c r="IC28" s="119" t="str">
        <f t="shared" si="14"/>
        <v>nem volt</v>
      </c>
      <c r="ID28" s="399">
        <f t="shared" si="15"/>
        <v>0</v>
      </c>
    </row>
    <row r="29" spans="1:238" ht="18" x14ac:dyDescent="0.25">
      <c r="A29" s="392">
        <f t="shared" si="16"/>
        <v>23</v>
      </c>
      <c r="B29" s="62" t="s">
        <v>449</v>
      </c>
      <c r="C29" s="64">
        <v>0</v>
      </c>
      <c r="D29" s="64">
        <v>0</v>
      </c>
      <c r="E29" s="64">
        <v>0</v>
      </c>
      <c r="F29" s="64">
        <v>0</v>
      </c>
      <c r="G29" s="64">
        <v>0</v>
      </c>
      <c r="H29" s="65">
        <v>0</v>
      </c>
      <c r="I29" s="288">
        <v>0</v>
      </c>
      <c r="J29" s="64">
        <v>0</v>
      </c>
      <c r="K29" s="64">
        <v>0</v>
      </c>
      <c r="L29" s="64">
        <v>0</v>
      </c>
      <c r="M29" s="64">
        <v>0</v>
      </c>
      <c r="N29" s="64">
        <v>0</v>
      </c>
      <c r="O29" s="67"/>
      <c r="P29" s="378">
        <v>0</v>
      </c>
      <c r="Q29" s="379">
        <v>0</v>
      </c>
      <c r="R29" s="379">
        <v>0</v>
      </c>
      <c r="S29" s="379">
        <v>0</v>
      </c>
      <c r="T29" s="379">
        <v>0</v>
      </c>
      <c r="U29" s="379">
        <v>0</v>
      </c>
      <c r="V29" s="379">
        <v>0</v>
      </c>
      <c r="W29" s="379">
        <v>0</v>
      </c>
      <c r="X29" s="380">
        <v>0</v>
      </c>
      <c r="Y29" s="381">
        <v>0</v>
      </c>
      <c r="Z29" s="379">
        <v>0</v>
      </c>
      <c r="AA29" s="379">
        <v>0</v>
      </c>
      <c r="AB29" s="379">
        <v>0</v>
      </c>
      <c r="AC29" s="379">
        <v>0</v>
      </c>
      <c r="AD29" s="379">
        <v>0</v>
      </c>
      <c r="AE29" s="379">
        <v>0</v>
      </c>
      <c r="AF29" s="379">
        <v>0</v>
      </c>
      <c r="AG29" s="382">
        <v>0</v>
      </c>
      <c r="AH29" s="378">
        <v>0</v>
      </c>
      <c r="AI29" s="379">
        <v>0</v>
      </c>
      <c r="AJ29" s="379">
        <v>0</v>
      </c>
      <c r="AK29" s="379">
        <v>0</v>
      </c>
      <c r="AL29" s="379">
        <v>0</v>
      </c>
      <c r="AM29" s="379">
        <v>0</v>
      </c>
      <c r="AN29" s="379">
        <v>0</v>
      </c>
      <c r="AO29" s="379">
        <v>0</v>
      </c>
      <c r="AP29" s="380">
        <v>0</v>
      </c>
      <c r="AQ29" s="381">
        <v>0</v>
      </c>
      <c r="AR29" s="379">
        <v>0</v>
      </c>
      <c r="AS29" s="379">
        <v>0</v>
      </c>
      <c r="AT29" s="379">
        <v>0</v>
      </c>
      <c r="AU29" s="379">
        <v>0</v>
      </c>
      <c r="AV29" s="379">
        <v>0</v>
      </c>
      <c r="AW29" s="379">
        <v>0</v>
      </c>
      <c r="AX29" s="379">
        <v>0</v>
      </c>
      <c r="AY29" s="382">
        <v>0</v>
      </c>
      <c r="AZ29" s="378">
        <v>0</v>
      </c>
      <c r="BA29" s="379">
        <v>0</v>
      </c>
      <c r="BB29" s="379">
        <v>0</v>
      </c>
      <c r="BC29" s="379">
        <v>0</v>
      </c>
      <c r="BD29" s="379">
        <v>0</v>
      </c>
      <c r="BE29" s="379">
        <v>0</v>
      </c>
      <c r="BF29" s="379">
        <v>0</v>
      </c>
      <c r="BG29" s="379">
        <v>0</v>
      </c>
      <c r="BH29" s="380">
        <v>0</v>
      </c>
      <c r="BI29" s="381">
        <v>0</v>
      </c>
      <c r="BJ29" s="379">
        <v>0</v>
      </c>
      <c r="BK29" s="379">
        <v>0</v>
      </c>
      <c r="BL29" s="379">
        <v>0</v>
      </c>
      <c r="BM29" s="379">
        <v>0</v>
      </c>
      <c r="BN29" s="379">
        <v>0</v>
      </c>
      <c r="BO29" s="379">
        <v>0</v>
      </c>
      <c r="BP29" s="379">
        <v>0</v>
      </c>
      <c r="BQ29" s="382">
        <v>0</v>
      </c>
      <c r="BR29" s="378">
        <v>0</v>
      </c>
      <c r="BS29" s="379">
        <v>0</v>
      </c>
      <c r="BT29" s="379">
        <v>0</v>
      </c>
      <c r="BU29" s="379">
        <v>0</v>
      </c>
      <c r="BV29" s="379">
        <v>0</v>
      </c>
      <c r="BW29" s="379">
        <v>0</v>
      </c>
      <c r="BX29" s="379">
        <v>0</v>
      </c>
      <c r="BY29" s="379">
        <v>0</v>
      </c>
      <c r="BZ29" s="380">
        <v>0</v>
      </c>
      <c r="CA29" s="381">
        <v>0</v>
      </c>
      <c r="CB29" s="379">
        <v>0</v>
      </c>
      <c r="CC29" s="379">
        <v>0</v>
      </c>
      <c r="CD29" s="379">
        <v>0</v>
      </c>
      <c r="CE29" s="379">
        <v>0</v>
      </c>
      <c r="CF29" s="379">
        <v>0</v>
      </c>
      <c r="CG29" s="379">
        <v>0</v>
      </c>
      <c r="CH29" s="379">
        <v>0</v>
      </c>
      <c r="CI29" s="382">
        <v>0</v>
      </c>
      <c r="CJ29" s="378">
        <v>0</v>
      </c>
      <c r="CK29" s="379">
        <v>0</v>
      </c>
      <c r="CL29" s="379">
        <v>0</v>
      </c>
      <c r="CM29" s="379">
        <v>0</v>
      </c>
      <c r="CN29" s="379">
        <v>0</v>
      </c>
      <c r="CO29" s="379">
        <v>0</v>
      </c>
      <c r="CP29" s="379">
        <v>0</v>
      </c>
      <c r="CQ29" s="379">
        <v>0</v>
      </c>
      <c r="CR29" s="380">
        <v>0</v>
      </c>
      <c r="CS29" s="381">
        <v>0</v>
      </c>
      <c r="CT29" s="379">
        <v>0</v>
      </c>
      <c r="CU29" s="379">
        <v>0</v>
      </c>
      <c r="CV29" s="379">
        <v>0</v>
      </c>
      <c r="CW29" s="379">
        <v>0</v>
      </c>
      <c r="CX29" s="379">
        <v>0</v>
      </c>
      <c r="CY29" s="379">
        <v>0</v>
      </c>
      <c r="CZ29" s="379">
        <v>0</v>
      </c>
      <c r="DA29" s="382">
        <v>0</v>
      </c>
      <c r="DB29" s="378">
        <v>0</v>
      </c>
      <c r="DC29" s="379">
        <v>0</v>
      </c>
      <c r="DD29" s="379">
        <v>0</v>
      </c>
      <c r="DE29" s="379">
        <v>0</v>
      </c>
      <c r="DF29" s="379">
        <v>0</v>
      </c>
      <c r="DG29" s="379">
        <v>0</v>
      </c>
      <c r="DH29" s="379">
        <v>0</v>
      </c>
      <c r="DI29" s="379">
        <v>0</v>
      </c>
      <c r="DJ29" s="380">
        <v>0</v>
      </c>
      <c r="DK29" s="381">
        <v>0</v>
      </c>
      <c r="DL29" s="379">
        <v>0</v>
      </c>
      <c r="DM29" s="379">
        <v>0</v>
      </c>
      <c r="DN29" s="379">
        <v>0</v>
      </c>
      <c r="DO29" s="379">
        <v>0</v>
      </c>
      <c r="DP29" s="379">
        <v>0</v>
      </c>
      <c r="DQ29" s="379">
        <v>0</v>
      </c>
      <c r="DR29" s="379">
        <v>0</v>
      </c>
      <c r="DS29" s="382">
        <v>0</v>
      </c>
      <c r="DT29" s="378">
        <v>0</v>
      </c>
      <c r="DU29" s="379">
        <v>0</v>
      </c>
      <c r="DV29" s="379">
        <v>0</v>
      </c>
      <c r="DW29" s="379">
        <v>0</v>
      </c>
      <c r="DX29" s="379">
        <v>0</v>
      </c>
      <c r="DY29" s="379">
        <v>0</v>
      </c>
      <c r="DZ29" s="379">
        <v>0</v>
      </c>
      <c r="EA29" s="379">
        <v>0</v>
      </c>
      <c r="EB29" s="380">
        <v>0</v>
      </c>
      <c r="EC29" s="381">
        <v>0</v>
      </c>
      <c r="ED29" s="379">
        <v>0</v>
      </c>
      <c r="EE29" s="379">
        <v>0</v>
      </c>
      <c r="EF29" s="379">
        <v>0</v>
      </c>
      <c r="EG29" s="379">
        <v>0</v>
      </c>
      <c r="EH29" s="379">
        <v>0</v>
      </c>
      <c r="EI29" s="379">
        <v>0</v>
      </c>
      <c r="EJ29" s="379">
        <v>0</v>
      </c>
      <c r="EK29" s="382">
        <v>0</v>
      </c>
      <c r="EL29" s="378">
        <v>0</v>
      </c>
      <c r="EM29" s="379">
        <v>0</v>
      </c>
      <c r="EN29" s="379">
        <v>0</v>
      </c>
      <c r="EO29" s="379">
        <v>0</v>
      </c>
      <c r="EP29" s="379">
        <v>0</v>
      </c>
      <c r="EQ29" s="379">
        <v>0</v>
      </c>
      <c r="ER29" s="379">
        <v>0</v>
      </c>
      <c r="ES29" s="379">
        <v>0</v>
      </c>
      <c r="ET29" s="380">
        <v>0</v>
      </c>
      <c r="EU29" s="381">
        <v>0</v>
      </c>
      <c r="EV29" s="379">
        <v>0</v>
      </c>
      <c r="EW29" s="379">
        <v>0</v>
      </c>
      <c r="EX29" s="379">
        <v>0</v>
      </c>
      <c r="EY29" s="379">
        <v>0</v>
      </c>
      <c r="EZ29" s="379">
        <v>0</v>
      </c>
      <c r="FA29" s="379">
        <v>0</v>
      </c>
      <c r="FB29" s="379">
        <v>0</v>
      </c>
      <c r="FC29" s="382">
        <v>0</v>
      </c>
      <c r="FD29" s="378">
        <v>0</v>
      </c>
      <c r="FE29" s="379">
        <v>0</v>
      </c>
      <c r="FF29" s="379">
        <v>0</v>
      </c>
      <c r="FG29" s="379">
        <v>0</v>
      </c>
      <c r="FH29" s="379">
        <v>0</v>
      </c>
      <c r="FI29" s="379">
        <v>0</v>
      </c>
      <c r="FJ29" s="379">
        <v>0</v>
      </c>
      <c r="FK29" s="379">
        <v>0</v>
      </c>
      <c r="FL29" s="380">
        <v>0</v>
      </c>
      <c r="FM29" s="381">
        <v>0</v>
      </c>
      <c r="FN29" s="379">
        <v>0</v>
      </c>
      <c r="FO29" s="379">
        <v>0</v>
      </c>
      <c r="FP29" s="379">
        <v>0</v>
      </c>
      <c r="FQ29" s="379">
        <v>0</v>
      </c>
      <c r="FR29" s="379">
        <v>0</v>
      </c>
      <c r="FS29" s="379">
        <v>0</v>
      </c>
      <c r="FT29" s="379">
        <v>0</v>
      </c>
      <c r="FU29" s="382">
        <v>0</v>
      </c>
      <c r="FV29" s="378">
        <v>0</v>
      </c>
      <c r="FW29" s="379">
        <v>0</v>
      </c>
      <c r="FX29" s="379">
        <v>0</v>
      </c>
      <c r="FY29" s="379">
        <v>0</v>
      </c>
      <c r="FZ29" s="379">
        <v>0</v>
      </c>
      <c r="GA29" s="379">
        <v>0</v>
      </c>
      <c r="GB29" s="379">
        <v>0</v>
      </c>
      <c r="GC29" s="379">
        <v>0</v>
      </c>
      <c r="GD29" s="380">
        <v>0</v>
      </c>
      <c r="GE29" s="381">
        <v>0</v>
      </c>
      <c r="GF29" s="379">
        <v>0</v>
      </c>
      <c r="GG29" s="379">
        <v>0</v>
      </c>
      <c r="GH29" s="379">
        <v>0</v>
      </c>
      <c r="GI29" s="379">
        <v>0</v>
      </c>
      <c r="GJ29" s="379">
        <v>0</v>
      </c>
      <c r="GK29" s="379">
        <v>0</v>
      </c>
      <c r="GL29" s="379">
        <v>0</v>
      </c>
      <c r="GM29" s="382">
        <v>0</v>
      </c>
      <c r="GN29" s="378">
        <v>0</v>
      </c>
      <c r="GO29" s="379">
        <v>0</v>
      </c>
      <c r="GP29" s="379">
        <v>0</v>
      </c>
      <c r="GQ29" s="379">
        <v>0</v>
      </c>
      <c r="GR29" s="379">
        <v>0</v>
      </c>
      <c r="GS29" s="379">
        <v>0</v>
      </c>
      <c r="GT29" s="379">
        <v>0</v>
      </c>
      <c r="GU29" s="379">
        <v>0</v>
      </c>
      <c r="GV29" s="380">
        <v>0</v>
      </c>
      <c r="GW29" s="381">
        <v>0</v>
      </c>
      <c r="GX29" s="379">
        <v>0</v>
      </c>
      <c r="GY29" s="379">
        <v>0</v>
      </c>
      <c r="GZ29" s="379">
        <v>0</v>
      </c>
      <c r="HA29" s="379">
        <v>0</v>
      </c>
      <c r="HB29" s="379">
        <v>0</v>
      </c>
      <c r="HC29" s="379">
        <v>0</v>
      </c>
      <c r="HD29" s="379">
        <v>0</v>
      </c>
      <c r="HE29" s="382">
        <v>0</v>
      </c>
      <c r="HF29" s="378">
        <v>0</v>
      </c>
      <c r="HG29" s="379">
        <v>0</v>
      </c>
      <c r="HH29" s="379">
        <v>0</v>
      </c>
      <c r="HI29" s="379">
        <v>0</v>
      </c>
      <c r="HJ29" s="379">
        <v>0</v>
      </c>
      <c r="HK29" s="379">
        <v>0</v>
      </c>
      <c r="HL29" s="379">
        <v>0</v>
      </c>
      <c r="HM29" s="379">
        <v>0</v>
      </c>
      <c r="HN29" s="380">
        <v>0</v>
      </c>
      <c r="HO29" s="115">
        <f t="shared" si="17"/>
        <v>0</v>
      </c>
      <c r="HP29" s="115">
        <f t="shared" si="18"/>
        <v>0</v>
      </c>
      <c r="HQ29" s="115">
        <f t="shared" si="2"/>
        <v>0</v>
      </c>
      <c r="HR29" s="115">
        <f t="shared" si="3"/>
        <v>0</v>
      </c>
      <c r="HS29" s="116">
        <f t="shared" si="4"/>
        <v>0</v>
      </c>
      <c r="HT29" s="115">
        <f t="shared" si="5"/>
        <v>0</v>
      </c>
      <c r="HU29" s="115">
        <f t="shared" si="6"/>
        <v>0</v>
      </c>
      <c r="HV29" s="117">
        <f t="shared" si="7"/>
        <v>0</v>
      </c>
      <c r="HW29" s="115" t="str">
        <f t="shared" si="8"/>
        <v>nem volt</v>
      </c>
      <c r="HX29" s="470" t="str">
        <f t="shared" si="9"/>
        <v>nem volt</v>
      </c>
      <c r="HY29" s="470" t="str">
        <f t="shared" si="10"/>
        <v>nem volt</v>
      </c>
      <c r="HZ29" s="399" t="str">
        <f t="shared" si="11"/>
        <v>nem volt</v>
      </c>
      <c r="IA29" s="118">
        <f t="shared" si="19"/>
        <v>0</v>
      </c>
      <c r="IB29" s="119">
        <f t="shared" si="13"/>
        <v>0</v>
      </c>
      <c r="IC29" s="119" t="str">
        <f t="shared" si="14"/>
        <v>nem volt</v>
      </c>
      <c r="ID29" s="399">
        <f t="shared" si="15"/>
        <v>0</v>
      </c>
    </row>
    <row r="30" spans="1:238" ht="18" x14ac:dyDescent="0.25">
      <c r="A30" s="392">
        <f t="shared" si="16"/>
        <v>24</v>
      </c>
      <c r="B30" s="62" t="s">
        <v>449</v>
      </c>
      <c r="C30" s="64">
        <v>0</v>
      </c>
      <c r="D30" s="64">
        <v>0</v>
      </c>
      <c r="E30" s="64">
        <v>0</v>
      </c>
      <c r="F30" s="64">
        <v>0</v>
      </c>
      <c r="G30" s="64">
        <v>0</v>
      </c>
      <c r="H30" s="65">
        <v>0</v>
      </c>
      <c r="I30" s="288">
        <v>0</v>
      </c>
      <c r="J30" s="64">
        <v>0</v>
      </c>
      <c r="K30" s="64">
        <v>0</v>
      </c>
      <c r="L30" s="64">
        <v>0</v>
      </c>
      <c r="M30" s="64">
        <v>0</v>
      </c>
      <c r="N30" s="64">
        <v>1</v>
      </c>
      <c r="O30" s="67"/>
      <c r="P30" s="378">
        <v>4</v>
      </c>
      <c r="Q30" s="379">
        <v>0</v>
      </c>
      <c r="R30" s="379">
        <v>0</v>
      </c>
      <c r="S30" s="379">
        <v>0</v>
      </c>
      <c r="T30" s="379">
        <v>0</v>
      </c>
      <c r="U30" s="379">
        <v>0</v>
      </c>
      <c r="V30" s="379">
        <v>0</v>
      </c>
      <c r="W30" s="379">
        <v>0</v>
      </c>
      <c r="X30" s="380">
        <v>0</v>
      </c>
      <c r="Y30" s="381">
        <v>0</v>
      </c>
      <c r="Z30" s="379">
        <v>0</v>
      </c>
      <c r="AA30" s="379">
        <v>0</v>
      </c>
      <c r="AB30" s="379">
        <v>0</v>
      </c>
      <c r="AC30" s="379">
        <v>0</v>
      </c>
      <c r="AD30" s="379">
        <v>0</v>
      </c>
      <c r="AE30" s="379">
        <v>0</v>
      </c>
      <c r="AF30" s="379">
        <v>0</v>
      </c>
      <c r="AG30" s="382">
        <v>0</v>
      </c>
      <c r="AH30" s="378">
        <v>0</v>
      </c>
      <c r="AI30" s="379">
        <v>0</v>
      </c>
      <c r="AJ30" s="379">
        <v>0</v>
      </c>
      <c r="AK30" s="379">
        <v>0</v>
      </c>
      <c r="AL30" s="379">
        <v>0</v>
      </c>
      <c r="AM30" s="379">
        <v>0</v>
      </c>
      <c r="AN30" s="379">
        <v>0</v>
      </c>
      <c r="AO30" s="379">
        <v>0</v>
      </c>
      <c r="AP30" s="380">
        <v>0</v>
      </c>
      <c r="AQ30" s="381">
        <v>0</v>
      </c>
      <c r="AR30" s="379">
        <v>0</v>
      </c>
      <c r="AS30" s="379">
        <v>0</v>
      </c>
      <c r="AT30" s="379">
        <v>0</v>
      </c>
      <c r="AU30" s="379">
        <v>0</v>
      </c>
      <c r="AV30" s="379">
        <v>0</v>
      </c>
      <c r="AW30" s="379">
        <v>0</v>
      </c>
      <c r="AX30" s="379">
        <v>0</v>
      </c>
      <c r="AY30" s="382">
        <v>0</v>
      </c>
      <c r="AZ30" s="378">
        <v>0</v>
      </c>
      <c r="BA30" s="379">
        <v>0</v>
      </c>
      <c r="BB30" s="379">
        <v>0</v>
      </c>
      <c r="BC30" s="379">
        <v>0</v>
      </c>
      <c r="BD30" s="379">
        <v>0</v>
      </c>
      <c r="BE30" s="379">
        <v>0</v>
      </c>
      <c r="BF30" s="379">
        <v>0</v>
      </c>
      <c r="BG30" s="379">
        <v>0</v>
      </c>
      <c r="BH30" s="380">
        <v>0</v>
      </c>
      <c r="BI30" s="381">
        <v>0</v>
      </c>
      <c r="BJ30" s="379">
        <v>0</v>
      </c>
      <c r="BK30" s="379">
        <v>0</v>
      </c>
      <c r="BL30" s="379">
        <v>0</v>
      </c>
      <c r="BM30" s="379">
        <v>0</v>
      </c>
      <c r="BN30" s="379">
        <v>0</v>
      </c>
      <c r="BO30" s="379">
        <v>0</v>
      </c>
      <c r="BP30" s="379">
        <v>0</v>
      </c>
      <c r="BQ30" s="382">
        <v>0</v>
      </c>
      <c r="BR30" s="378">
        <v>0</v>
      </c>
      <c r="BS30" s="379">
        <v>0</v>
      </c>
      <c r="BT30" s="379">
        <v>0</v>
      </c>
      <c r="BU30" s="379">
        <v>0</v>
      </c>
      <c r="BV30" s="379">
        <v>0</v>
      </c>
      <c r="BW30" s="379">
        <v>0</v>
      </c>
      <c r="BX30" s="379">
        <v>0</v>
      </c>
      <c r="BY30" s="379">
        <v>0</v>
      </c>
      <c r="BZ30" s="380">
        <v>0</v>
      </c>
      <c r="CA30" s="381">
        <v>0</v>
      </c>
      <c r="CB30" s="379">
        <v>0</v>
      </c>
      <c r="CC30" s="379">
        <v>0</v>
      </c>
      <c r="CD30" s="379">
        <v>0</v>
      </c>
      <c r="CE30" s="379">
        <v>0</v>
      </c>
      <c r="CF30" s="379">
        <v>0</v>
      </c>
      <c r="CG30" s="379">
        <v>0</v>
      </c>
      <c r="CH30" s="379">
        <v>0</v>
      </c>
      <c r="CI30" s="382">
        <v>0</v>
      </c>
      <c r="CJ30" s="378">
        <v>0</v>
      </c>
      <c r="CK30" s="379">
        <v>0</v>
      </c>
      <c r="CL30" s="379">
        <v>0</v>
      </c>
      <c r="CM30" s="379">
        <v>0</v>
      </c>
      <c r="CN30" s="379">
        <v>0</v>
      </c>
      <c r="CO30" s="379">
        <v>0</v>
      </c>
      <c r="CP30" s="379">
        <v>0</v>
      </c>
      <c r="CQ30" s="379">
        <v>0</v>
      </c>
      <c r="CR30" s="380">
        <v>0</v>
      </c>
      <c r="CS30" s="381">
        <v>0</v>
      </c>
      <c r="CT30" s="379">
        <v>0</v>
      </c>
      <c r="CU30" s="379">
        <v>0</v>
      </c>
      <c r="CV30" s="379">
        <v>0</v>
      </c>
      <c r="CW30" s="379">
        <v>0</v>
      </c>
      <c r="CX30" s="379">
        <v>0</v>
      </c>
      <c r="CY30" s="379">
        <v>0</v>
      </c>
      <c r="CZ30" s="379">
        <v>0</v>
      </c>
      <c r="DA30" s="382">
        <v>0</v>
      </c>
      <c r="DB30" s="378">
        <v>0</v>
      </c>
      <c r="DC30" s="379">
        <v>0</v>
      </c>
      <c r="DD30" s="379">
        <v>0</v>
      </c>
      <c r="DE30" s="379">
        <v>0</v>
      </c>
      <c r="DF30" s="379">
        <v>0</v>
      </c>
      <c r="DG30" s="379">
        <v>0</v>
      </c>
      <c r="DH30" s="379">
        <v>0</v>
      </c>
      <c r="DI30" s="379">
        <v>0</v>
      </c>
      <c r="DJ30" s="380">
        <v>0</v>
      </c>
      <c r="DK30" s="381">
        <v>0</v>
      </c>
      <c r="DL30" s="379">
        <v>0</v>
      </c>
      <c r="DM30" s="379">
        <v>0</v>
      </c>
      <c r="DN30" s="379">
        <v>0</v>
      </c>
      <c r="DO30" s="379">
        <v>0</v>
      </c>
      <c r="DP30" s="379">
        <v>0</v>
      </c>
      <c r="DQ30" s="379">
        <v>0</v>
      </c>
      <c r="DR30" s="379">
        <v>0</v>
      </c>
      <c r="DS30" s="382">
        <v>0</v>
      </c>
      <c r="DT30" s="378">
        <v>0</v>
      </c>
      <c r="DU30" s="379">
        <v>0</v>
      </c>
      <c r="DV30" s="379">
        <v>0</v>
      </c>
      <c r="DW30" s="379">
        <v>0</v>
      </c>
      <c r="DX30" s="379">
        <v>0</v>
      </c>
      <c r="DY30" s="379">
        <v>0</v>
      </c>
      <c r="DZ30" s="379">
        <v>0</v>
      </c>
      <c r="EA30" s="379">
        <v>0</v>
      </c>
      <c r="EB30" s="380">
        <v>0</v>
      </c>
      <c r="EC30" s="381">
        <v>0</v>
      </c>
      <c r="ED30" s="379">
        <v>0</v>
      </c>
      <c r="EE30" s="379">
        <v>0</v>
      </c>
      <c r="EF30" s="379">
        <v>0</v>
      </c>
      <c r="EG30" s="379">
        <v>0</v>
      </c>
      <c r="EH30" s="379">
        <v>0</v>
      </c>
      <c r="EI30" s="379">
        <v>0</v>
      </c>
      <c r="EJ30" s="379">
        <v>0</v>
      </c>
      <c r="EK30" s="382">
        <v>0</v>
      </c>
      <c r="EL30" s="378">
        <v>0</v>
      </c>
      <c r="EM30" s="379">
        <v>0</v>
      </c>
      <c r="EN30" s="379">
        <v>0</v>
      </c>
      <c r="EO30" s="379">
        <v>0</v>
      </c>
      <c r="EP30" s="379">
        <v>0</v>
      </c>
      <c r="EQ30" s="379">
        <v>0</v>
      </c>
      <c r="ER30" s="379">
        <v>0</v>
      </c>
      <c r="ES30" s="379">
        <v>0</v>
      </c>
      <c r="ET30" s="380">
        <v>0</v>
      </c>
      <c r="EU30" s="381">
        <v>0</v>
      </c>
      <c r="EV30" s="379">
        <v>0</v>
      </c>
      <c r="EW30" s="379">
        <v>0</v>
      </c>
      <c r="EX30" s="379">
        <v>0</v>
      </c>
      <c r="EY30" s="379">
        <v>0</v>
      </c>
      <c r="EZ30" s="379">
        <v>0</v>
      </c>
      <c r="FA30" s="379">
        <v>0</v>
      </c>
      <c r="FB30" s="379">
        <v>0</v>
      </c>
      <c r="FC30" s="382">
        <v>0</v>
      </c>
      <c r="FD30" s="378">
        <v>0</v>
      </c>
      <c r="FE30" s="379">
        <v>0</v>
      </c>
      <c r="FF30" s="379">
        <v>0</v>
      </c>
      <c r="FG30" s="379">
        <v>0</v>
      </c>
      <c r="FH30" s="379">
        <v>0</v>
      </c>
      <c r="FI30" s="379">
        <v>0</v>
      </c>
      <c r="FJ30" s="379">
        <v>0</v>
      </c>
      <c r="FK30" s="379">
        <v>0</v>
      </c>
      <c r="FL30" s="380">
        <v>0</v>
      </c>
      <c r="FM30" s="381">
        <v>0</v>
      </c>
      <c r="FN30" s="379">
        <v>0</v>
      </c>
      <c r="FO30" s="379">
        <v>0</v>
      </c>
      <c r="FP30" s="379">
        <v>0</v>
      </c>
      <c r="FQ30" s="379">
        <v>0</v>
      </c>
      <c r="FR30" s="379">
        <v>0</v>
      </c>
      <c r="FS30" s="379">
        <v>0</v>
      </c>
      <c r="FT30" s="379">
        <v>0</v>
      </c>
      <c r="FU30" s="382">
        <v>0</v>
      </c>
      <c r="FV30" s="378">
        <v>0</v>
      </c>
      <c r="FW30" s="379">
        <v>0</v>
      </c>
      <c r="FX30" s="379">
        <v>0</v>
      </c>
      <c r="FY30" s="379">
        <v>0</v>
      </c>
      <c r="FZ30" s="379">
        <v>0</v>
      </c>
      <c r="GA30" s="379">
        <v>0</v>
      </c>
      <c r="GB30" s="379">
        <v>0</v>
      </c>
      <c r="GC30" s="379">
        <v>0</v>
      </c>
      <c r="GD30" s="380">
        <v>0</v>
      </c>
      <c r="GE30" s="381">
        <v>0</v>
      </c>
      <c r="GF30" s="379">
        <v>0</v>
      </c>
      <c r="GG30" s="379">
        <v>0</v>
      </c>
      <c r="GH30" s="379">
        <v>0</v>
      </c>
      <c r="GI30" s="379">
        <v>0</v>
      </c>
      <c r="GJ30" s="379">
        <v>0</v>
      </c>
      <c r="GK30" s="379">
        <v>0</v>
      </c>
      <c r="GL30" s="379">
        <v>0</v>
      </c>
      <c r="GM30" s="382">
        <v>0</v>
      </c>
      <c r="GN30" s="378">
        <v>0</v>
      </c>
      <c r="GO30" s="379">
        <v>0</v>
      </c>
      <c r="GP30" s="379">
        <v>0</v>
      </c>
      <c r="GQ30" s="379">
        <v>0</v>
      </c>
      <c r="GR30" s="379">
        <v>0</v>
      </c>
      <c r="GS30" s="379">
        <v>0</v>
      </c>
      <c r="GT30" s="379">
        <v>0</v>
      </c>
      <c r="GU30" s="379">
        <v>0</v>
      </c>
      <c r="GV30" s="380">
        <v>0</v>
      </c>
      <c r="GW30" s="381">
        <v>0</v>
      </c>
      <c r="GX30" s="379">
        <v>0</v>
      </c>
      <c r="GY30" s="379">
        <v>0</v>
      </c>
      <c r="GZ30" s="379">
        <v>0</v>
      </c>
      <c r="HA30" s="379">
        <v>0</v>
      </c>
      <c r="HB30" s="379">
        <v>0</v>
      </c>
      <c r="HC30" s="379">
        <v>0</v>
      </c>
      <c r="HD30" s="379">
        <v>0</v>
      </c>
      <c r="HE30" s="382">
        <v>0</v>
      </c>
      <c r="HF30" s="378">
        <v>0</v>
      </c>
      <c r="HG30" s="379">
        <v>0</v>
      </c>
      <c r="HH30" s="379">
        <v>0</v>
      </c>
      <c r="HI30" s="379">
        <v>0</v>
      </c>
      <c r="HJ30" s="379">
        <v>0</v>
      </c>
      <c r="HK30" s="379">
        <v>0</v>
      </c>
      <c r="HL30" s="379">
        <v>0</v>
      </c>
      <c r="HM30" s="379">
        <v>0</v>
      </c>
      <c r="HN30" s="380">
        <v>0</v>
      </c>
      <c r="HO30" s="115">
        <f t="shared" si="17"/>
        <v>4</v>
      </c>
      <c r="HP30" s="115">
        <f t="shared" si="18"/>
        <v>0</v>
      </c>
      <c r="HQ30" s="115">
        <f t="shared" si="2"/>
        <v>0</v>
      </c>
      <c r="HR30" s="115">
        <f t="shared" si="3"/>
        <v>0</v>
      </c>
      <c r="HS30" s="116">
        <f t="shared" si="4"/>
        <v>0</v>
      </c>
      <c r="HT30" s="115">
        <f t="shared" si="5"/>
        <v>0</v>
      </c>
      <c r="HU30" s="115">
        <f t="shared" si="6"/>
        <v>0</v>
      </c>
      <c r="HV30" s="117">
        <f t="shared" si="7"/>
        <v>0</v>
      </c>
      <c r="HW30" s="115">
        <f t="shared" si="8"/>
        <v>0</v>
      </c>
      <c r="HX30" s="470" t="str">
        <f t="shared" si="9"/>
        <v>nem volt</v>
      </c>
      <c r="HY30" s="470" t="str">
        <f t="shared" si="10"/>
        <v>nem volt</v>
      </c>
      <c r="HZ30" s="399" t="str">
        <f t="shared" si="11"/>
        <v>nem volt</v>
      </c>
      <c r="IA30" s="118">
        <f t="shared" si="19"/>
        <v>4</v>
      </c>
      <c r="IB30" s="119">
        <f t="shared" si="13"/>
        <v>0</v>
      </c>
      <c r="IC30" s="119">
        <f t="shared" si="14"/>
        <v>0</v>
      </c>
      <c r="ID30" s="399">
        <f t="shared" si="15"/>
        <v>1</v>
      </c>
    </row>
    <row r="31" spans="1:238" ht="18" x14ac:dyDescent="0.25">
      <c r="A31" s="392">
        <f t="shared" si="16"/>
        <v>25</v>
      </c>
      <c r="B31" s="62" t="s">
        <v>449</v>
      </c>
      <c r="C31" s="64">
        <v>0</v>
      </c>
      <c r="D31" s="64">
        <v>0</v>
      </c>
      <c r="E31" s="64">
        <v>0</v>
      </c>
      <c r="F31" s="64">
        <v>0</v>
      </c>
      <c r="G31" s="64">
        <v>0</v>
      </c>
      <c r="H31" s="65">
        <v>0</v>
      </c>
      <c r="I31" s="288">
        <v>0</v>
      </c>
      <c r="J31" s="64">
        <v>0</v>
      </c>
      <c r="K31" s="64">
        <v>0</v>
      </c>
      <c r="L31" s="64">
        <v>0</v>
      </c>
      <c r="M31" s="64">
        <v>0</v>
      </c>
      <c r="N31" s="64">
        <v>0</v>
      </c>
      <c r="O31" s="67"/>
      <c r="P31" s="378">
        <v>0</v>
      </c>
      <c r="Q31" s="379">
        <v>0</v>
      </c>
      <c r="R31" s="379">
        <v>0</v>
      </c>
      <c r="S31" s="379">
        <v>0</v>
      </c>
      <c r="T31" s="379">
        <v>0</v>
      </c>
      <c r="U31" s="379">
        <v>0</v>
      </c>
      <c r="V31" s="379">
        <v>0</v>
      </c>
      <c r="W31" s="379">
        <v>0</v>
      </c>
      <c r="X31" s="380">
        <v>0</v>
      </c>
      <c r="Y31" s="381">
        <v>0</v>
      </c>
      <c r="Z31" s="379">
        <v>0</v>
      </c>
      <c r="AA31" s="379">
        <v>0</v>
      </c>
      <c r="AB31" s="379">
        <v>0</v>
      </c>
      <c r="AC31" s="379">
        <v>0</v>
      </c>
      <c r="AD31" s="379">
        <v>0</v>
      </c>
      <c r="AE31" s="379">
        <v>0</v>
      </c>
      <c r="AF31" s="379">
        <v>0</v>
      </c>
      <c r="AG31" s="382">
        <v>0</v>
      </c>
      <c r="AH31" s="378">
        <v>0</v>
      </c>
      <c r="AI31" s="379">
        <v>0</v>
      </c>
      <c r="AJ31" s="379">
        <v>0</v>
      </c>
      <c r="AK31" s="379">
        <v>0</v>
      </c>
      <c r="AL31" s="379">
        <v>0</v>
      </c>
      <c r="AM31" s="379">
        <v>0</v>
      </c>
      <c r="AN31" s="379">
        <v>0</v>
      </c>
      <c r="AO31" s="379">
        <v>0</v>
      </c>
      <c r="AP31" s="380">
        <v>0</v>
      </c>
      <c r="AQ31" s="381">
        <v>0</v>
      </c>
      <c r="AR31" s="379">
        <v>0</v>
      </c>
      <c r="AS31" s="379">
        <v>0</v>
      </c>
      <c r="AT31" s="379">
        <v>0</v>
      </c>
      <c r="AU31" s="379">
        <v>0</v>
      </c>
      <c r="AV31" s="379">
        <v>0</v>
      </c>
      <c r="AW31" s="379">
        <v>0</v>
      </c>
      <c r="AX31" s="379">
        <v>0</v>
      </c>
      <c r="AY31" s="382">
        <v>0</v>
      </c>
      <c r="AZ31" s="378">
        <v>0</v>
      </c>
      <c r="BA31" s="379">
        <v>0</v>
      </c>
      <c r="BB31" s="379">
        <v>0</v>
      </c>
      <c r="BC31" s="379">
        <v>0</v>
      </c>
      <c r="BD31" s="379">
        <v>0</v>
      </c>
      <c r="BE31" s="379">
        <v>0</v>
      </c>
      <c r="BF31" s="379">
        <v>0</v>
      </c>
      <c r="BG31" s="379">
        <v>0</v>
      </c>
      <c r="BH31" s="380">
        <v>0</v>
      </c>
      <c r="BI31" s="381">
        <v>0</v>
      </c>
      <c r="BJ31" s="379">
        <v>0</v>
      </c>
      <c r="BK31" s="379">
        <v>0</v>
      </c>
      <c r="BL31" s="379">
        <v>0</v>
      </c>
      <c r="BM31" s="379">
        <v>0</v>
      </c>
      <c r="BN31" s="379">
        <v>0</v>
      </c>
      <c r="BO31" s="379">
        <v>0</v>
      </c>
      <c r="BP31" s="379">
        <v>0</v>
      </c>
      <c r="BQ31" s="382">
        <v>0</v>
      </c>
      <c r="BR31" s="378">
        <v>0</v>
      </c>
      <c r="BS31" s="379">
        <v>0</v>
      </c>
      <c r="BT31" s="379">
        <v>0</v>
      </c>
      <c r="BU31" s="379">
        <v>0</v>
      </c>
      <c r="BV31" s="379">
        <v>0</v>
      </c>
      <c r="BW31" s="379">
        <v>0</v>
      </c>
      <c r="BX31" s="379">
        <v>0</v>
      </c>
      <c r="BY31" s="379">
        <v>0</v>
      </c>
      <c r="BZ31" s="380">
        <v>0</v>
      </c>
      <c r="CA31" s="381">
        <v>0</v>
      </c>
      <c r="CB31" s="379">
        <v>0</v>
      </c>
      <c r="CC31" s="379">
        <v>0</v>
      </c>
      <c r="CD31" s="379">
        <v>0</v>
      </c>
      <c r="CE31" s="379">
        <v>0</v>
      </c>
      <c r="CF31" s="379">
        <v>0</v>
      </c>
      <c r="CG31" s="379">
        <v>0</v>
      </c>
      <c r="CH31" s="379">
        <v>0</v>
      </c>
      <c r="CI31" s="382">
        <v>0</v>
      </c>
      <c r="CJ31" s="378">
        <v>0</v>
      </c>
      <c r="CK31" s="379">
        <v>0</v>
      </c>
      <c r="CL31" s="379">
        <v>0</v>
      </c>
      <c r="CM31" s="379">
        <v>0</v>
      </c>
      <c r="CN31" s="379">
        <v>0</v>
      </c>
      <c r="CO31" s="379">
        <v>0</v>
      </c>
      <c r="CP31" s="379">
        <v>0</v>
      </c>
      <c r="CQ31" s="379">
        <v>0</v>
      </c>
      <c r="CR31" s="380">
        <v>0</v>
      </c>
      <c r="CS31" s="381">
        <v>0</v>
      </c>
      <c r="CT31" s="379">
        <v>0</v>
      </c>
      <c r="CU31" s="379">
        <v>0</v>
      </c>
      <c r="CV31" s="379">
        <v>0</v>
      </c>
      <c r="CW31" s="379">
        <v>0</v>
      </c>
      <c r="CX31" s="379">
        <v>0</v>
      </c>
      <c r="CY31" s="379">
        <v>0</v>
      </c>
      <c r="CZ31" s="379">
        <v>0</v>
      </c>
      <c r="DA31" s="382">
        <v>0</v>
      </c>
      <c r="DB31" s="378">
        <v>0</v>
      </c>
      <c r="DC31" s="379">
        <v>0</v>
      </c>
      <c r="DD31" s="379">
        <v>0</v>
      </c>
      <c r="DE31" s="379">
        <v>0</v>
      </c>
      <c r="DF31" s="379">
        <v>0</v>
      </c>
      <c r="DG31" s="379">
        <v>0</v>
      </c>
      <c r="DH31" s="379">
        <v>0</v>
      </c>
      <c r="DI31" s="379">
        <v>0</v>
      </c>
      <c r="DJ31" s="380">
        <v>0</v>
      </c>
      <c r="DK31" s="381">
        <v>0</v>
      </c>
      <c r="DL31" s="379">
        <v>0</v>
      </c>
      <c r="DM31" s="379">
        <v>0</v>
      </c>
      <c r="DN31" s="379">
        <v>0</v>
      </c>
      <c r="DO31" s="379">
        <v>0</v>
      </c>
      <c r="DP31" s="379">
        <v>0</v>
      </c>
      <c r="DQ31" s="379">
        <v>0</v>
      </c>
      <c r="DR31" s="379">
        <v>0</v>
      </c>
      <c r="DS31" s="382">
        <v>0</v>
      </c>
      <c r="DT31" s="378">
        <v>0</v>
      </c>
      <c r="DU31" s="379">
        <v>0</v>
      </c>
      <c r="DV31" s="379">
        <v>0</v>
      </c>
      <c r="DW31" s="379">
        <v>0</v>
      </c>
      <c r="DX31" s="379">
        <v>0</v>
      </c>
      <c r="DY31" s="379">
        <v>0</v>
      </c>
      <c r="DZ31" s="379">
        <v>0</v>
      </c>
      <c r="EA31" s="379">
        <v>0</v>
      </c>
      <c r="EB31" s="380">
        <v>0</v>
      </c>
      <c r="EC31" s="381">
        <v>0</v>
      </c>
      <c r="ED31" s="379">
        <v>0</v>
      </c>
      <c r="EE31" s="379">
        <v>0</v>
      </c>
      <c r="EF31" s="379">
        <v>0</v>
      </c>
      <c r="EG31" s="379">
        <v>0</v>
      </c>
      <c r="EH31" s="379">
        <v>0</v>
      </c>
      <c r="EI31" s="379">
        <v>0</v>
      </c>
      <c r="EJ31" s="379">
        <v>0</v>
      </c>
      <c r="EK31" s="382">
        <v>0</v>
      </c>
      <c r="EL31" s="378">
        <v>0</v>
      </c>
      <c r="EM31" s="379">
        <v>0</v>
      </c>
      <c r="EN31" s="379">
        <v>0</v>
      </c>
      <c r="EO31" s="379">
        <v>0</v>
      </c>
      <c r="EP31" s="379">
        <v>0</v>
      </c>
      <c r="EQ31" s="379">
        <v>0</v>
      </c>
      <c r="ER31" s="379">
        <v>0</v>
      </c>
      <c r="ES31" s="379">
        <v>0</v>
      </c>
      <c r="ET31" s="380">
        <v>0</v>
      </c>
      <c r="EU31" s="381">
        <v>0</v>
      </c>
      <c r="EV31" s="379">
        <v>0</v>
      </c>
      <c r="EW31" s="379">
        <v>0</v>
      </c>
      <c r="EX31" s="379">
        <v>0</v>
      </c>
      <c r="EY31" s="379">
        <v>0</v>
      </c>
      <c r="EZ31" s="379">
        <v>0</v>
      </c>
      <c r="FA31" s="379">
        <v>0</v>
      </c>
      <c r="FB31" s="379">
        <v>0</v>
      </c>
      <c r="FC31" s="382">
        <v>0</v>
      </c>
      <c r="FD31" s="378">
        <v>0</v>
      </c>
      <c r="FE31" s="379">
        <v>0</v>
      </c>
      <c r="FF31" s="379">
        <v>0</v>
      </c>
      <c r="FG31" s="379">
        <v>0</v>
      </c>
      <c r="FH31" s="379">
        <v>0</v>
      </c>
      <c r="FI31" s="379">
        <v>0</v>
      </c>
      <c r="FJ31" s="379">
        <v>0</v>
      </c>
      <c r="FK31" s="379">
        <v>0</v>
      </c>
      <c r="FL31" s="380">
        <v>0</v>
      </c>
      <c r="FM31" s="381">
        <v>0</v>
      </c>
      <c r="FN31" s="379">
        <v>0</v>
      </c>
      <c r="FO31" s="379">
        <v>0</v>
      </c>
      <c r="FP31" s="379">
        <v>0</v>
      </c>
      <c r="FQ31" s="379">
        <v>0</v>
      </c>
      <c r="FR31" s="379">
        <v>0</v>
      </c>
      <c r="FS31" s="379">
        <v>0</v>
      </c>
      <c r="FT31" s="379">
        <v>0</v>
      </c>
      <c r="FU31" s="382">
        <v>0</v>
      </c>
      <c r="FV31" s="378">
        <v>0</v>
      </c>
      <c r="FW31" s="379">
        <v>0</v>
      </c>
      <c r="FX31" s="379">
        <v>0</v>
      </c>
      <c r="FY31" s="379">
        <v>0</v>
      </c>
      <c r="FZ31" s="379">
        <v>0</v>
      </c>
      <c r="GA31" s="379">
        <v>0</v>
      </c>
      <c r="GB31" s="379">
        <v>0</v>
      </c>
      <c r="GC31" s="379">
        <v>0</v>
      </c>
      <c r="GD31" s="380">
        <v>0</v>
      </c>
      <c r="GE31" s="381">
        <v>0</v>
      </c>
      <c r="GF31" s="379">
        <v>0</v>
      </c>
      <c r="GG31" s="379">
        <v>0</v>
      </c>
      <c r="GH31" s="379">
        <v>0</v>
      </c>
      <c r="GI31" s="379">
        <v>0</v>
      </c>
      <c r="GJ31" s="379">
        <v>0</v>
      </c>
      <c r="GK31" s="379">
        <v>0</v>
      </c>
      <c r="GL31" s="379">
        <v>0</v>
      </c>
      <c r="GM31" s="382">
        <v>0</v>
      </c>
      <c r="GN31" s="378">
        <v>0</v>
      </c>
      <c r="GO31" s="379">
        <v>0</v>
      </c>
      <c r="GP31" s="379">
        <v>0</v>
      </c>
      <c r="GQ31" s="379">
        <v>0</v>
      </c>
      <c r="GR31" s="379">
        <v>0</v>
      </c>
      <c r="GS31" s="379">
        <v>0</v>
      </c>
      <c r="GT31" s="379">
        <v>0</v>
      </c>
      <c r="GU31" s="379">
        <v>0</v>
      </c>
      <c r="GV31" s="380">
        <v>0</v>
      </c>
      <c r="GW31" s="381">
        <v>0</v>
      </c>
      <c r="GX31" s="379">
        <v>0</v>
      </c>
      <c r="GY31" s="379">
        <v>0</v>
      </c>
      <c r="GZ31" s="379">
        <v>0</v>
      </c>
      <c r="HA31" s="379">
        <v>0</v>
      </c>
      <c r="HB31" s="379">
        <v>0</v>
      </c>
      <c r="HC31" s="379">
        <v>0</v>
      </c>
      <c r="HD31" s="379">
        <v>0</v>
      </c>
      <c r="HE31" s="382">
        <v>0</v>
      </c>
      <c r="HF31" s="378">
        <v>0</v>
      </c>
      <c r="HG31" s="379">
        <v>0</v>
      </c>
      <c r="HH31" s="379">
        <v>0</v>
      </c>
      <c r="HI31" s="379">
        <v>0</v>
      </c>
      <c r="HJ31" s="379">
        <v>0</v>
      </c>
      <c r="HK31" s="379">
        <v>0</v>
      </c>
      <c r="HL31" s="379">
        <v>0</v>
      </c>
      <c r="HM31" s="379">
        <v>0</v>
      </c>
      <c r="HN31" s="380">
        <v>0</v>
      </c>
      <c r="HO31" s="115">
        <f t="shared" si="17"/>
        <v>0</v>
      </c>
      <c r="HP31" s="115">
        <f t="shared" si="18"/>
        <v>0</v>
      </c>
      <c r="HQ31" s="115">
        <f t="shared" si="2"/>
        <v>0</v>
      </c>
      <c r="HR31" s="115">
        <f t="shared" si="3"/>
        <v>0</v>
      </c>
      <c r="HS31" s="116">
        <f t="shared" si="4"/>
        <v>0</v>
      </c>
      <c r="HT31" s="115">
        <f t="shared" si="5"/>
        <v>0</v>
      </c>
      <c r="HU31" s="115">
        <f t="shared" si="6"/>
        <v>0</v>
      </c>
      <c r="HV31" s="117">
        <f t="shared" si="7"/>
        <v>0</v>
      </c>
      <c r="HW31" s="115" t="str">
        <f t="shared" si="8"/>
        <v>nem volt</v>
      </c>
      <c r="HX31" s="470" t="str">
        <f t="shared" si="9"/>
        <v>nem volt</v>
      </c>
      <c r="HY31" s="470" t="str">
        <f t="shared" si="10"/>
        <v>nem volt</v>
      </c>
      <c r="HZ31" s="399" t="str">
        <f t="shared" si="11"/>
        <v>nem volt</v>
      </c>
      <c r="IA31" s="118">
        <f t="shared" si="19"/>
        <v>0</v>
      </c>
      <c r="IB31" s="119">
        <f t="shared" si="13"/>
        <v>0</v>
      </c>
      <c r="IC31" s="119" t="str">
        <f t="shared" si="14"/>
        <v>nem volt</v>
      </c>
      <c r="ID31" s="399">
        <f t="shared" si="15"/>
        <v>0</v>
      </c>
    </row>
    <row r="32" spans="1:238" ht="18" x14ac:dyDescent="0.25">
      <c r="A32" s="392">
        <f t="shared" si="16"/>
        <v>26</v>
      </c>
      <c r="B32" s="62" t="s">
        <v>449</v>
      </c>
      <c r="C32" s="64">
        <v>0</v>
      </c>
      <c r="D32" s="64">
        <v>0</v>
      </c>
      <c r="E32" s="64">
        <v>0</v>
      </c>
      <c r="F32" s="64">
        <v>0</v>
      </c>
      <c r="G32" s="64">
        <v>0</v>
      </c>
      <c r="H32" s="65">
        <v>0</v>
      </c>
      <c r="I32" s="288">
        <v>0</v>
      </c>
      <c r="J32" s="64">
        <v>0</v>
      </c>
      <c r="K32" s="64">
        <v>0</v>
      </c>
      <c r="L32" s="64">
        <v>0</v>
      </c>
      <c r="M32" s="64">
        <v>0</v>
      </c>
      <c r="N32" s="64">
        <v>0</v>
      </c>
      <c r="O32" s="67"/>
      <c r="P32" s="378">
        <v>2</v>
      </c>
      <c r="Q32" s="379">
        <v>0</v>
      </c>
      <c r="R32" s="379">
        <v>0</v>
      </c>
      <c r="S32" s="379">
        <v>0</v>
      </c>
      <c r="T32" s="379">
        <v>0</v>
      </c>
      <c r="U32" s="379">
        <v>0</v>
      </c>
      <c r="V32" s="379">
        <v>0</v>
      </c>
      <c r="W32" s="379">
        <v>0</v>
      </c>
      <c r="X32" s="380">
        <v>0</v>
      </c>
      <c r="Y32" s="381">
        <v>0</v>
      </c>
      <c r="Z32" s="379">
        <v>0</v>
      </c>
      <c r="AA32" s="379">
        <v>0</v>
      </c>
      <c r="AB32" s="379">
        <v>0</v>
      </c>
      <c r="AC32" s="379">
        <v>0</v>
      </c>
      <c r="AD32" s="379">
        <v>0</v>
      </c>
      <c r="AE32" s="379">
        <v>0</v>
      </c>
      <c r="AF32" s="379">
        <v>0</v>
      </c>
      <c r="AG32" s="382">
        <v>0</v>
      </c>
      <c r="AH32" s="378">
        <v>0</v>
      </c>
      <c r="AI32" s="379">
        <v>0</v>
      </c>
      <c r="AJ32" s="379">
        <v>0</v>
      </c>
      <c r="AK32" s="379">
        <v>0</v>
      </c>
      <c r="AL32" s="379">
        <v>0</v>
      </c>
      <c r="AM32" s="379">
        <v>0</v>
      </c>
      <c r="AN32" s="379">
        <v>0</v>
      </c>
      <c r="AO32" s="379">
        <v>0</v>
      </c>
      <c r="AP32" s="380">
        <v>0</v>
      </c>
      <c r="AQ32" s="381">
        <v>0</v>
      </c>
      <c r="AR32" s="379">
        <v>0</v>
      </c>
      <c r="AS32" s="379">
        <v>0</v>
      </c>
      <c r="AT32" s="379">
        <v>0</v>
      </c>
      <c r="AU32" s="379">
        <v>0</v>
      </c>
      <c r="AV32" s="379">
        <v>0</v>
      </c>
      <c r="AW32" s="379">
        <v>0</v>
      </c>
      <c r="AX32" s="379">
        <v>0</v>
      </c>
      <c r="AY32" s="382">
        <v>0</v>
      </c>
      <c r="AZ32" s="378">
        <v>0</v>
      </c>
      <c r="BA32" s="379">
        <v>0</v>
      </c>
      <c r="BB32" s="379">
        <v>0</v>
      </c>
      <c r="BC32" s="379">
        <v>0</v>
      </c>
      <c r="BD32" s="379">
        <v>0</v>
      </c>
      <c r="BE32" s="379">
        <v>0</v>
      </c>
      <c r="BF32" s="379">
        <v>0</v>
      </c>
      <c r="BG32" s="379">
        <v>0</v>
      </c>
      <c r="BH32" s="380">
        <v>0</v>
      </c>
      <c r="BI32" s="381">
        <v>0</v>
      </c>
      <c r="BJ32" s="379">
        <v>0</v>
      </c>
      <c r="BK32" s="379">
        <v>0</v>
      </c>
      <c r="BL32" s="379">
        <v>0</v>
      </c>
      <c r="BM32" s="379">
        <v>0</v>
      </c>
      <c r="BN32" s="379">
        <v>0</v>
      </c>
      <c r="BO32" s="379">
        <v>0</v>
      </c>
      <c r="BP32" s="379">
        <v>0</v>
      </c>
      <c r="BQ32" s="382">
        <v>0</v>
      </c>
      <c r="BR32" s="378">
        <v>0</v>
      </c>
      <c r="BS32" s="379">
        <v>0</v>
      </c>
      <c r="BT32" s="379">
        <v>0</v>
      </c>
      <c r="BU32" s="379">
        <v>0</v>
      </c>
      <c r="BV32" s="379">
        <v>0</v>
      </c>
      <c r="BW32" s="379">
        <v>0</v>
      </c>
      <c r="BX32" s="379">
        <v>0</v>
      </c>
      <c r="BY32" s="379">
        <v>0</v>
      </c>
      <c r="BZ32" s="380">
        <v>0</v>
      </c>
      <c r="CA32" s="381">
        <v>0</v>
      </c>
      <c r="CB32" s="379">
        <v>0</v>
      </c>
      <c r="CC32" s="379">
        <v>0</v>
      </c>
      <c r="CD32" s="379">
        <v>0</v>
      </c>
      <c r="CE32" s="379">
        <v>0</v>
      </c>
      <c r="CF32" s="379">
        <v>0</v>
      </c>
      <c r="CG32" s="379">
        <v>0</v>
      </c>
      <c r="CH32" s="379">
        <v>0</v>
      </c>
      <c r="CI32" s="382">
        <v>0</v>
      </c>
      <c r="CJ32" s="378">
        <v>0</v>
      </c>
      <c r="CK32" s="379">
        <v>0</v>
      </c>
      <c r="CL32" s="379">
        <v>0</v>
      </c>
      <c r="CM32" s="379">
        <v>0</v>
      </c>
      <c r="CN32" s="379">
        <v>0</v>
      </c>
      <c r="CO32" s="379">
        <v>0</v>
      </c>
      <c r="CP32" s="379">
        <v>0</v>
      </c>
      <c r="CQ32" s="379">
        <v>0</v>
      </c>
      <c r="CR32" s="380">
        <v>0</v>
      </c>
      <c r="CS32" s="381">
        <v>0</v>
      </c>
      <c r="CT32" s="379">
        <v>0</v>
      </c>
      <c r="CU32" s="379">
        <v>0</v>
      </c>
      <c r="CV32" s="379">
        <v>0</v>
      </c>
      <c r="CW32" s="379">
        <v>0</v>
      </c>
      <c r="CX32" s="379">
        <v>0</v>
      </c>
      <c r="CY32" s="379">
        <v>0</v>
      </c>
      <c r="CZ32" s="379">
        <v>0</v>
      </c>
      <c r="DA32" s="382">
        <v>0</v>
      </c>
      <c r="DB32" s="378">
        <v>0</v>
      </c>
      <c r="DC32" s="379">
        <v>0</v>
      </c>
      <c r="DD32" s="379">
        <v>0</v>
      </c>
      <c r="DE32" s="379">
        <v>0</v>
      </c>
      <c r="DF32" s="379">
        <v>0</v>
      </c>
      <c r="DG32" s="379">
        <v>0</v>
      </c>
      <c r="DH32" s="379">
        <v>0</v>
      </c>
      <c r="DI32" s="379">
        <v>0</v>
      </c>
      <c r="DJ32" s="380">
        <v>0</v>
      </c>
      <c r="DK32" s="381">
        <v>0</v>
      </c>
      <c r="DL32" s="379">
        <v>0</v>
      </c>
      <c r="DM32" s="379">
        <v>0</v>
      </c>
      <c r="DN32" s="379">
        <v>0</v>
      </c>
      <c r="DO32" s="379">
        <v>0</v>
      </c>
      <c r="DP32" s="379">
        <v>0</v>
      </c>
      <c r="DQ32" s="379">
        <v>0</v>
      </c>
      <c r="DR32" s="379">
        <v>0</v>
      </c>
      <c r="DS32" s="382">
        <v>0</v>
      </c>
      <c r="DT32" s="378">
        <v>0</v>
      </c>
      <c r="DU32" s="379">
        <v>0</v>
      </c>
      <c r="DV32" s="379">
        <v>0</v>
      </c>
      <c r="DW32" s="379">
        <v>0</v>
      </c>
      <c r="DX32" s="379">
        <v>0</v>
      </c>
      <c r="DY32" s="379">
        <v>0</v>
      </c>
      <c r="DZ32" s="379">
        <v>0</v>
      </c>
      <c r="EA32" s="379">
        <v>0</v>
      </c>
      <c r="EB32" s="380">
        <v>0</v>
      </c>
      <c r="EC32" s="381">
        <v>0</v>
      </c>
      <c r="ED32" s="379">
        <v>0</v>
      </c>
      <c r="EE32" s="379">
        <v>0</v>
      </c>
      <c r="EF32" s="379">
        <v>0</v>
      </c>
      <c r="EG32" s="379">
        <v>0</v>
      </c>
      <c r="EH32" s="379">
        <v>0</v>
      </c>
      <c r="EI32" s="379">
        <v>0</v>
      </c>
      <c r="EJ32" s="379">
        <v>0</v>
      </c>
      <c r="EK32" s="382">
        <v>0</v>
      </c>
      <c r="EL32" s="378">
        <v>0</v>
      </c>
      <c r="EM32" s="379">
        <v>0</v>
      </c>
      <c r="EN32" s="379">
        <v>0</v>
      </c>
      <c r="EO32" s="379">
        <v>0</v>
      </c>
      <c r="EP32" s="379">
        <v>0</v>
      </c>
      <c r="EQ32" s="379">
        <v>0</v>
      </c>
      <c r="ER32" s="379">
        <v>0</v>
      </c>
      <c r="ES32" s="379">
        <v>0</v>
      </c>
      <c r="ET32" s="380">
        <v>0</v>
      </c>
      <c r="EU32" s="381">
        <v>0</v>
      </c>
      <c r="EV32" s="379">
        <v>0</v>
      </c>
      <c r="EW32" s="379">
        <v>0</v>
      </c>
      <c r="EX32" s="379">
        <v>0</v>
      </c>
      <c r="EY32" s="379">
        <v>0</v>
      </c>
      <c r="EZ32" s="379">
        <v>0</v>
      </c>
      <c r="FA32" s="379">
        <v>0</v>
      </c>
      <c r="FB32" s="379">
        <v>0</v>
      </c>
      <c r="FC32" s="382">
        <v>0</v>
      </c>
      <c r="FD32" s="378">
        <v>0</v>
      </c>
      <c r="FE32" s="379">
        <v>0</v>
      </c>
      <c r="FF32" s="379">
        <v>0</v>
      </c>
      <c r="FG32" s="379">
        <v>0</v>
      </c>
      <c r="FH32" s="379">
        <v>0</v>
      </c>
      <c r="FI32" s="379">
        <v>0</v>
      </c>
      <c r="FJ32" s="379">
        <v>0</v>
      </c>
      <c r="FK32" s="379">
        <v>0</v>
      </c>
      <c r="FL32" s="380">
        <v>0</v>
      </c>
      <c r="FM32" s="381">
        <v>0</v>
      </c>
      <c r="FN32" s="379">
        <v>0</v>
      </c>
      <c r="FO32" s="379">
        <v>0</v>
      </c>
      <c r="FP32" s="379">
        <v>0</v>
      </c>
      <c r="FQ32" s="379">
        <v>0</v>
      </c>
      <c r="FR32" s="379">
        <v>0</v>
      </c>
      <c r="FS32" s="379">
        <v>0</v>
      </c>
      <c r="FT32" s="379">
        <v>0</v>
      </c>
      <c r="FU32" s="382">
        <v>0</v>
      </c>
      <c r="FV32" s="378">
        <v>0</v>
      </c>
      <c r="FW32" s="379">
        <v>0</v>
      </c>
      <c r="FX32" s="379">
        <v>0</v>
      </c>
      <c r="FY32" s="379">
        <v>0</v>
      </c>
      <c r="FZ32" s="379">
        <v>0</v>
      </c>
      <c r="GA32" s="379">
        <v>0</v>
      </c>
      <c r="GB32" s="379">
        <v>0</v>
      </c>
      <c r="GC32" s="379">
        <v>0</v>
      </c>
      <c r="GD32" s="380">
        <v>0</v>
      </c>
      <c r="GE32" s="381">
        <v>0</v>
      </c>
      <c r="GF32" s="379">
        <v>0</v>
      </c>
      <c r="GG32" s="379">
        <v>0</v>
      </c>
      <c r="GH32" s="379">
        <v>0</v>
      </c>
      <c r="GI32" s="379">
        <v>0</v>
      </c>
      <c r="GJ32" s="379">
        <v>0</v>
      </c>
      <c r="GK32" s="379">
        <v>0</v>
      </c>
      <c r="GL32" s="379">
        <v>0</v>
      </c>
      <c r="GM32" s="382">
        <v>0</v>
      </c>
      <c r="GN32" s="378">
        <v>0</v>
      </c>
      <c r="GO32" s="379">
        <v>0</v>
      </c>
      <c r="GP32" s="379">
        <v>0</v>
      </c>
      <c r="GQ32" s="379">
        <v>0</v>
      </c>
      <c r="GR32" s="379">
        <v>0</v>
      </c>
      <c r="GS32" s="379">
        <v>0</v>
      </c>
      <c r="GT32" s="379">
        <v>0</v>
      </c>
      <c r="GU32" s="379">
        <v>0</v>
      </c>
      <c r="GV32" s="380">
        <v>0</v>
      </c>
      <c r="GW32" s="381">
        <v>0</v>
      </c>
      <c r="GX32" s="379">
        <v>0</v>
      </c>
      <c r="GY32" s="379">
        <v>0</v>
      </c>
      <c r="GZ32" s="379">
        <v>0</v>
      </c>
      <c r="HA32" s="379">
        <v>0</v>
      </c>
      <c r="HB32" s="379">
        <v>0</v>
      </c>
      <c r="HC32" s="379">
        <v>0</v>
      </c>
      <c r="HD32" s="379">
        <v>0</v>
      </c>
      <c r="HE32" s="382">
        <v>0</v>
      </c>
      <c r="HF32" s="378">
        <v>0</v>
      </c>
      <c r="HG32" s="379">
        <v>0</v>
      </c>
      <c r="HH32" s="379">
        <v>0</v>
      </c>
      <c r="HI32" s="379">
        <v>0</v>
      </c>
      <c r="HJ32" s="379">
        <v>0</v>
      </c>
      <c r="HK32" s="379">
        <v>0</v>
      </c>
      <c r="HL32" s="379">
        <v>0</v>
      </c>
      <c r="HM32" s="379">
        <v>0</v>
      </c>
      <c r="HN32" s="380">
        <v>0</v>
      </c>
      <c r="HO32" s="115">
        <f t="shared" si="17"/>
        <v>2</v>
      </c>
      <c r="HP32" s="115">
        <f t="shared" si="18"/>
        <v>0</v>
      </c>
      <c r="HQ32" s="115">
        <f t="shared" si="2"/>
        <v>0</v>
      </c>
      <c r="HR32" s="115">
        <f t="shared" si="3"/>
        <v>0</v>
      </c>
      <c r="HS32" s="116">
        <f t="shared" si="4"/>
        <v>0</v>
      </c>
      <c r="HT32" s="115">
        <f t="shared" si="5"/>
        <v>0</v>
      </c>
      <c r="HU32" s="115">
        <f t="shared" si="6"/>
        <v>0</v>
      </c>
      <c r="HV32" s="117">
        <f t="shared" si="7"/>
        <v>0</v>
      </c>
      <c r="HW32" s="115">
        <f t="shared" si="8"/>
        <v>0</v>
      </c>
      <c r="HX32" s="470" t="str">
        <f t="shared" si="9"/>
        <v>nem volt</v>
      </c>
      <c r="HY32" s="470" t="str">
        <f t="shared" si="10"/>
        <v>nem volt</v>
      </c>
      <c r="HZ32" s="399" t="str">
        <f t="shared" si="11"/>
        <v>nem volt</v>
      </c>
      <c r="IA32" s="118">
        <f t="shared" si="19"/>
        <v>2</v>
      </c>
      <c r="IB32" s="119">
        <f t="shared" si="13"/>
        <v>0</v>
      </c>
      <c r="IC32" s="119">
        <f t="shared" si="14"/>
        <v>0</v>
      </c>
      <c r="ID32" s="399">
        <f t="shared" si="15"/>
        <v>0</v>
      </c>
    </row>
    <row r="33" spans="1:238" ht="18" x14ac:dyDescent="0.25">
      <c r="A33" s="392">
        <f t="shared" si="16"/>
        <v>27</v>
      </c>
      <c r="B33" s="62" t="s">
        <v>449</v>
      </c>
      <c r="C33" s="64">
        <v>0</v>
      </c>
      <c r="D33" s="64">
        <v>0</v>
      </c>
      <c r="E33" s="64">
        <v>0</v>
      </c>
      <c r="F33" s="64">
        <v>0</v>
      </c>
      <c r="G33" s="64">
        <v>0</v>
      </c>
      <c r="H33" s="65">
        <v>0</v>
      </c>
      <c r="I33" s="288">
        <v>0</v>
      </c>
      <c r="J33" s="64">
        <v>0</v>
      </c>
      <c r="K33" s="64">
        <v>0</v>
      </c>
      <c r="L33" s="64">
        <v>0</v>
      </c>
      <c r="M33" s="64">
        <v>0</v>
      </c>
      <c r="N33" s="64">
        <v>0</v>
      </c>
      <c r="O33" s="67"/>
      <c r="P33" s="378">
        <v>0</v>
      </c>
      <c r="Q33" s="379">
        <v>0</v>
      </c>
      <c r="R33" s="379">
        <v>0</v>
      </c>
      <c r="S33" s="379">
        <v>0</v>
      </c>
      <c r="T33" s="379">
        <v>0</v>
      </c>
      <c r="U33" s="379">
        <v>0</v>
      </c>
      <c r="V33" s="379">
        <v>0</v>
      </c>
      <c r="W33" s="379">
        <v>0</v>
      </c>
      <c r="X33" s="380">
        <v>0</v>
      </c>
      <c r="Y33" s="381">
        <v>0</v>
      </c>
      <c r="Z33" s="379">
        <v>0</v>
      </c>
      <c r="AA33" s="379">
        <v>0</v>
      </c>
      <c r="AB33" s="379">
        <v>0</v>
      </c>
      <c r="AC33" s="379">
        <v>0</v>
      </c>
      <c r="AD33" s="379">
        <v>0</v>
      </c>
      <c r="AE33" s="379">
        <v>0</v>
      </c>
      <c r="AF33" s="379">
        <v>0</v>
      </c>
      <c r="AG33" s="382">
        <v>0</v>
      </c>
      <c r="AH33" s="378">
        <v>0</v>
      </c>
      <c r="AI33" s="379">
        <v>0</v>
      </c>
      <c r="AJ33" s="379">
        <v>0</v>
      </c>
      <c r="AK33" s="379">
        <v>0</v>
      </c>
      <c r="AL33" s="379">
        <v>0</v>
      </c>
      <c r="AM33" s="379">
        <v>0</v>
      </c>
      <c r="AN33" s="379">
        <v>0</v>
      </c>
      <c r="AO33" s="379">
        <v>0</v>
      </c>
      <c r="AP33" s="380">
        <v>0</v>
      </c>
      <c r="AQ33" s="381">
        <v>0</v>
      </c>
      <c r="AR33" s="379">
        <v>0</v>
      </c>
      <c r="AS33" s="379">
        <v>0</v>
      </c>
      <c r="AT33" s="379">
        <v>0</v>
      </c>
      <c r="AU33" s="379">
        <v>0</v>
      </c>
      <c r="AV33" s="379">
        <v>0</v>
      </c>
      <c r="AW33" s="379">
        <v>0</v>
      </c>
      <c r="AX33" s="379">
        <v>0</v>
      </c>
      <c r="AY33" s="382">
        <v>0</v>
      </c>
      <c r="AZ33" s="378">
        <v>0</v>
      </c>
      <c r="BA33" s="379">
        <v>0</v>
      </c>
      <c r="BB33" s="379">
        <v>0</v>
      </c>
      <c r="BC33" s="379">
        <v>0</v>
      </c>
      <c r="BD33" s="379">
        <v>0</v>
      </c>
      <c r="BE33" s="379">
        <v>0</v>
      </c>
      <c r="BF33" s="379">
        <v>0</v>
      </c>
      <c r="BG33" s="379">
        <v>0</v>
      </c>
      <c r="BH33" s="380">
        <v>0</v>
      </c>
      <c r="BI33" s="381">
        <v>0</v>
      </c>
      <c r="BJ33" s="379">
        <v>0</v>
      </c>
      <c r="BK33" s="379">
        <v>0</v>
      </c>
      <c r="BL33" s="379">
        <v>0</v>
      </c>
      <c r="BM33" s="379">
        <v>0</v>
      </c>
      <c r="BN33" s="379">
        <v>0</v>
      </c>
      <c r="BO33" s="379">
        <v>0</v>
      </c>
      <c r="BP33" s="379">
        <v>0</v>
      </c>
      <c r="BQ33" s="382">
        <v>0</v>
      </c>
      <c r="BR33" s="378">
        <v>0</v>
      </c>
      <c r="BS33" s="379">
        <v>0</v>
      </c>
      <c r="BT33" s="379">
        <v>0</v>
      </c>
      <c r="BU33" s="379">
        <v>0</v>
      </c>
      <c r="BV33" s="379">
        <v>0</v>
      </c>
      <c r="BW33" s="379">
        <v>0</v>
      </c>
      <c r="BX33" s="379">
        <v>0</v>
      </c>
      <c r="BY33" s="379">
        <v>0</v>
      </c>
      <c r="BZ33" s="380">
        <v>0</v>
      </c>
      <c r="CA33" s="381">
        <v>0</v>
      </c>
      <c r="CB33" s="379">
        <v>0</v>
      </c>
      <c r="CC33" s="379">
        <v>0</v>
      </c>
      <c r="CD33" s="379">
        <v>0</v>
      </c>
      <c r="CE33" s="379">
        <v>0</v>
      </c>
      <c r="CF33" s="379">
        <v>0</v>
      </c>
      <c r="CG33" s="379">
        <v>0</v>
      </c>
      <c r="CH33" s="379">
        <v>0</v>
      </c>
      <c r="CI33" s="382">
        <v>0</v>
      </c>
      <c r="CJ33" s="378">
        <v>0</v>
      </c>
      <c r="CK33" s="379">
        <v>0</v>
      </c>
      <c r="CL33" s="379">
        <v>0</v>
      </c>
      <c r="CM33" s="379">
        <v>0</v>
      </c>
      <c r="CN33" s="379">
        <v>0</v>
      </c>
      <c r="CO33" s="379">
        <v>0</v>
      </c>
      <c r="CP33" s="379">
        <v>0</v>
      </c>
      <c r="CQ33" s="379">
        <v>0</v>
      </c>
      <c r="CR33" s="380">
        <v>0</v>
      </c>
      <c r="CS33" s="381">
        <v>0</v>
      </c>
      <c r="CT33" s="379">
        <v>0</v>
      </c>
      <c r="CU33" s="379">
        <v>0</v>
      </c>
      <c r="CV33" s="379">
        <v>0</v>
      </c>
      <c r="CW33" s="379">
        <v>0</v>
      </c>
      <c r="CX33" s="379">
        <v>0</v>
      </c>
      <c r="CY33" s="379">
        <v>0</v>
      </c>
      <c r="CZ33" s="379">
        <v>0</v>
      </c>
      <c r="DA33" s="382">
        <v>0</v>
      </c>
      <c r="DB33" s="378">
        <v>0</v>
      </c>
      <c r="DC33" s="379">
        <v>0</v>
      </c>
      <c r="DD33" s="379">
        <v>0</v>
      </c>
      <c r="DE33" s="379">
        <v>0</v>
      </c>
      <c r="DF33" s="379">
        <v>0</v>
      </c>
      <c r="DG33" s="379">
        <v>0</v>
      </c>
      <c r="DH33" s="379">
        <v>0</v>
      </c>
      <c r="DI33" s="379">
        <v>0</v>
      </c>
      <c r="DJ33" s="380">
        <v>0</v>
      </c>
      <c r="DK33" s="381">
        <v>0</v>
      </c>
      <c r="DL33" s="379">
        <v>0</v>
      </c>
      <c r="DM33" s="379">
        <v>0</v>
      </c>
      <c r="DN33" s="379">
        <v>0</v>
      </c>
      <c r="DO33" s="379">
        <v>0</v>
      </c>
      <c r="DP33" s="379">
        <v>0</v>
      </c>
      <c r="DQ33" s="379">
        <v>0</v>
      </c>
      <c r="DR33" s="379">
        <v>0</v>
      </c>
      <c r="DS33" s="382">
        <v>0</v>
      </c>
      <c r="DT33" s="378">
        <v>0</v>
      </c>
      <c r="DU33" s="379">
        <v>0</v>
      </c>
      <c r="DV33" s="379">
        <v>0</v>
      </c>
      <c r="DW33" s="379">
        <v>0</v>
      </c>
      <c r="DX33" s="379">
        <v>0</v>
      </c>
      <c r="DY33" s="379">
        <v>0</v>
      </c>
      <c r="DZ33" s="379">
        <v>0</v>
      </c>
      <c r="EA33" s="379">
        <v>0</v>
      </c>
      <c r="EB33" s="380">
        <v>0</v>
      </c>
      <c r="EC33" s="381">
        <v>0</v>
      </c>
      <c r="ED33" s="379">
        <v>0</v>
      </c>
      <c r="EE33" s="379">
        <v>0</v>
      </c>
      <c r="EF33" s="379">
        <v>0</v>
      </c>
      <c r="EG33" s="379">
        <v>0</v>
      </c>
      <c r="EH33" s="379">
        <v>0</v>
      </c>
      <c r="EI33" s="379">
        <v>0</v>
      </c>
      <c r="EJ33" s="379">
        <v>0</v>
      </c>
      <c r="EK33" s="382">
        <v>0</v>
      </c>
      <c r="EL33" s="378">
        <v>0</v>
      </c>
      <c r="EM33" s="379">
        <v>0</v>
      </c>
      <c r="EN33" s="379">
        <v>0</v>
      </c>
      <c r="EO33" s="379">
        <v>0</v>
      </c>
      <c r="EP33" s="379">
        <v>0</v>
      </c>
      <c r="EQ33" s="379">
        <v>0</v>
      </c>
      <c r="ER33" s="379">
        <v>0</v>
      </c>
      <c r="ES33" s="379">
        <v>0</v>
      </c>
      <c r="ET33" s="380">
        <v>0</v>
      </c>
      <c r="EU33" s="381">
        <v>0</v>
      </c>
      <c r="EV33" s="379">
        <v>0</v>
      </c>
      <c r="EW33" s="379">
        <v>0</v>
      </c>
      <c r="EX33" s="379">
        <v>0</v>
      </c>
      <c r="EY33" s="379">
        <v>0</v>
      </c>
      <c r="EZ33" s="379">
        <v>0</v>
      </c>
      <c r="FA33" s="379">
        <v>0</v>
      </c>
      <c r="FB33" s="379">
        <v>0</v>
      </c>
      <c r="FC33" s="382">
        <v>0</v>
      </c>
      <c r="FD33" s="378">
        <v>0</v>
      </c>
      <c r="FE33" s="379">
        <v>0</v>
      </c>
      <c r="FF33" s="379">
        <v>0</v>
      </c>
      <c r="FG33" s="379">
        <v>0</v>
      </c>
      <c r="FH33" s="379">
        <v>0</v>
      </c>
      <c r="FI33" s="379">
        <v>0</v>
      </c>
      <c r="FJ33" s="379">
        <v>0</v>
      </c>
      <c r="FK33" s="379">
        <v>0</v>
      </c>
      <c r="FL33" s="380">
        <v>0</v>
      </c>
      <c r="FM33" s="381">
        <v>0</v>
      </c>
      <c r="FN33" s="379">
        <v>0</v>
      </c>
      <c r="FO33" s="379">
        <v>0</v>
      </c>
      <c r="FP33" s="379">
        <v>0</v>
      </c>
      <c r="FQ33" s="379">
        <v>0</v>
      </c>
      <c r="FR33" s="379">
        <v>0</v>
      </c>
      <c r="FS33" s="379">
        <v>0</v>
      </c>
      <c r="FT33" s="379">
        <v>0</v>
      </c>
      <c r="FU33" s="382">
        <v>0</v>
      </c>
      <c r="FV33" s="378">
        <v>0</v>
      </c>
      <c r="FW33" s="379">
        <v>0</v>
      </c>
      <c r="FX33" s="379">
        <v>0</v>
      </c>
      <c r="FY33" s="379">
        <v>0</v>
      </c>
      <c r="FZ33" s="379">
        <v>0</v>
      </c>
      <c r="GA33" s="379">
        <v>0</v>
      </c>
      <c r="GB33" s="379">
        <v>0</v>
      </c>
      <c r="GC33" s="379">
        <v>0</v>
      </c>
      <c r="GD33" s="380">
        <v>0</v>
      </c>
      <c r="GE33" s="381">
        <v>0</v>
      </c>
      <c r="GF33" s="379">
        <v>0</v>
      </c>
      <c r="GG33" s="379">
        <v>0</v>
      </c>
      <c r="GH33" s="379">
        <v>0</v>
      </c>
      <c r="GI33" s="379">
        <v>0</v>
      </c>
      <c r="GJ33" s="379">
        <v>0</v>
      </c>
      <c r="GK33" s="379">
        <v>0</v>
      </c>
      <c r="GL33" s="379">
        <v>0</v>
      </c>
      <c r="GM33" s="382">
        <v>0</v>
      </c>
      <c r="GN33" s="378">
        <v>0</v>
      </c>
      <c r="GO33" s="379">
        <v>0</v>
      </c>
      <c r="GP33" s="379">
        <v>0</v>
      </c>
      <c r="GQ33" s="379">
        <v>0</v>
      </c>
      <c r="GR33" s="379">
        <v>0</v>
      </c>
      <c r="GS33" s="379">
        <v>0</v>
      </c>
      <c r="GT33" s="379">
        <v>0</v>
      </c>
      <c r="GU33" s="379">
        <v>0</v>
      </c>
      <c r="GV33" s="380">
        <v>0</v>
      </c>
      <c r="GW33" s="381">
        <v>0</v>
      </c>
      <c r="GX33" s="379">
        <v>0</v>
      </c>
      <c r="GY33" s="379">
        <v>0</v>
      </c>
      <c r="GZ33" s="379">
        <v>0</v>
      </c>
      <c r="HA33" s="379">
        <v>0</v>
      </c>
      <c r="HB33" s="379">
        <v>0</v>
      </c>
      <c r="HC33" s="379">
        <v>0</v>
      </c>
      <c r="HD33" s="379">
        <v>0</v>
      </c>
      <c r="HE33" s="382">
        <v>0</v>
      </c>
      <c r="HF33" s="378">
        <v>0</v>
      </c>
      <c r="HG33" s="379">
        <v>0</v>
      </c>
      <c r="HH33" s="379">
        <v>0</v>
      </c>
      <c r="HI33" s="379">
        <v>0</v>
      </c>
      <c r="HJ33" s="379">
        <v>0</v>
      </c>
      <c r="HK33" s="379">
        <v>0</v>
      </c>
      <c r="HL33" s="379">
        <v>0</v>
      </c>
      <c r="HM33" s="379">
        <v>0</v>
      </c>
      <c r="HN33" s="380">
        <v>0</v>
      </c>
      <c r="HO33" s="115">
        <f t="shared" si="17"/>
        <v>0</v>
      </c>
      <c r="HP33" s="115">
        <f t="shared" si="18"/>
        <v>0</v>
      </c>
      <c r="HQ33" s="115">
        <f t="shared" si="2"/>
        <v>0</v>
      </c>
      <c r="HR33" s="115">
        <f t="shared" si="3"/>
        <v>0</v>
      </c>
      <c r="HS33" s="116">
        <f t="shared" si="4"/>
        <v>0</v>
      </c>
      <c r="HT33" s="115">
        <f t="shared" si="5"/>
        <v>0</v>
      </c>
      <c r="HU33" s="115">
        <f t="shared" si="6"/>
        <v>0</v>
      </c>
      <c r="HV33" s="117">
        <f t="shared" si="7"/>
        <v>0</v>
      </c>
      <c r="HW33" s="115" t="str">
        <f t="shared" si="8"/>
        <v>nem volt</v>
      </c>
      <c r="HX33" s="470" t="str">
        <f t="shared" si="9"/>
        <v>nem volt</v>
      </c>
      <c r="HY33" s="470" t="str">
        <f t="shared" si="10"/>
        <v>nem volt</v>
      </c>
      <c r="HZ33" s="399" t="str">
        <f t="shared" si="11"/>
        <v>nem volt</v>
      </c>
      <c r="IA33" s="118">
        <f t="shared" si="19"/>
        <v>0</v>
      </c>
      <c r="IB33" s="119">
        <f t="shared" si="13"/>
        <v>0</v>
      </c>
      <c r="IC33" s="119" t="str">
        <f t="shared" si="14"/>
        <v>nem volt</v>
      </c>
      <c r="ID33" s="399">
        <f t="shared" si="15"/>
        <v>0</v>
      </c>
    </row>
    <row r="34" spans="1:238" ht="18" x14ac:dyDescent="0.25">
      <c r="A34" s="392">
        <f t="shared" si="16"/>
        <v>28</v>
      </c>
      <c r="B34" s="62" t="s">
        <v>449</v>
      </c>
      <c r="C34" s="64">
        <v>0</v>
      </c>
      <c r="D34" s="64">
        <v>0</v>
      </c>
      <c r="E34" s="64">
        <v>0</v>
      </c>
      <c r="F34" s="64">
        <v>0</v>
      </c>
      <c r="G34" s="64">
        <v>0</v>
      </c>
      <c r="H34" s="65">
        <v>0</v>
      </c>
      <c r="I34" s="288">
        <v>0</v>
      </c>
      <c r="J34" s="64">
        <v>0</v>
      </c>
      <c r="K34" s="64">
        <v>0</v>
      </c>
      <c r="L34" s="64">
        <v>0</v>
      </c>
      <c r="M34" s="64">
        <v>0</v>
      </c>
      <c r="N34" s="64">
        <v>0</v>
      </c>
      <c r="O34" s="67"/>
      <c r="P34" s="378">
        <v>3</v>
      </c>
      <c r="Q34" s="379">
        <v>0</v>
      </c>
      <c r="R34" s="379">
        <v>0</v>
      </c>
      <c r="S34" s="379">
        <v>0</v>
      </c>
      <c r="T34" s="379">
        <v>0</v>
      </c>
      <c r="U34" s="379">
        <v>0</v>
      </c>
      <c r="V34" s="379">
        <v>0</v>
      </c>
      <c r="W34" s="379">
        <v>0</v>
      </c>
      <c r="X34" s="380">
        <v>0</v>
      </c>
      <c r="Y34" s="381">
        <v>0</v>
      </c>
      <c r="Z34" s="379">
        <v>0</v>
      </c>
      <c r="AA34" s="379">
        <v>0</v>
      </c>
      <c r="AB34" s="379">
        <v>0</v>
      </c>
      <c r="AC34" s="379">
        <v>0</v>
      </c>
      <c r="AD34" s="379">
        <v>0</v>
      </c>
      <c r="AE34" s="379">
        <v>0</v>
      </c>
      <c r="AF34" s="379">
        <v>0</v>
      </c>
      <c r="AG34" s="382">
        <v>0</v>
      </c>
      <c r="AH34" s="378">
        <v>0</v>
      </c>
      <c r="AI34" s="379">
        <v>0</v>
      </c>
      <c r="AJ34" s="379">
        <v>0</v>
      </c>
      <c r="AK34" s="379">
        <v>0</v>
      </c>
      <c r="AL34" s="379">
        <v>0</v>
      </c>
      <c r="AM34" s="379">
        <v>0</v>
      </c>
      <c r="AN34" s="379">
        <v>0</v>
      </c>
      <c r="AO34" s="379">
        <v>0</v>
      </c>
      <c r="AP34" s="380">
        <v>0</v>
      </c>
      <c r="AQ34" s="381">
        <v>0</v>
      </c>
      <c r="AR34" s="379">
        <v>0</v>
      </c>
      <c r="AS34" s="379">
        <v>0</v>
      </c>
      <c r="AT34" s="379">
        <v>0</v>
      </c>
      <c r="AU34" s="379">
        <v>0</v>
      </c>
      <c r="AV34" s="379">
        <v>0</v>
      </c>
      <c r="AW34" s="379">
        <v>0</v>
      </c>
      <c r="AX34" s="379">
        <v>0</v>
      </c>
      <c r="AY34" s="382">
        <v>0</v>
      </c>
      <c r="AZ34" s="378">
        <v>0</v>
      </c>
      <c r="BA34" s="379">
        <v>0</v>
      </c>
      <c r="BB34" s="379">
        <v>0</v>
      </c>
      <c r="BC34" s="379">
        <v>0</v>
      </c>
      <c r="BD34" s="379">
        <v>0</v>
      </c>
      <c r="BE34" s="379">
        <v>0</v>
      </c>
      <c r="BF34" s="379">
        <v>0</v>
      </c>
      <c r="BG34" s="379">
        <v>0</v>
      </c>
      <c r="BH34" s="380">
        <v>0</v>
      </c>
      <c r="BI34" s="381">
        <v>0</v>
      </c>
      <c r="BJ34" s="379">
        <v>0</v>
      </c>
      <c r="BK34" s="379">
        <v>0</v>
      </c>
      <c r="BL34" s="379">
        <v>0</v>
      </c>
      <c r="BM34" s="379">
        <v>0</v>
      </c>
      <c r="BN34" s="379">
        <v>0</v>
      </c>
      <c r="BO34" s="379">
        <v>0</v>
      </c>
      <c r="BP34" s="379">
        <v>0</v>
      </c>
      <c r="BQ34" s="382">
        <v>0</v>
      </c>
      <c r="BR34" s="378">
        <v>0</v>
      </c>
      <c r="BS34" s="379">
        <v>0</v>
      </c>
      <c r="BT34" s="379">
        <v>0</v>
      </c>
      <c r="BU34" s="379">
        <v>0</v>
      </c>
      <c r="BV34" s="379">
        <v>0</v>
      </c>
      <c r="BW34" s="379">
        <v>0</v>
      </c>
      <c r="BX34" s="379">
        <v>0</v>
      </c>
      <c r="BY34" s="379">
        <v>0</v>
      </c>
      <c r="BZ34" s="380">
        <v>0</v>
      </c>
      <c r="CA34" s="381">
        <v>0</v>
      </c>
      <c r="CB34" s="379">
        <v>0</v>
      </c>
      <c r="CC34" s="379">
        <v>0</v>
      </c>
      <c r="CD34" s="379">
        <v>0</v>
      </c>
      <c r="CE34" s="379">
        <v>0</v>
      </c>
      <c r="CF34" s="379">
        <v>0</v>
      </c>
      <c r="CG34" s="379">
        <v>0</v>
      </c>
      <c r="CH34" s="379">
        <v>0</v>
      </c>
      <c r="CI34" s="382">
        <v>0</v>
      </c>
      <c r="CJ34" s="378">
        <v>0</v>
      </c>
      <c r="CK34" s="379">
        <v>0</v>
      </c>
      <c r="CL34" s="379">
        <v>0</v>
      </c>
      <c r="CM34" s="379">
        <v>0</v>
      </c>
      <c r="CN34" s="379">
        <v>0</v>
      </c>
      <c r="CO34" s="379">
        <v>0</v>
      </c>
      <c r="CP34" s="379">
        <v>0</v>
      </c>
      <c r="CQ34" s="379">
        <v>0</v>
      </c>
      <c r="CR34" s="380">
        <v>0</v>
      </c>
      <c r="CS34" s="381">
        <v>0</v>
      </c>
      <c r="CT34" s="379">
        <v>0</v>
      </c>
      <c r="CU34" s="379">
        <v>0</v>
      </c>
      <c r="CV34" s="379">
        <v>0</v>
      </c>
      <c r="CW34" s="379">
        <v>0</v>
      </c>
      <c r="CX34" s="379">
        <v>0</v>
      </c>
      <c r="CY34" s="379">
        <v>0</v>
      </c>
      <c r="CZ34" s="379">
        <v>0</v>
      </c>
      <c r="DA34" s="382">
        <v>0</v>
      </c>
      <c r="DB34" s="378">
        <v>0</v>
      </c>
      <c r="DC34" s="379">
        <v>0</v>
      </c>
      <c r="DD34" s="379">
        <v>0</v>
      </c>
      <c r="DE34" s="379">
        <v>0</v>
      </c>
      <c r="DF34" s="379">
        <v>0</v>
      </c>
      <c r="DG34" s="379">
        <v>0</v>
      </c>
      <c r="DH34" s="379">
        <v>0</v>
      </c>
      <c r="DI34" s="379">
        <v>0</v>
      </c>
      <c r="DJ34" s="380">
        <v>0</v>
      </c>
      <c r="DK34" s="381">
        <v>0</v>
      </c>
      <c r="DL34" s="379">
        <v>0</v>
      </c>
      <c r="DM34" s="379">
        <v>0</v>
      </c>
      <c r="DN34" s="379">
        <v>0</v>
      </c>
      <c r="DO34" s="379">
        <v>0</v>
      </c>
      <c r="DP34" s="379">
        <v>0</v>
      </c>
      <c r="DQ34" s="379">
        <v>0</v>
      </c>
      <c r="DR34" s="379">
        <v>0</v>
      </c>
      <c r="DS34" s="382">
        <v>0</v>
      </c>
      <c r="DT34" s="378">
        <v>0</v>
      </c>
      <c r="DU34" s="379">
        <v>0</v>
      </c>
      <c r="DV34" s="379">
        <v>0</v>
      </c>
      <c r="DW34" s="379">
        <v>0</v>
      </c>
      <c r="DX34" s="379">
        <v>0</v>
      </c>
      <c r="DY34" s="379">
        <v>0</v>
      </c>
      <c r="DZ34" s="379">
        <v>0</v>
      </c>
      <c r="EA34" s="379">
        <v>0</v>
      </c>
      <c r="EB34" s="380">
        <v>0</v>
      </c>
      <c r="EC34" s="381">
        <v>0</v>
      </c>
      <c r="ED34" s="379">
        <v>0</v>
      </c>
      <c r="EE34" s="379">
        <v>0</v>
      </c>
      <c r="EF34" s="379">
        <v>0</v>
      </c>
      <c r="EG34" s="379">
        <v>0</v>
      </c>
      <c r="EH34" s="379">
        <v>0</v>
      </c>
      <c r="EI34" s="379">
        <v>0</v>
      </c>
      <c r="EJ34" s="379">
        <v>0</v>
      </c>
      <c r="EK34" s="382">
        <v>0</v>
      </c>
      <c r="EL34" s="378">
        <v>0</v>
      </c>
      <c r="EM34" s="379">
        <v>0</v>
      </c>
      <c r="EN34" s="379">
        <v>0</v>
      </c>
      <c r="EO34" s="379">
        <v>0</v>
      </c>
      <c r="EP34" s="379">
        <v>0</v>
      </c>
      <c r="EQ34" s="379">
        <v>0</v>
      </c>
      <c r="ER34" s="379">
        <v>0</v>
      </c>
      <c r="ES34" s="379">
        <v>0</v>
      </c>
      <c r="ET34" s="380">
        <v>0</v>
      </c>
      <c r="EU34" s="381">
        <v>0</v>
      </c>
      <c r="EV34" s="379">
        <v>0</v>
      </c>
      <c r="EW34" s="379">
        <v>0</v>
      </c>
      <c r="EX34" s="379">
        <v>0</v>
      </c>
      <c r="EY34" s="379">
        <v>0</v>
      </c>
      <c r="EZ34" s="379">
        <v>0</v>
      </c>
      <c r="FA34" s="379">
        <v>0</v>
      </c>
      <c r="FB34" s="379">
        <v>0</v>
      </c>
      <c r="FC34" s="382">
        <v>0</v>
      </c>
      <c r="FD34" s="378">
        <v>0</v>
      </c>
      <c r="FE34" s="379">
        <v>0</v>
      </c>
      <c r="FF34" s="379">
        <v>0</v>
      </c>
      <c r="FG34" s="379">
        <v>0</v>
      </c>
      <c r="FH34" s="379">
        <v>0</v>
      </c>
      <c r="FI34" s="379">
        <v>0</v>
      </c>
      <c r="FJ34" s="379">
        <v>0</v>
      </c>
      <c r="FK34" s="379">
        <v>0</v>
      </c>
      <c r="FL34" s="380">
        <v>0</v>
      </c>
      <c r="FM34" s="381">
        <v>0</v>
      </c>
      <c r="FN34" s="379">
        <v>0</v>
      </c>
      <c r="FO34" s="379">
        <v>0</v>
      </c>
      <c r="FP34" s="379">
        <v>0</v>
      </c>
      <c r="FQ34" s="379">
        <v>0</v>
      </c>
      <c r="FR34" s="379">
        <v>0</v>
      </c>
      <c r="FS34" s="379">
        <v>0</v>
      </c>
      <c r="FT34" s="379">
        <v>0</v>
      </c>
      <c r="FU34" s="382">
        <v>0</v>
      </c>
      <c r="FV34" s="378">
        <v>0</v>
      </c>
      <c r="FW34" s="379">
        <v>0</v>
      </c>
      <c r="FX34" s="379">
        <v>0</v>
      </c>
      <c r="FY34" s="379">
        <v>0</v>
      </c>
      <c r="FZ34" s="379">
        <v>0</v>
      </c>
      <c r="GA34" s="379">
        <v>0</v>
      </c>
      <c r="GB34" s="379">
        <v>0</v>
      </c>
      <c r="GC34" s="379">
        <v>0</v>
      </c>
      <c r="GD34" s="380">
        <v>0</v>
      </c>
      <c r="GE34" s="381">
        <v>0</v>
      </c>
      <c r="GF34" s="379">
        <v>0</v>
      </c>
      <c r="GG34" s="379">
        <v>0</v>
      </c>
      <c r="GH34" s="379">
        <v>0</v>
      </c>
      <c r="GI34" s="379">
        <v>0</v>
      </c>
      <c r="GJ34" s="379">
        <v>0</v>
      </c>
      <c r="GK34" s="379">
        <v>0</v>
      </c>
      <c r="GL34" s="379">
        <v>0</v>
      </c>
      <c r="GM34" s="382">
        <v>0</v>
      </c>
      <c r="GN34" s="378">
        <v>0</v>
      </c>
      <c r="GO34" s="379">
        <v>0</v>
      </c>
      <c r="GP34" s="379">
        <v>0</v>
      </c>
      <c r="GQ34" s="379">
        <v>0</v>
      </c>
      <c r="GR34" s="379">
        <v>0</v>
      </c>
      <c r="GS34" s="379">
        <v>0</v>
      </c>
      <c r="GT34" s="379">
        <v>0</v>
      </c>
      <c r="GU34" s="379">
        <v>0</v>
      </c>
      <c r="GV34" s="380">
        <v>0</v>
      </c>
      <c r="GW34" s="381">
        <v>0</v>
      </c>
      <c r="GX34" s="379">
        <v>0</v>
      </c>
      <c r="GY34" s="379">
        <v>0</v>
      </c>
      <c r="GZ34" s="379">
        <v>0</v>
      </c>
      <c r="HA34" s="379">
        <v>0</v>
      </c>
      <c r="HB34" s="379">
        <v>0</v>
      </c>
      <c r="HC34" s="379">
        <v>0</v>
      </c>
      <c r="HD34" s="379">
        <v>0</v>
      </c>
      <c r="HE34" s="382">
        <v>0</v>
      </c>
      <c r="HF34" s="378">
        <v>0</v>
      </c>
      <c r="HG34" s="379">
        <v>0</v>
      </c>
      <c r="HH34" s="379">
        <v>0</v>
      </c>
      <c r="HI34" s="379">
        <v>0</v>
      </c>
      <c r="HJ34" s="379">
        <v>0</v>
      </c>
      <c r="HK34" s="379">
        <v>0</v>
      </c>
      <c r="HL34" s="379">
        <v>0</v>
      </c>
      <c r="HM34" s="379">
        <v>0</v>
      </c>
      <c r="HN34" s="380">
        <v>0</v>
      </c>
      <c r="HO34" s="115">
        <f t="shared" si="17"/>
        <v>3</v>
      </c>
      <c r="HP34" s="115">
        <f t="shared" si="18"/>
        <v>0</v>
      </c>
      <c r="HQ34" s="115">
        <f t="shared" si="2"/>
        <v>0</v>
      </c>
      <c r="HR34" s="115">
        <f t="shared" si="3"/>
        <v>0</v>
      </c>
      <c r="HS34" s="116">
        <f t="shared" si="4"/>
        <v>0</v>
      </c>
      <c r="HT34" s="115">
        <f t="shared" si="5"/>
        <v>0</v>
      </c>
      <c r="HU34" s="115">
        <f t="shared" si="6"/>
        <v>0</v>
      </c>
      <c r="HV34" s="117">
        <f t="shared" si="7"/>
        <v>0</v>
      </c>
      <c r="HW34" s="115">
        <f t="shared" si="8"/>
        <v>0</v>
      </c>
      <c r="HX34" s="470" t="str">
        <f t="shared" si="9"/>
        <v>nem volt</v>
      </c>
      <c r="HY34" s="470" t="str">
        <f t="shared" si="10"/>
        <v>nem volt</v>
      </c>
      <c r="HZ34" s="399" t="str">
        <f t="shared" si="11"/>
        <v>nem volt</v>
      </c>
      <c r="IA34" s="118">
        <f t="shared" si="19"/>
        <v>3</v>
      </c>
      <c r="IB34" s="119">
        <f t="shared" si="13"/>
        <v>0</v>
      </c>
      <c r="IC34" s="119">
        <f t="shared" si="14"/>
        <v>0</v>
      </c>
      <c r="ID34" s="399">
        <f t="shared" si="15"/>
        <v>0</v>
      </c>
    </row>
    <row r="35" spans="1:238" ht="18" x14ac:dyDescent="0.25">
      <c r="A35" s="392">
        <f t="shared" si="16"/>
        <v>29</v>
      </c>
      <c r="B35" s="62" t="s">
        <v>449</v>
      </c>
      <c r="C35" s="64">
        <v>0</v>
      </c>
      <c r="D35" s="64">
        <v>0</v>
      </c>
      <c r="E35" s="64">
        <v>0</v>
      </c>
      <c r="F35" s="64">
        <v>0</v>
      </c>
      <c r="G35" s="64">
        <v>0</v>
      </c>
      <c r="H35" s="65">
        <v>0</v>
      </c>
      <c r="I35" s="288">
        <v>0</v>
      </c>
      <c r="J35" s="64">
        <v>0</v>
      </c>
      <c r="K35" s="64">
        <v>0</v>
      </c>
      <c r="L35" s="64">
        <v>0</v>
      </c>
      <c r="M35" s="64">
        <v>0</v>
      </c>
      <c r="N35" s="64">
        <v>0</v>
      </c>
      <c r="O35" s="67"/>
      <c r="P35" s="378">
        <v>0</v>
      </c>
      <c r="Q35" s="379">
        <v>0</v>
      </c>
      <c r="R35" s="379">
        <v>0</v>
      </c>
      <c r="S35" s="379">
        <v>0</v>
      </c>
      <c r="T35" s="379">
        <v>0</v>
      </c>
      <c r="U35" s="379">
        <v>0</v>
      </c>
      <c r="V35" s="379">
        <v>0</v>
      </c>
      <c r="W35" s="379">
        <v>0</v>
      </c>
      <c r="X35" s="380">
        <v>0</v>
      </c>
      <c r="Y35" s="381">
        <v>0</v>
      </c>
      <c r="Z35" s="379">
        <v>0</v>
      </c>
      <c r="AA35" s="379">
        <v>0</v>
      </c>
      <c r="AB35" s="379">
        <v>0</v>
      </c>
      <c r="AC35" s="379">
        <v>0</v>
      </c>
      <c r="AD35" s="379">
        <v>0</v>
      </c>
      <c r="AE35" s="379">
        <v>0</v>
      </c>
      <c r="AF35" s="379">
        <v>0</v>
      </c>
      <c r="AG35" s="382">
        <v>0</v>
      </c>
      <c r="AH35" s="378">
        <v>0</v>
      </c>
      <c r="AI35" s="379">
        <v>0</v>
      </c>
      <c r="AJ35" s="379">
        <v>0</v>
      </c>
      <c r="AK35" s="379">
        <v>0</v>
      </c>
      <c r="AL35" s="379">
        <v>0</v>
      </c>
      <c r="AM35" s="379">
        <v>0</v>
      </c>
      <c r="AN35" s="379">
        <v>0</v>
      </c>
      <c r="AO35" s="379">
        <v>0</v>
      </c>
      <c r="AP35" s="380">
        <v>0</v>
      </c>
      <c r="AQ35" s="381">
        <v>0</v>
      </c>
      <c r="AR35" s="379">
        <v>0</v>
      </c>
      <c r="AS35" s="379">
        <v>0</v>
      </c>
      <c r="AT35" s="379">
        <v>0</v>
      </c>
      <c r="AU35" s="379">
        <v>0</v>
      </c>
      <c r="AV35" s="379">
        <v>0</v>
      </c>
      <c r="AW35" s="379">
        <v>0</v>
      </c>
      <c r="AX35" s="379">
        <v>0</v>
      </c>
      <c r="AY35" s="382">
        <v>0</v>
      </c>
      <c r="AZ35" s="378">
        <v>0</v>
      </c>
      <c r="BA35" s="379">
        <v>0</v>
      </c>
      <c r="BB35" s="379">
        <v>0</v>
      </c>
      <c r="BC35" s="379">
        <v>0</v>
      </c>
      <c r="BD35" s="379">
        <v>0</v>
      </c>
      <c r="BE35" s="379">
        <v>0</v>
      </c>
      <c r="BF35" s="379">
        <v>0</v>
      </c>
      <c r="BG35" s="379">
        <v>0</v>
      </c>
      <c r="BH35" s="380">
        <v>0</v>
      </c>
      <c r="BI35" s="381">
        <v>0</v>
      </c>
      <c r="BJ35" s="379">
        <v>0</v>
      </c>
      <c r="BK35" s="379">
        <v>0</v>
      </c>
      <c r="BL35" s="379">
        <v>0</v>
      </c>
      <c r="BM35" s="379">
        <v>0</v>
      </c>
      <c r="BN35" s="379">
        <v>0</v>
      </c>
      <c r="BO35" s="379">
        <v>0</v>
      </c>
      <c r="BP35" s="379">
        <v>0</v>
      </c>
      <c r="BQ35" s="382">
        <v>0</v>
      </c>
      <c r="BR35" s="378">
        <v>0</v>
      </c>
      <c r="BS35" s="379">
        <v>0</v>
      </c>
      <c r="BT35" s="379">
        <v>0</v>
      </c>
      <c r="BU35" s="379">
        <v>0</v>
      </c>
      <c r="BV35" s="379">
        <v>0</v>
      </c>
      <c r="BW35" s="379">
        <v>0</v>
      </c>
      <c r="BX35" s="379">
        <v>0</v>
      </c>
      <c r="BY35" s="379">
        <v>0</v>
      </c>
      <c r="BZ35" s="380">
        <v>0</v>
      </c>
      <c r="CA35" s="381">
        <v>0</v>
      </c>
      <c r="CB35" s="379">
        <v>0</v>
      </c>
      <c r="CC35" s="379">
        <v>0</v>
      </c>
      <c r="CD35" s="379">
        <v>0</v>
      </c>
      <c r="CE35" s="379">
        <v>0</v>
      </c>
      <c r="CF35" s="379">
        <v>0</v>
      </c>
      <c r="CG35" s="379">
        <v>0</v>
      </c>
      <c r="CH35" s="379">
        <v>0</v>
      </c>
      <c r="CI35" s="382">
        <v>0</v>
      </c>
      <c r="CJ35" s="378">
        <v>0</v>
      </c>
      <c r="CK35" s="379">
        <v>0</v>
      </c>
      <c r="CL35" s="379">
        <v>0</v>
      </c>
      <c r="CM35" s="379">
        <v>0</v>
      </c>
      <c r="CN35" s="379">
        <v>0</v>
      </c>
      <c r="CO35" s="379">
        <v>0</v>
      </c>
      <c r="CP35" s="379">
        <v>0</v>
      </c>
      <c r="CQ35" s="379">
        <v>0</v>
      </c>
      <c r="CR35" s="380">
        <v>0</v>
      </c>
      <c r="CS35" s="381">
        <v>0</v>
      </c>
      <c r="CT35" s="379">
        <v>0</v>
      </c>
      <c r="CU35" s="379">
        <v>0</v>
      </c>
      <c r="CV35" s="379">
        <v>0</v>
      </c>
      <c r="CW35" s="379">
        <v>0</v>
      </c>
      <c r="CX35" s="379">
        <v>0</v>
      </c>
      <c r="CY35" s="379">
        <v>0</v>
      </c>
      <c r="CZ35" s="379">
        <v>0</v>
      </c>
      <c r="DA35" s="382">
        <v>0</v>
      </c>
      <c r="DB35" s="378">
        <v>0</v>
      </c>
      <c r="DC35" s="379">
        <v>0</v>
      </c>
      <c r="DD35" s="379">
        <v>0</v>
      </c>
      <c r="DE35" s="379">
        <v>0</v>
      </c>
      <c r="DF35" s="379">
        <v>0</v>
      </c>
      <c r="DG35" s="379">
        <v>0</v>
      </c>
      <c r="DH35" s="379">
        <v>0</v>
      </c>
      <c r="DI35" s="379">
        <v>0</v>
      </c>
      <c r="DJ35" s="380">
        <v>0</v>
      </c>
      <c r="DK35" s="381">
        <v>0</v>
      </c>
      <c r="DL35" s="379">
        <v>0</v>
      </c>
      <c r="DM35" s="379">
        <v>0</v>
      </c>
      <c r="DN35" s="379">
        <v>0</v>
      </c>
      <c r="DO35" s="379">
        <v>0</v>
      </c>
      <c r="DP35" s="379">
        <v>0</v>
      </c>
      <c r="DQ35" s="379">
        <v>0</v>
      </c>
      <c r="DR35" s="379">
        <v>0</v>
      </c>
      <c r="DS35" s="382">
        <v>0</v>
      </c>
      <c r="DT35" s="378">
        <v>0</v>
      </c>
      <c r="DU35" s="379">
        <v>0</v>
      </c>
      <c r="DV35" s="379">
        <v>0</v>
      </c>
      <c r="DW35" s="379">
        <v>0</v>
      </c>
      <c r="DX35" s="379">
        <v>0</v>
      </c>
      <c r="DY35" s="379">
        <v>0</v>
      </c>
      <c r="DZ35" s="379">
        <v>0</v>
      </c>
      <c r="EA35" s="379">
        <v>0</v>
      </c>
      <c r="EB35" s="380">
        <v>0</v>
      </c>
      <c r="EC35" s="381">
        <v>0</v>
      </c>
      <c r="ED35" s="379">
        <v>0</v>
      </c>
      <c r="EE35" s="379">
        <v>0</v>
      </c>
      <c r="EF35" s="379">
        <v>0</v>
      </c>
      <c r="EG35" s="379">
        <v>0</v>
      </c>
      <c r="EH35" s="379">
        <v>0</v>
      </c>
      <c r="EI35" s="379">
        <v>0</v>
      </c>
      <c r="EJ35" s="379">
        <v>0</v>
      </c>
      <c r="EK35" s="382">
        <v>0</v>
      </c>
      <c r="EL35" s="378">
        <v>0</v>
      </c>
      <c r="EM35" s="379">
        <v>0</v>
      </c>
      <c r="EN35" s="379">
        <v>0</v>
      </c>
      <c r="EO35" s="379">
        <v>0</v>
      </c>
      <c r="EP35" s="379">
        <v>0</v>
      </c>
      <c r="EQ35" s="379">
        <v>0</v>
      </c>
      <c r="ER35" s="379">
        <v>0</v>
      </c>
      <c r="ES35" s="379">
        <v>0</v>
      </c>
      <c r="ET35" s="380">
        <v>0</v>
      </c>
      <c r="EU35" s="381">
        <v>0</v>
      </c>
      <c r="EV35" s="379">
        <v>0</v>
      </c>
      <c r="EW35" s="379">
        <v>0</v>
      </c>
      <c r="EX35" s="379">
        <v>0</v>
      </c>
      <c r="EY35" s="379">
        <v>0</v>
      </c>
      <c r="EZ35" s="379">
        <v>0</v>
      </c>
      <c r="FA35" s="379">
        <v>0</v>
      </c>
      <c r="FB35" s="379">
        <v>0</v>
      </c>
      <c r="FC35" s="382">
        <v>0</v>
      </c>
      <c r="FD35" s="378">
        <v>0</v>
      </c>
      <c r="FE35" s="379">
        <v>0</v>
      </c>
      <c r="FF35" s="379">
        <v>0</v>
      </c>
      <c r="FG35" s="379">
        <v>0</v>
      </c>
      <c r="FH35" s="379">
        <v>0</v>
      </c>
      <c r="FI35" s="379">
        <v>0</v>
      </c>
      <c r="FJ35" s="379">
        <v>0</v>
      </c>
      <c r="FK35" s="379">
        <v>0</v>
      </c>
      <c r="FL35" s="380">
        <v>0</v>
      </c>
      <c r="FM35" s="381">
        <v>0</v>
      </c>
      <c r="FN35" s="379">
        <v>0</v>
      </c>
      <c r="FO35" s="379">
        <v>0</v>
      </c>
      <c r="FP35" s="379">
        <v>0</v>
      </c>
      <c r="FQ35" s="379">
        <v>0</v>
      </c>
      <c r="FR35" s="379">
        <v>0</v>
      </c>
      <c r="FS35" s="379">
        <v>0</v>
      </c>
      <c r="FT35" s="379">
        <v>0</v>
      </c>
      <c r="FU35" s="382">
        <v>0</v>
      </c>
      <c r="FV35" s="378">
        <v>0</v>
      </c>
      <c r="FW35" s="379">
        <v>0</v>
      </c>
      <c r="FX35" s="379">
        <v>0</v>
      </c>
      <c r="FY35" s="379">
        <v>0</v>
      </c>
      <c r="FZ35" s="379">
        <v>0</v>
      </c>
      <c r="GA35" s="379">
        <v>0</v>
      </c>
      <c r="GB35" s="379">
        <v>0</v>
      </c>
      <c r="GC35" s="379">
        <v>0</v>
      </c>
      <c r="GD35" s="380">
        <v>0</v>
      </c>
      <c r="GE35" s="381">
        <v>0</v>
      </c>
      <c r="GF35" s="379">
        <v>0</v>
      </c>
      <c r="GG35" s="379">
        <v>0</v>
      </c>
      <c r="GH35" s="379">
        <v>0</v>
      </c>
      <c r="GI35" s="379">
        <v>0</v>
      </c>
      <c r="GJ35" s="379">
        <v>0</v>
      </c>
      <c r="GK35" s="379">
        <v>0</v>
      </c>
      <c r="GL35" s="379">
        <v>0</v>
      </c>
      <c r="GM35" s="382">
        <v>0</v>
      </c>
      <c r="GN35" s="378">
        <v>0</v>
      </c>
      <c r="GO35" s="379">
        <v>0</v>
      </c>
      <c r="GP35" s="379">
        <v>0</v>
      </c>
      <c r="GQ35" s="379">
        <v>0</v>
      </c>
      <c r="GR35" s="379">
        <v>0</v>
      </c>
      <c r="GS35" s="379">
        <v>0</v>
      </c>
      <c r="GT35" s="379">
        <v>0</v>
      </c>
      <c r="GU35" s="379">
        <v>0</v>
      </c>
      <c r="GV35" s="380">
        <v>0</v>
      </c>
      <c r="GW35" s="381">
        <v>0</v>
      </c>
      <c r="GX35" s="379">
        <v>0</v>
      </c>
      <c r="GY35" s="379">
        <v>0</v>
      </c>
      <c r="GZ35" s="379">
        <v>0</v>
      </c>
      <c r="HA35" s="379">
        <v>0</v>
      </c>
      <c r="HB35" s="379">
        <v>0</v>
      </c>
      <c r="HC35" s="379">
        <v>0</v>
      </c>
      <c r="HD35" s="379">
        <v>0</v>
      </c>
      <c r="HE35" s="382">
        <v>0</v>
      </c>
      <c r="HF35" s="378">
        <v>0</v>
      </c>
      <c r="HG35" s="379">
        <v>0</v>
      </c>
      <c r="HH35" s="379">
        <v>0</v>
      </c>
      <c r="HI35" s="379">
        <v>0</v>
      </c>
      <c r="HJ35" s="379">
        <v>0</v>
      </c>
      <c r="HK35" s="379">
        <v>0</v>
      </c>
      <c r="HL35" s="379">
        <v>0</v>
      </c>
      <c r="HM35" s="379">
        <v>0</v>
      </c>
      <c r="HN35" s="380">
        <v>0</v>
      </c>
      <c r="HO35" s="115">
        <f t="shared" si="17"/>
        <v>0</v>
      </c>
      <c r="HP35" s="115">
        <f t="shared" si="18"/>
        <v>0</v>
      </c>
      <c r="HQ35" s="115">
        <f t="shared" si="2"/>
        <v>0</v>
      </c>
      <c r="HR35" s="115">
        <f t="shared" si="3"/>
        <v>0</v>
      </c>
      <c r="HS35" s="116">
        <f t="shared" si="4"/>
        <v>0</v>
      </c>
      <c r="HT35" s="115">
        <f t="shared" si="5"/>
        <v>0</v>
      </c>
      <c r="HU35" s="115">
        <f t="shared" si="6"/>
        <v>0</v>
      </c>
      <c r="HV35" s="117">
        <f t="shared" si="7"/>
        <v>0</v>
      </c>
      <c r="HW35" s="115" t="str">
        <f t="shared" si="8"/>
        <v>nem volt</v>
      </c>
      <c r="HX35" s="470" t="str">
        <f t="shared" si="9"/>
        <v>nem volt</v>
      </c>
      <c r="HY35" s="470" t="str">
        <f t="shared" si="10"/>
        <v>nem volt</v>
      </c>
      <c r="HZ35" s="399" t="str">
        <f t="shared" si="11"/>
        <v>nem volt</v>
      </c>
      <c r="IA35" s="118">
        <f t="shared" si="19"/>
        <v>0</v>
      </c>
      <c r="IB35" s="119">
        <f t="shared" si="13"/>
        <v>0</v>
      </c>
      <c r="IC35" s="119" t="str">
        <f t="shared" si="14"/>
        <v>nem volt</v>
      </c>
      <c r="ID35" s="399">
        <f t="shared" si="15"/>
        <v>0</v>
      </c>
    </row>
    <row r="36" spans="1:238" ht="18" x14ac:dyDescent="0.25">
      <c r="A36" s="392">
        <f t="shared" si="16"/>
        <v>30</v>
      </c>
      <c r="B36" s="62" t="s">
        <v>449</v>
      </c>
      <c r="C36" s="64">
        <v>0</v>
      </c>
      <c r="D36" s="64">
        <v>0</v>
      </c>
      <c r="E36" s="64">
        <v>0</v>
      </c>
      <c r="F36" s="64">
        <v>0</v>
      </c>
      <c r="G36" s="64">
        <v>0</v>
      </c>
      <c r="H36" s="65">
        <v>0</v>
      </c>
      <c r="I36" s="288">
        <v>0</v>
      </c>
      <c r="J36" s="64">
        <v>0</v>
      </c>
      <c r="K36" s="64">
        <v>0</v>
      </c>
      <c r="L36" s="64">
        <v>0</v>
      </c>
      <c r="M36" s="64">
        <v>1</v>
      </c>
      <c r="N36" s="64">
        <v>0</v>
      </c>
      <c r="O36" s="67"/>
      <c r="P36" s="378">
        <v>3</v>
      </c>
      <c r="Q36" s="379">
        <v>3</v>
      </c>
      <c r="R36" s="379">
        <v>0</v>
      </c>
      <c r="S36" s="379">
        <v>0</v>
      </c>
      <c r="T36" s="379">
        <v>0</v>
      </c>
      <c r="U36" s="379">
        <v>0</v>
      </c>
      <c r="V36" s="379">
        <v>0</v>
      </c>
      <c r="W36" s="379">
        <v>0</v>
      </c>
      <c r="X36" s="380">
        <v>8</v>
      </c>
      <c r="Y36" s="381">
        <v>0</v>
      </c>
      <c r="Z36" s="379">
        <v>0</v>
      </c>
      <c r="AA36" s="379">
        <v>0</v>
      </c>
      <c r="AB36" s="379">
        <v>0</v>
      </c>
      <c r="AC36" s="379">
        <v>0</v>
      </c>
      <c r="AD36" s="379">
        <v>0</v>
      </c>
      <c r="AE36" s="379">
        <v>0</v>
      </c>
      <c r="AF36" s="379">
        <v>0</v>
      </c>
      <c r="AG36" s="382">
        <v>0</v>
      </c>
      <c r="AH36" s="378">
        <v>0</v>
      </c>
      <c r="AI36" s="379">
        <v>0</v>
      </c>
      <c r="AJ36" s="379">
        <v>0</v>
      </c>
      <c r="AK36" s="379">
        <v>0</v>
      </c>
      <c r="AL36" s="379">
        <v>0</v>
      </c>
      <c r="AM36" s="379">
        <v>0</v>
      </c>
      <c r="AN36" s="379">
        <v>0</v>
      </c>
      <c r="AO36" s="379">
        <v>0</v>
      </c>
      <c r="AP36" s="380">
        <v>0</v>
      </c>
      <c r="AQ36" s="381">
        <v>0</v>
      </c>
      <c r="AR36" s="379">
        <v>0</v>
      </c>
      <c r="AS36" s="379">
        <v>0</v>
      </c>
      <c r="AT36" s="379">
        <v>0</v>
      </c>
      <c r="AU36" s="379">
        <v>0</v>
      </c>
      <c r="AV36" s="379">
        <v>0</v>
      </c>
      <c r="AW36" s="379">
        <v>0</v>
      </c>
      <c r="AX36" s="379">
        <v>0</v>
      </c>
      <c r="AY36" s="382">
        <v>0</v>
      </c>
      <c r="AZ36" s="378">
        <v>0</v>
      </c>
      <c r="BA36" s="379">
        <v>0</v>
      </c>
      <c r="BB36" s="379">
        <v>0</v>
      </c>
      <c r="BC36" s="379">
        <v>0</v>
      </c>
      <c r="BD36" s="379">
        <v>0</v>
      </c>
      <c r="BE36" s="379">
        <v>0</v>
      </c>
      <c r="BF36" s="379">
        <v>0</v>
      </c>
      <c r="BG36" s="379">
        <v>0</v>
      </c>
      <c r="BH36" s="380">
        <v>0</v>
      </c>
      <c r="BI36" s="381">
        <v>0</v>
      </c>
      <c r="BJ36" s="379">
        <v>0</v>
      </c>
      <c r="BK36" s="379">
        <v>0</v>
      </c>
      <c r="BL36" s="379">
        <v>0</v>
      </c>
      <c r="BM36" s="379">
        <v>0</v>
      </c>
      <c r="BN36" s="379">
        <v>0</v>
      </c>
      <c r="BO36" s="379">
        <v>0</v>
      </c>
      <c r="BP36" s="379">
        <v>0</v>
      </c>
      <c r="BQ36" s="382">
        <v>0</v>
      </c>
      <c r="BR36" s="378">
        <v>0</v>
      </c>
      <c r="BS36" s="379">
        <v>0</v>
      </c>
      <c r="BT36" s="379">
        <v>0</v>
      </c>
      <c r="BU36" s="379">
        <v>0</v>
      </c>
      <c r="BV36" s="379">
        <v>0</v>
      </c>
      <c r="BW36" s="379">
        <v>0</v>
      </c>
      <c r="BX36" s="379">
        <v>0</v>
      </c>
      <c r="BY36" s="379">
        <v>0</v>
      </c>
      <c r="BZ36" s="380">
        <v>0</v>
      </c>
      <c r="CA36" s="381">
        <v>0</v>
      </c>
      <c r="CB36" s="379">
        <v>0</v>
      </c>
      <c r="CC36" s="379">
        <v>0</v>
      </c>
      <c r="CD36" s="379">
        <v>0</v>
      </c>
      <c r="CE36" s="379">
        <v>0</v>
      </c>
      <c r="CF36" s="379">
        <v>0</v>
      </c>
      <c r="CG36" s="379">
        <v>0</v>
      </c>
      <c r="CH36" s="379">
        <v>0</v>
      </c>
      <c r="CI36" s="382">
        <v>0</v>
      </c>
      <c r="CJ36" s="378">
        <v>0</v>
      </c>
      <c r="CK36" s="379">
        <v>0</v>
      </c>
      <c r="CL36" s="379">
        <v>0</v>
      </c>
      <c r="CM36" s="379">
        <v>0</v>
      </c>
      <c r="CN36" s="379">
        <v>0</v>
      </c>
      <c r="CO36" s="379">
        <v>0</v>
      </c>
      <c r="CP36" s="379">
        <v>0</v>
      </c>
      <c r="CQ36" s="379">
        <v>0</v>
      </c>
      <c r="CR36" s="380">
        <v>0</v>
      </c>
      <c r="CS36" s="381">
        <v>0</v>
      </c>
      <c r="CT36" s="379">
        <v>0</v>
      </c>
      <c r="CU36" s="379">
        <v>0</v>
      </c>
      <c r="CV36" s="379">
        <v>0</v>
      </c>
      <c r="CW36" s="379">
        <v>0</v>
      </c>
      <c r="CX36" s="379">
        <v>0</v>
      </c>
      <c r="CY36" s="379">
        <v>0</v>
      </c>
      <c r="CZ36" s="379">
        <v>0</v>
      </c>
      <c r="DA36" s="382">
        <v>0</v>
      </c>
      <c r="DB36" s="378">
        <v>0</v>
      </c>
      <c r="DC36" s="379">
        <v>0</v>
      </c>
      <c r="DD36" s="379">
        <v>0</v>
      </c>
      <c r="DE36" s="379">
        <v>0</v>
      </c>
      <c r="DF36" s="379">
        <v>0</v>
      </c>
      <c r="DG36" s="379">
        <v>0</v>
      </c>
      <c r="DH36" s="379">
        <v>0</v>
      </c>
      <c r="DI36" s="379">
        <v>0</v>
      </c>
      <c r="DJ36" s="380">
        <v>0</v>
      </c>
      <c r="DK36" s="381">
        <v>0</v>
      </c>
      <c r="DL36" s="379">
        <v>0</v>
      </c>
      <c r="DM36" s="379">
        <v>0</v>
      </c>
      <c r="DN36" s="379">
        <v>0</v>
      </c>
      <c r="DO36" s="379">
        <v>0</v>
      </c>
      <c r="DP36" s="379">
        <v>0</v>
      </c>
      <c r="DQ36" s="379">
        <v>0</v>
      </c>
      <c r="DR36" s="379">
        <v>0</v>
      </c>
      <c r="DS36" s="382">
        <v>0</v>
      </c>
      <c r="DT36" s="378">
        <v>0</v>
      </c>
      <c r="DU36" s="379">
        <v>0</v>
      </c>
      <c r="DV36" s="379">
        <v>0</v>
      </c>
      <c r="DW36" s="379">
        <v>0</v>
      </c>
      <c r="DX36" s="379">
        <v>0</v>
      </c>
      <c r="DY36" s="379">
        <v>0</v>
      </c>
      <c r="DZ36" s="379">
        <v>0</v>
      </c>
      <c r="EA36" s="379">
        <v>0</v>
      </c>
      <c r="EB36" s="380">
        <v>0</v>
      </c>
      <c r="EC36" s="381">
        <v>0</v>
      </c>
      <c r="ED36" s="379">
        <v>0</v>
      </c>
      <c r="EE36" s="379">
        <v>0</v>
      </c>
      <c r="EF36" s="379">
        <v>0</v>
      </c>
      <c r="EG36" s="379">
        <v>0</v>
      </c>
      <c r="EH36" s="379">
        <v>0</v>
      </c>
      <c r="EI36" s="379">
        <v>0</v>
      </c>
      <c r="EJ36" s="379">
        <v>0</v>
      </c>
      <c r="EK36" s="382">
        <v>0</v>
      </c>
      <c r="EL36" s="378">
        <v>0</v>
      </c>
      <c r="EM36" s="379">
        <v>0</v>
      </c>
      <c r="EN36" s="379">
        <v>0</v>
      </c>
      <c r="EO36" s="379">
        <v>0</v>
      </c>
      <c r="EP36" s="379">
        <v>0</v>
      </c>
      <c r="EQ36" s="379">
        <v>0</v>
      </c>
      <c r="ER36" s="379">
        <v>0</v>
      </c>
      <c r="ES36" s="379">
        <v>0</v>
      </c>
      <c r="ET36" s="380">
        <v>0</v>
      </c>
      <c r="EU36" s="381">
        <v>0</v>
      </c>
      <c r="EV36" s="379">
        <v>0</v>
      </c>
      <c r="EW36" s="379">
        <v>0</v>
      </c>
      <c r="EX36" s="379">
        <v>0</v>
      </c>
      <c r="EY36" s="379">
        <v>0</v>
      </c>
      <c r="EZ36" s="379">
        <v>0</v>
      </c>
      <c r="FA36" s="379">
        <v>0</v>
      </c>
      <c r="FB36" s="379">
        <v>0</v>
      </c>
      <c r="FC36" s="382">
        <v>0</v>
      </c>
      <c r="FD36" s="378">
        <v>0</v>
      </c>
      <c r="FE36" s="379">
        <v>0</v>
      </c>
      <c r="FF36" s="379">
        <v>0</v>
      </c>
      <c r="FG36" s="379">
        <v>0</v>
      </c>
      <c r="FH36" s="379">
        <v>0</v>
      </c>
      <c r="FI36" s="379">
        <v>0</v>
      </c>
      <c r="FJ36" s="379">
        <v>0</v>
      </c>
      <c r="FK36" s="379">
        <v>0</v>
      </c>
      <c r="FL36" s="380">
        <v>0</v>
      </c>
      <c r="FM36" s="381">
        <v>0</v>
      </c>
      <c r="FN36" s="379">
        <v>0</v>
      </c>
      <c r="FO36" s="379">
        <v>0</v>
      </c>
      <c r="FP36" s="379">
        <v>0</v>
      </c>
      <c r="FQ36" s="379">
        <v>0</v>
      </c>
      <c r="FR36" s="379">
        <v>0</v>
      </c>
      <c r="FS36" s="379">
        <v>0</v>
      </c>
      <c r="FT36" s="379">
        <v>0</v>
      </c>
      <c r="FU36" s="382">
        <v>0</v>
      </c>
      <c r="FV36" s="378">
        <v>0</v>
      </c>
      <c r="FW36" s="379">
        <v>0</v>
      </c>
      <c r="FX36" s="379">
        <v>0</v>
      </c>
      <c r="FY36" s="379">
        <v>0</v>
      </c>
      <c r="FZ36" s="379">
        <v>0</v>
      </c>
      <c r="GA36" s="379">
        <v>0</v>
      </c>
      <c r="GB36" s="379">
        <v>0</v>
      </c>
      <c r="GC36" s="379">
        <v>0</v>
      </c>
      <c r="GD36" s="380">
        <v>0</v>
      </c>
      <c r="GE36" s="381">
        <v>0</v>
      </c>
      <c r="GF36" s="379">
        <v>0</v>
      </c>
      <c r="GG36" s="379">
        <v>0</v>
      </c>
      <c r="GH36" s="379">
        <v>0</v>
      </c>
      <c r="GI36" s="379">
        <v>0</v>
      </c>
      <c r="GJ36" s="379">
        <v>0</v>
      </c>
      <c r="GK36" s="379">
        <v>0</v>
      </c>
      <c r="GL36" s="379">
        <v>0</v>
      </c>
      <c r="GM36" s="382">
        <v>0</v>
      </c>
      <c r="GN36" s="378">
        <v>0</v>
      </c>
      <c r="GO36" s="379">
        <v>0</v>
      </c>
      <c r="GP36" s="379">
        <v>0</v>
      </c>
      <c r="GQ36" s="379">
        <v>0</v>
      </c>
      <c r="GR36" s="379">
        <v>0</v>
      </c>
      <c r="GS36" s="379">
        <v>0</v>
      </c>
      <c r="GT36" s="379">
        <v>0</v>
      </c>
      <c r="GU36" s="379">
        <v>0</v>
      </c>
      <c r="GV36" s="380">
        <v>0</v>
      </c>
      <c r="GW36" s="381">
        <v>0</v>
      </c>
      <c r="GX36" s="379">
        <v>0</v>
      </c>
      <c r="GY36" s="379">
        <v>0</v>
      </c>
      <c r="GZ36" s="379">
        <v>0</v>
      </c>
      <c r="HA36" s="379">
        <v>0</v>
      </c>
      <c r="HB36" s="379">
        <v>0</v>
      </c>
      <c r="HC36" s="379">
        <v>0</v>
      </c>
      <c r="HD36" s="379">
        <v>0</v>
      </c>
      <c r="HE36" s="382">
        <v>0</v>
      </c>
      <c r="HF36" s="378">
        <v>0</v>
      </c>
      <c r="HG36" s="379">
        <v>0</v>
      </c>
      <c r="HH36" s="379">
        <v>0</v>
      </c>
      <c r="HI36" s="379">
        <v>0</v>
      </c>
      <c r="HJ36" s="379">
        <v>0</v>
      </c>
      <c r="HK36" s="379">
        <v>0</v>
      </c>
      <c r="HL36" s="379">
        <v>0</v>
      </c>
      <c r="HM36" s="379">
        <v>0</v>
      </c>
      <c r="HN36" s="380">
        <v>0</v>
      </c>
      <c r="HO36" s="115">
        <f t="shared" si="17"/>
        <v>3</v>
      </c>
      <c r="HP36" s="115">
        <f t="shared" si="18"/>
        <v>3</v>
      </c>
      <c r="HQ36" s="115">
        <f t="shared" si="2"/>
        <v>0</v>
      </c>
      <c r="HR36" s="115">
        <f t="shared" si="3"/>
        <v>0</v>
      </c>
      <c r="HS36" s="116">
        <f t="shared" si="4"/>
        <v>0</v>
      </c>
      <c r="HT36" s="115">
        <f t="shared" si="5"/>
        <v>0</v>
      </c>
      <c r="HU36" s="115">
        <f t="shared" si="6"/>
        <v>0</v>
      </c>
      <c r="HV36" s="117">
        <f t="shared" si="7"/>
        <v>0</v>
      </c>
      <c r="HW36" s="115">
        <f t="shared" si="8"/>
        <v>0</v>
      </c>
      <c r="HX36" s="470">
        <f t="shared" si="9"/>
        <v>0</v>
      </c>
      <c r="HY36" s="470" t="str">
        <f t="shared" si="10"/>
        <v>nem volt</v>
      </c>
      <c r="HZ36" s="399" t="str">
        <f t="shared" si="11"/>
        <v>nem volt</v>
      </c>
      <c r="IA36" s="118">
        <f t="shared" si="19"/>
        <v>6</v>
      </c>
      <c r="IB36" s="119">
        <f t="shared" si="13"/>
        <v>0</v>
      </c>
      <c r="IC36" s="119">
        <f t="shared" si="14"/>
        <v>0</v>
      </c>
      <c r="ID36" s="399">
        <f t="shared" si="15"/>
        <v>1</v>
      </c>
    </row>
    <row r="37" spans="1:238" ht="18" x14ac:dyDescent="0.25">
      <c r="A37" s="392">
        <f t="shared" si="16"/>
        <v>31</v>
      </c>
      <c r="B37" s="62" t="s">
        <v>449</v>
      </c>
      <c r="C37" s="64">
        <v>0</v>
      </c>
      <c r="D37" s="64">
        <v>0</v>
      </c>
      <c r="E37" s="64">
        <v>0</v>
      </c>
      <c r="F37" s="64">
        <v>0</v>
      </c>
      <c r="G37" s="64">
        <v>0</v>
      </c>
      <c r="H37" s="65">
        <v>0</v>
      </c>
      <c r="I37" s="288">
        <v>0</v>
      </c>
      <c r="J37" s="64">
        <v>0</v>
      </c>
      <c r="K37" s="64">
        <v>0</v>
      </c>
      <c r="L37" s="64">
        <v>0</v>
      </c>
      <c r="M37" s="64">
        <v>0</v>
      </c>
      <c r="N37" s="64">
        <v>0</v>
      </c>
      <c r="O37" s="67"/>
      <c r="P37" s="378">
        <v>3</v>
      </c>
      <c r="Q37" s="379">
        <v>0</v>
      </c>
      <c r="R37" s="379">
        <v>0</v>
      </c>
      <c r="S37" s="379">
        <v>0</v>
      </c>
      <c r="T37" s="379">
        <v>7</v>
      </c>
      <c r="U37" s="379">
        <v>0</v>
      </c>
      <c r="V37" s="379">
        <v>0</v>
      </c>
      <c r="W37" s="379">
        <v>0</v>
      </c>
      <c r="X37" s="380">
        <v>0</v>
      </c>
      <c r="Y37" s="381">
        <v>0</v>
      </c>
      <c r="Z37" s="379">
        <v>0</v>
      </c>
      <c r="AA37" s="379">
        <v>0</v>
      </c>
      <c r="AB37" s="379">
        <v>0</v>
      </c>
      <c r="AC37" s="379">
        <v>0</v>
      </c>
      <c r="AD37" s="379">
        <v>0</v>
      </c>
      <c r="AE37" s="379">
        <v>0</v>
      </c>
      <c r="AF37" s="379">
        <v>0</v>
      </c>
      <c r="AG37" s="382">
        <v>0</v>
      </c>
      <c r="AH37" s="378">
        <v>0</v>
      </c>
      <c r="AI37" s="379">
        <v>0</v>
      </c>
      <c r="AJ37" s="379">
        <v>0</v>
      </c>
      <c r="AK37" s="379">
        <v>0</v>
      </c>
      <c r="AL37" s="379">
        <v>0</v>
      </c>
      <c r="AM37" s="379">
        <v>0</v>
      </c>
      <c r="AN37" s="379">
        <v>0</v>
      </c>
      <c r="AO37" s="379">
        <v>0</v>
      </c>
      <c r="AP37" s="380">
        <v>0</v>
      </c>
      <c r="AQ37" s="381">
        <v>0</v>
      </c>
      <c r="AR37" s="379">
        <v>0</v>
      </c>
      <c r="AS37" s="379">
        <v>0</v>
      </c>
      <c r="AT37" s="379">
        <v>0</v>
      </c>
      <c r="AU37" s="379">
        <v>0</v>
      </c>
      <c r="AV37" s="379">
        <v>0</v>
      </c>
      <c r="AW37" s="379">
        <v>0</v>
      </c>
      <c r="AX37" s="379">
        <v>0</v>
      </c>
      <c r="AY37" s="382">
        <v>0</v>
      </c>
      <c r="AZ37" s="378">
        <v>0</v>
      </c>
      <c r="BA37" s="379">
        <v>0</v>
      </c>
      <c r="BB37" s="379">
        <v>0</v>
      </c>
      <c r="BC37" s="379">
        <v>0</v>
      </c>
      <c r="BD37" s="379">
        <v>0</v>
      </c>
      <c r="BE37" s="379">
        <v>0</v>
      </c>
      <c r="BF37" s="379">
        <v>0</v>
      </c>
      <c r="BG37" s="379">
        <v>0</v>
      </c>
      <c r="BH37" s="380">
        <v>0</v>
      </c>
      <c r="BI37" s="381">
        <v>0</v>
      </c>
      <c r="BJ37" s="379">
        <v>0</v>
      </c>
      <c r="BK37" s="379">
        <v>0</v>
      </c>
      <c r="BL37" s="379">
        <v>0</v>
      </c>
      <c r="BM37" s="379">
        <v>0</v>
      </c>
      <c r="BN37" s="379">
        <v>0</v>
      </c>
      <c r="BO37" s="379">
        <v>0</v>
      </c>
      <c r="BP37" s="379">
        <v>0</v>
      </c>
      <c r="BQ37" s="382">
        <v>0</v>
      </c>
      <c r="BR37" s="378">
        <v>0</v>
      </c>
      <c r="BS37" s="379">
        <v>0</v>
      </c>
      <c r="BT37" s="379">
        <v>0</v>
      </c>
      <c r="BU37" s="379">
        <v>0</v>
      </c>
      <c r="BV37" s="379">
        <v>0</v>
      </c>
      <c r="BW37" s="379">
        <v>0</v>
      </c>
      <c r="BX37" s="379">
        <v>0</v>
      </c>
      <c r="BY37" s="379">
        <v>0</v>
      </c>
      <c r="BZ37" s="380">
        <v>0</v>
      </c>
      <c r="CA37" s="381">
        <v>0</v>
      </c>
      <c r="CB37" s="379">
        <v>0</v>
      </c>
      <c r="CC37" s="379">
        <v>0</v>
      </c>
      <c r="CD37" s="379">
        <v>0</v>
      </c>
      <c r="CE37" s="379">
        <v>0</v>
      </c>
      <c r="CF37" s="379">
        <v>0</v>
      </c>
      <c r="CG37" s="379">
        <v>0</v>
      </c>
      <c r="CH37" s="379">
        <v>0</v>
      </c>
      <c r="CI37" s="382">
        <v>0</v>
      </c>
      <c r="CJ37" s="378">
        <v>0</v>
      </c>
      <c r="CK37" s="379">
        <v>0</v>
      </c>
      <c r="CL37" s="379">
        <v>0</v>
      </c>
      <c r="CM37" s="379">
        <v>0</v>
      </c>
      <c r="CN37" s="379">
        <v>0</v>
      </c>
      <c r="CO37" s="379">
        <v>0</v>
      </c>
      <c r="CP37" s="379">
        <v>0</v>
      </c>
      <c r="CQ37" s="379">
        <v>0</v>
      </c>
      <c r="CR37" s="380">
        <v>0</v>
      </c>
      <c r="CS37" s="381">
        <v>0</v>
      </c>
      <c r="CT37" s="379">
        <v>0</v>
      </c>
      <c r="CU37" s="379">
        <v>0</v>
      </c>
      <c r="CV37" s="379">
        <v>0</v>
      </c>
      <c r="CW37" s="379">
        <v>0</v>
      </c>
      <c r="CX37" s="379">
        <v>0</v>
      </c>
      <c r="CY37" s="379">
        <v>0</v>
      </c>
      <c r="CZ37" s="379">
        <v>0</v>
      </c>
      <c r="DA37" s="382">
        <v>0</v>
      </c>
      <c r="DB37" s="378">
        <v>0</v>
      </c>
      <c r="DC37" s="379">
        <v>0</v>
      </c>
      <c r="DD37" s="379">
        <v>0</v>
      </c>
      <c r="DE37" s="379">
        <v>0</v>
      </c>
      <c r="DF37" s="379">
        <v>0</v>
      </c>
      <c r="DG37" s="379">
        <v>0</v>
      </c>
      <c r="DH37" s="379">
        <v>0</v>
      </c>
      <c r="DI37" s="379">
        <v>0</v>
      </c>
      <c r="DJ37" s="380">
        <v>0</v>
      </c>
      <c r="DK37" s="381">
        <v>0</v>
      </c>
      <c r="DL37" s="379">
        <v>0</v>
      </c>
      <c r="DM37" s="379">
        <v>0</v>
      </c>
      <c r="DN37" s="379">
        <v>0</v>
      </c>
      <c r="DO37" s="379">
        <v>0</v>
      </c>
      <c r="DP37" s="379">
        <v>0</v>
      </c>
      <c r="DQ37" s="379">
        <v>0</v>
      </c>
      <c r="DR37" s="379">
        <v>0</v>
      </c>
      <c r="DS37" s="382">
        <v>0</v>
      </c>
      <c r="DT37" s="378">
        <v>0</v>
      </c>
      <c r="DU37" s="379">
        <v>0</v>
      </c>
      <c r="DV37" s="379">
        <v>0</v>
      </c>
      <c r="DW37" s="379">
        <v>0</v>
      </c>
      <c r="DX37" s="379">
        <v>0</v>
      </c>
      <c r="DY37" s="379">
        <v>0</v>
      </c>
      <c r="DZ37" s="379">
        <v>0</v>
      </c>
      <c r="EA37" s="379">
        <v>0</v>
      </c>
      <c r="EB37" s="380">
        <v>0</v>
      </c>
      <c r="EC37" s="381">
        <v>0</v>
      </c>
      <c r="ED37" s="379">
        <v>0</v>
      </c>
      <c r="EE37" s="379">
        <v>0</v>
      </c>
      <c r="EF37" s="379">
        <v>0</v>
      </c>
      <c r="EG37" s="379">
        <v>0</v>
      </c>
      <c r="EH37" s="379">
        <v>0</v>
      </c>
      <c r="EI37" s="379">
        <v>0</v>
      </c>
      <c r="EJ37" s="379">
        <v>0</v>
      </c>
      <c r="EK37" s="382">
        <v>0</v>
      </c>
      <c r="EL37" s="378">
        <v>0</v>
      </c>
      <c r="EM37" s="379">
        <v>0</v>
      </c>
      <c r="EN37" s="379">
        <v>0</v>
      </c>
      <c r="EO37" s="379">
        <v>0</v>
      </c>
      <c r="EP37" s="379">
        <v>0</v>
      </c>
      <c r="EQ37" s="379">
        <v>0</v>
      </c>
      <c r="ER37" s="379">
        <v>0</v>
      </c>
      <c r="ES37" s="379">
        <v>0</v>
      </c>
      <c r="ET37" s="380">
        <v>0</v>
      </c>
      <c r="EU37" s="381">
        <v>0</v>
      </c>
      <c r="EV37" s="379">
        <v>0</v>
      </c>
      <c r="EW37" s="379">
        <v>0</v>
      </c>
      <c r="EX37" s="379">
        <v>0</v>
      </c>
      <c r="EY37" s="379">
        <v>0</v>
      </c>
      <c r="EZ37" s="379">
        <v>0</v>
      </c>
      <c r="FA37" s="379">
        <v>0</v>
      </c>
      <c r="FB37" s="379">
        <v>0</v>
      </c>
      <c r="FC37" s="382">
        <v>0</v>
      </c>
      <c r="FD37" s="378">
        <v>0</v>
      </c>
      <c r="FE37" s="379">
        <v>0</v>
      </c>
      <c r="FF37" s="379">
        <v>0</v>
      </c>
      <c r="FG37" s="379">
        <v>0</v>
      </c>
      <c r="FH37" s="379">
        <v>0</v>
      </c>
      <c r="FI37" s="379">
        <v>0</v>
      </c>
      <c r="FJ37" s="379">
        <v>0</v>
      </c>
      <c r="FK37" s="379">
        <v>0</v>
      </c>
      <c r="FL37" s="380">
        <v>0</v>
      </c>
      <c r="FM37" s="381">
        <v>0</v>
      </c>
      <c r="FN37" s="379">
        <v>0</v>
      </c>
      <c r="FO37" s="379">
        <v>0</v>
      </c>
      <c r="FP37" s="379">
        <v>0</v>
      </c>
      <c r="FQ37" s="379">
        <v>0</v>
      </c>
      <c r="FR37" s="379">
        <v>0</v>
      </c>
      <c r="FS37" s="379">
        <v>0</v>
      </c>
      <c r="FT37" s="379">
        <v>0</v>
      </c>
      <c r="FU37" s="382">
        <v>0</v>
      </c>
      <c r="FV37" s="378">
        <v>0</v>
      </c>
      <c r="FW37" s="379">
        <v>0</v>
      </c>
      <c r="FX37" s="379">
        <v>0</v>
      </c>
      <c r="FY37" s="379">
        <v>0</v>
      </c>
      <c r="FZ37" s="379">
        <v>0</v>
      </c>
      <c r="GA37" s="379">
        <v>0</v>
      </c>
      <c r="GB37" s="379">
        <v>0</v>
      </c>
      <c r="GC37" s="379">
        <v>0</v>
      </c>
      <c r="GD37" s="380">
        <v>0</v>
      </c>
      <c r="GE37" s="381">
        <v>0</v>
      </c>
      <c r="GF37" s="379">
        <v>0</v>
      </c>
      <c r="GG37" s="379">
        <v>0</v>
      </c>
      <c r="GH37" s="379">
        <v>0</v>
      </c>
      <c r="GI37" s="379">
        <v>0</v>
      </c>
      <c r="GJ37" s="379">
        <v>0</v>
      </c>
      <c r="GK37" s="379">
        <v>0</v>
      </c>
      <c r="GL37" s="379">
        <v>0</v>
      </c>
      <c r="GM37" s="382">
        <v>0</v>
      </c>
      <c r="GN37" s="378">
        <v>0</v>
      </c>
      <c r="GO37" s="379">
        <v>0</v>
      </c>
      <c r="GP37" s="379">
        <v>0</v>
      </c>
      <c r="GQ37" s="379">
        <v>0</v>
      </c>
      <c r="GR37" s="379">
        <v>0</v>
      </c>
      <c r="GS37" s="379">
        <v>0</v>
      </c>
      <c r="GT37" s="379">
        <v>0</v>
      </c>
      <c r="GU37" s="379">
        <v>0</v>
      </c>
      <c r="GV37" s="380">
        <v>0</v>
      </c>
      <c r="GW37" s="381">
        <v>0</v>
      </c>
      <c r="GX37" s="379">
        <v>0</v>
      </c>
      <c r="GY37" s="379">
        <v>0</v>
      </c>
      <c r="GZ37" s="379">
        <v>0</v>
      </c>
      <c r="HA37" s="379">
        <v>0</v>
      </c>
      <c r="HB37" s="379">
        <v>0</v>
      </c>
      <c r="HC37" s="379">
        <v>0</v>
      </c>
      <c r="HD37" s="379">
        <v>0</v>
      </c>
      <c r="HE37" s="382">
        <v>0</v>
      </c>
      <c r="HF37" s="378">
        <v>0</v>
      </c>
      <c r="HG37" s="379">
        <v>0</v>
      </c>
      <c r="HH37" s="379">
        <v>0</v>
      </c>
      <c r="HI37" s="379">
        <v>0</v>
      </c>
      <c r="HJ37" s="379">
        <v>0</v>
      </c>
      <c r="HK37" s="379">
        <v>0</v>
      </c>
      <c r="HL37" s="379">
        <v>0</v>
      </c>
      <c r="HM37" s="379">
        <v>0</v>
      </c>
      <c r="HN37" s="380">
        <v>0</v>
      </c>
      <c r="HO37" s="115">
        <f t="shared" si="17"/>
        <v>3</v>
      </c>
      <c r="HP37" s="115">
        <f t="shared" si="18"/>
        <v>0</v>
      </c>
      <c r="HQ37" s="115">
        <f t="shared" si="2"/>
        <v>0</v>
      </c>
      <c r="HR37" s="115">
        <f t="shared" si="3"/>
        <v>0</v>
      </c>
      <c r="HS37" s="116">
        <f t="shared" si="4"/>
        <v>7</v>
      </c>
      <c r="HT37" s="115">
        <f t="shared" si="5"/>
        <v>0</v>
      </c>
      <c r="HU37" s="115">
        <f t="shared" si="6"/>
        <v>0</v>
      </c>
      <c r="HV37" s="117">
        <f t="shared" si="7"/>
        <v>0</v>
      </c>
      <c r="HW37" s="115">
        <f t="shared" si="8"/>
        <v>2.3333333333333335</v>
      </c>
      <c r="HX37" s="470" t="str">
        <f t="shared" si="9"/>
        <v>nem volt</v>
      </c>
      <c r="HY37" s="470" t="str">
        <f t="shared" si="10"/>
        <v>nem volt</v>
      </c>
      <c r="HZ37" s="399" t="str">
        <f t="shared" si="11"/>
        <v>nem volt</v>
      </c>
      <c r="IA37" s="118">
        <f t="shared" si="19"/>
        <v>3</v>
      </c>
      <c r="IB37" s="119">
        <f t="shared" si="13"/>
        <v>7</v>
      </c>
      <c r="IC37" s="119">
        <f t="shared" si="14"/>
        <v>2.3333333333333335</v>
      </c>
      <c r="ID37" s="399">
        <f t="shared" si="15"/>
        <v>0</v>
      </c>
    </row>
    <row r="38" spans="1:238" ht="18" x14ac:dyDescent="0.25">
      <c r="A38" s="392">
        <f t="shared" si="16"/>
        <v>32</v>
      </c>
      <c r="B38" s="62" t="s">
        <v>449</v>
      </c>
      <c r="C38" s="64">
        <v>0</v>
      </c>
      <c r="D38" s="64">
        <v>0</v>
      </c>
      <c r="E38" s="64">
        <v>0</v>
      </c>
      <c r="F38" s="64">
        <v>0</v>
      </c>
      <c r="G38" s="64">
        <v>0</v>
      </c>
      <c r="H38" s="65">
        <v>0</v>
      </c>
      <c r="I38" s="288">
        <v>0</v>
      </c>
      <c r="J38" s="64">
        <v>0</v>
      </c>
      <c r="K38" s="64">
        <v>0</v>
      </c>
      <c r="L38" s="64">
        <v>0</v>
      </c>
      <c r="M38" s="64">
        <v>0</v>
      </c>
      <c r="N38" s="64">
        <v>0</v>
      </c>
      <c r="O38" s="67"/>
      <c r="P38" s="378">
        <v>0</v>
      </c>
      <c r="Q38" s="379">
        <v>0</v>
      </c>
      <c r="R38" s="379">
        <v>0</v>
      </c>
      <c r="S38" s="379">
        <v>0</v>
      </c>
      <c r="T38" s="379">
        <v>0</v>
      </c>
      <c r="U38" s="379">
        <v>0</v>
      </c>
      <c r="V38" s="379">
        <v>0</v>
      </c>
      <c r="W38" s="379">
        <v>0</v>
      </c>
      <c r="X38" s="380">
        <v>0</v>
      </c>
      <c r="Y38" s="381">
        <v>0</v>
      </c>
      <c r="Z38" s="379">
        <v>0</v>
      </c>
      <c r="AA38" s="379">
        <v>0</v>
      </c>
      <c r="AB38" s="379">
        <v>0</v>
      </c>
      <c r="AC38" s="379">
        <v>0</v>
      </c>
      <c r="AD38" s="379">
        <v>0</v>
      </c>
      <c r="AE38" s="379">
        <v>0</v>
      </c>
      <c r="AF38" s="379">
        <v>0</v>
      </c>
      <c r="AG38" s="382">
        <v>0</v>
      </c>
      <c r="AH38" s="378">
        <v>0</v>
      </c>
      <c r="AI38" s="379">
        <v>0</v>
      </c>
      <c r="AJ38" s="379">
        <v>0</v>
      </c>
      <c r="AK38" s="379">
        <v>0</v>
      </c>
      <c r="AL38" s="379">
        <v>0</v>
      </c>
      <c r="AM38" s="379">
        <v>0</v>
      </c>
      <c r="AN38" s="379">
        <v>0</v>
      </c>
      <c r="AO38" s="379">
        <v>0</v>
      </c>
      <c r="AP38" s="380">
        <v>0</v>
      </c>
      <c r="AQ38" s="381">
        <v>0</v>
      </c>
      <c r="AR38" s="379">
        <v>0</v>
      </c>
      <c r="AS38" s="379">
        <v>0</v>
      </c>
      <c r="AT38" s="379">
        <v>0</v>
      </c>
      <c r="AU38" s="379">
        <v>0</v>
      </c>
      <c r="AV38" s="379">
        <v>0</v>
      </c>
      <c r="AW38" s="379">
        <v>0</v>
      </c>
      <c r="AX38" s="379">
        <v>0</v>
      </c>
      <c r="AY38" s="382">
        <v>0</v>
      </c>
      <c r="AZ38" s="378">
        <v>0</v>
      </c>
      <c r="BA38" s="379">
        <v>0</v>
      </c>
      <c r="BB38" s="379">
        <v>0</v>
      </c>
      <c r="BC38" s="379">
        <v>0</v>
      </c>
      <c r="BD38" s="379">
        <v>0</v>
      </c>
      <c r="BE38" s="379">
        <v>0</v>
      </c>
      <c r="BF38" s="379">
        <v>0</v>
      </c>
      <c r="BG38" s="379">
        <v>0</v>
      </c>
      <c r="BH38" s="380">
        <v>0</v>
      </c>
      <c r="BI38" s="381">
        <v>0</v>
      </c>
      <c r="BJ38" s="379">
        <v>0</v>
      </c>
      <c r="BK38" s="379">
        <v>0</v>
      </c>
      <c r="BL38" s="379">
        <v>0</v>
      </c>
      <c r="BM38" s="379">
        <v>0</v>
      </c>
      <c r="BN38" s="379">
        <v>0</v>
      </c>
      <c r="BO38" s="379">
        <v>0</v>
      </c>
      <c r="BP38" s="379">
        <v>0</v>
      </c>
      <c r="BQ38" s="382">
        <v>0</v>
      </c>
      <c r="BR38" s="378">
        <v>0</v>
      </c>
      <c r="BS38" s="379">
        <v>0</v>
      </c>
      <c r="BT38" s="379">
        <v>0</v>
      </c>
      <c r="BU38" s="379">
        <v>0</v>
      </c>
      <c r="BV38" s="379">
        <v>0</v>
      </c>
      <c r="BW38" s="379">
        <v>0</v>
      </c>
      <c r="BX38" s="379">
        <v>0</v>
      </c>
      <c r="BY38" s="379">
        <v>0</v>
      </c>
      <c r="BZ38" s="380">
        <v>0</v>
      </c>
      <c r="CA38" s="381">
        <v>0</v>
      </c>
      <c r="CB38" s="379">
        <v>0</v>
      </c>
      <c r="CC38" s="379">
        <v>0</v>
      </c>
      <c r="CD38" s="379">
        <v>0</v>
      </c>
      <c r="CE38" s="379">
        <v>0</v>
      </c>
      <c r="CF38" s="379">
        <v>0</v>
      </c>
      <c r="CG38" s="379">
        <v>0</v>
      </c>
      <c r="CH38" s="379">
        <v>0</v>
      </c>
      <c r="CI38" s="382">
        <v>0</v>
      </c>
      <c r="CJ38" s="378">
        <v>0</v>
      </c>
      <c r="CK38" s="379">
        <v>0</v>
      </c>
      <c r="CL38" s="379">
        <v>0</v>
      </c>
      <c r="CM38" s="379">
        <v>0</v>
      </c>
      <c r="CN38" s="379">
        <v>0</v>
      </c>
      <c r="CO38" s="379">
        <v>0</v>
      </c>
      <c r="CP38" s="379">
        <v>0</v>
      </c>
      <c r="CQ38" s="379">
        <v>0</v>
      </c>
      <c r="CR38" s="380">
        <v>0</v>
      </c>
      <c r="CS38" s="381">
        <v>0</v>
      </c>
      <c r="CT38" s="379">
        <v>0</v>
      </c>
      <c r="CU38" s="379">
        <v>0</v>
      </c>
      <c r="CV38" s="379">
        <v>0</v>
      </c>
      <c r="CW38" s="379">
        <v>0</v>
      </c>
      <c r="CX38" s="379">
        <v>0</v>
      </c>
      <c r="CY38" s="379">
        <v>0</v>
      </c>
      <c r="CZ38" s="379">
        <v>0</v>
      </c>
      <c r="DA38" s="382">
        <v>0</v>
      </c>
      <c r="DB38" s="378">
        <v>0</v>
      </c>
      <c r="DC38" s="379">
        <v>0</v>
      </c>
      <c r="DD38" s="379">
        <v>0</v>
      </c>
      <c r="DE38" s="379">
        <v>0</v>
      </c>
      <c r="DF38" s="379">
        <v>0</v>
      </c>
      <c r="DG38" s="379">
        <v>0</v>
      </c>
      <c r="DH38" s="379">
        <v>0</v>
      </c>
      <c r="DI38" s="379">
        <v>0</v>
      </c>
      <c r="DJ38" s="380">
        <v>0</v>
      </c>
      <c r="DK38" s="381">
        <v>0</v>
      </c>
      <c r="DL38" s="379">
        <v>0</v>
      </c>
      <c r="DM38" s="379">
        <v>0</v>
      </c>
      <c r="DN38" s="379">
        <v>0</v>
      </c>
      <c r="DO38" s="379">
        <v>0</v>
      </c>
      <c r="DP38" s="379">
        <v>0</v>
      </c>
      <c r="DQ38" s="379">
        <v>0</v>
      </c>
      <c r="DR38" s="379">
        <v>0</v>
      </c>
      <c r="DS38" s="382">
        <v>0</v>
      </c>
      <c r="DT38" s="378">
        <v>0</v>
      </c>
      <c r="DU38" s="379">
        <v>0</v>
      </c>
      <c r="DV38" s="379">
        <v>0</v>
      </c>
      <c r="DW38" s="379">
        <v>0</v>
      </c>
      <c r="DX38" s="379">
        <v>0</v>
      </c>
      <c r="DY38" s="379">
        <v>0</v>
      </c>
      <c r="DZ38" s="379">
        <v>0</v>
      </c>
      <c r="EA38" s="379">
        <v>0</v>
      </c>
      <c r="EB38" s="380">
        <v>0</v>
      </c>
      <c r="EC38" s="381">
        <v>0</v>
      </c>
      <c r="ED38" s="379">
        <v>0</v>
      </c>
      <c r="EE38" s="379">
        <v>0</v>
      </c>
      <c r="EF38" s="379">
        <v>0</v>
      </c>
      <c r="EG38" s="379">
        <v>0</v>
      </c>
      <c r="EH38" s="379">
        <v>0</v>
      </c>
      <c r="EI38" s="379">
        <v>0</v>
      </c>
      <c r="EJ38" s="379">
        <v>0</v>
      </c>
      <c r="EK38" s="382">
        <v>0</v>
      </c>
      <c r="EL38" s="378">
        <v>0</v>
      </c>
      <c r="EM38" s="379">
        <v>0</v>
      </c>
      <c r="EN38" s="379">
        <v>0</v>
      </c>
      <c r="EO38" s="379">
        <v>0</v>
      </c>
      <c r="EP38" s="379">
        <v>0</v>
      </c>
      <c r="EQ38" s="379">
        <v>0</v>
      </c>
      <c r="ER38" s="379">
        <v>0</v>
      </c>
      <c r="ES38" s="379">
        <v>0</v>
      </c>
      <c r="ET38" s="380">
        <v>0</v>
      </c>
      <c r="EU38" s="381">
        <v>0</v>
      </c>
      <c r="EV38" s="379">
        <v>0</v>
      </c>
      <c r="EW38" s="379">
        <v>0</v>
      </c>
      <c r="EX38" s="379">
        <v>0</v>
      </c>
      <c r="EY38" s="379">
        <v>0</v>
      </c>
      <c r="EZ38" s="379">
        <v>0</v>
      </c>
      <c r="FA38" s="379">
        <v>0</v>
      </c>
      <c r="FB38" s="379">
        <v>0</v>
      </c>
      <c r="FC38" s="382">
        <v>0</v>
      </c>
      <c r="FD38" s="378">
        <v>0</v>
      </c>
      <c r="FE38" s="379">
        <v>0</v>
      </c>
      <c r="FF38" s="379">
        <v>0</v>
      </c>
      <c r="FG38" s="379">
        <v>0</v>
      </c>
      <c r="FH38" s="379">
        <v>0</v>
      </c>
      <c r="FI38" s="379">
        <v>0</v>
      </c>
      <c r="FJ38" s="379">
        <v>0</v>
      </c>
      <c r="FK38" s="379">
        <v>0</v>
      </c>
      <c r="FL38" s="380">
        <v>0</v>
      </c>
      <c r="FM38" s="381">
        <v>0</v>
      </c>
      <c r="FN38" s="379">
        <v>0</v>
      </c>
      <c r="FO38" s="379">
        <v>0</v>
      </c>
      <c r="FP38" s="379">
        <v>0</v>
      </c>
      <c r="FQ38" s="379">
        <v>0</v>
      </c>
      <c r="FR38" s="379">
        <v>0</v>
      </c>
      <c r="FS38" s="379">
        <v>0</v>
      </c>
      <c r="FT38" s="379">
        <v>0</v>
      </c>
      <c r="FU38" s="382">
        <v>0</v>
      </c>
      <c r="FV38" s="378">
        <v>0</v>
      </c>
      <c r="FW38" s="379">
        <v>0</v>
      </c>
      <c r="FX38" s="379">
        <v>0</v>
      </c>
      <c r="FY38" s="379">
        <v>0</v>
      </c>
      <c r="FZ38" s="379">
        <v>0</v>
      </c>
      <c r="GA38" s="379">
        <v>0</v>
      </c>
      <c r="GB38" s="379">
        <v>0</v>
      </c>
      <c r="GC38" s="379">
        <v>0</v>
      </c>
      <c r="GD38" s="380">
        <v>0</v>
      </c>
      <c r="GE38" s="381">
        <v>0</v>
      </c>
      <c r="GF38" s="379">
        <v>0</v>
      </c>
      <c r="GG38" s="379">
        <v>0</v>
      </c>
      <c r="GH38" s="379">
        <v>0</v>
      </c>
      <c r="GI38" s="379">
        <v>0</v>
      </c>
      <c r="GJ38" s="379">
        <v>0</v>
      </c>
      <c r="GK38" s="379">
        <v>0</v>
      </c>
      <c r="GL38" s="379">
        <v>0</v>
      </c>
      <c r="GM38" s="382">
        <v>0</v>
      </c>
      <c r="GN38" s="378">
        <v>0</v>
      </c>
      <c r="GO38" s="379">
        <v>0</v>
      </c>
      <c r="GP38" s="379">
        <v>0</v>
      </c>
      <c r="GQ38" s="379">
        <v>0</v>
      </c>
      <c r="GR38" s="379">
        <v>0</v>
      </c>
      <c r="GS38" s="379">
        <v>0</v>
      </c>
      <c r="GT38" s="379">
        <v>0</v>
      </c>
      <c r="GU38" s="379">
        <v>0</v>
      </c>
      <c r="GV38" s="380">
        <v>0</v>
      </c>
      <c r="GW38" s="381">
        <v>0</v>
      </c>
      <c r="GX38" s="379">
        <v>0</v>
      </c>
      <c r="GY38" s="379">
        <v>0</v>
      </c>
      <c r="GZ38" s="379">
        <v>0</v>
      </c>
      <c r="HA38" s="379">
        <v>0</v>
      </c>
      <c r="HB38" s="379">
        <v>0</v>
      </c>
      <c r="HC38" s="379">
        <v>0</v>
      </c>
      <c r="HD38" s="379">
        <v>0</v>
      </c>
      <c r="HE38" s="382">
        <v>0</v>
      </c>
      <c r="HF38" s="378">
        <v>0</v>
      </c>
      <c r="HG38" s="379">
        <v>0</v>
      </c>
      <c r="HH38" s="379">
        <v>0</v>
      </c>
      <c r="HI38" s="379">
        <v>0</v>
      </c>
      <c r="HJ38" s="379">
        <v>0</v>
      </c>
      <c r="HK38" s="379">
        <v>0</v>
      </c>
      <c r="HL38" s="379">
        <v>0</v>
      </c>
      <c r="HM38" s="379">
        <v>0</v>
      </c>
      <c r="HN38" s="380">
        <v>0</v>
      </c>
      <c r="HO38" s="115">
        <f t="shared" si="17"/>
        <v>0</v>
      </c>
      <c r="HP38" s="115">
        <f t="shared" si="18"/>
        <v>0</v>
      </c>
      <c r="HQ38" s="115">
        <f t="shared" si="2"/>
        <v>0</v>
      </c>
      <c r="HR38" s="115">
        <f t="shared" si="3"/>
        <v>0</v>
      </c>
      <c r="HS38" s="116">
        <f t="shared" si="4"/>
        <v>0</v>
      </c>
      <c r="HT38" s="115">
        <f t="shared" si="5"/>
        <v>0</v>
      </c>
      <c r="HU38" s="115">
        <f t="shared" si="6"/>
        <v>0</v>
      </c>
      <c r="HV38" s="117">
        <f t="shared" si="7"/>
        <v>0</v>
      </c>
      <c r="HW38" s="115" t="str">
        <f t="shared" si="8"/>
        <v>nem volt</v>
      </c>
      <c r="HX38" s="470" t="str">
        <f t="shared" si="9"/>
        <v>nem volt</v>
      </c>
      <c r="HY38" s="470" t="str">
        <f t="shared" si="10"/>
        <v>nem volt</v>
      </c>
      <c r="HZ38" s="399" t="str">
        <f t="shared" si="11"/>
        <v>nem volt</v>
      </c>
      <c r="IA38" s="118">
        <f t="shared" si="19"/>
        <v>0</v>
      </c>
      <c r="IB38" s="119">
        <f t="shared" si="13"/>
        <v>0</v>
      </c>
      <c r="IC38" s="119" t="str">
        <f t="shared" si="14"/>
        <v>nem volt</v>
      </c>
      <c r="ID38" s="399">
        <f t="shared" si="15"/>
        <v>0</v>
      </c>
    </row>
    <row r="39" spans="1:238" ht="18" x14ac:dyDescent="0.25">
      <c r="A39" s="392">
        <f t="shared" si="16"/>
        <v>33</v>
      </c>
      <c r="B39" s="62" t="s">
        <v>449</v>
      </c>
      <c r="C39" s="64">
        <v>0</v>
      </c>
      <c r="D39" s="64">
        <v>0</v>
      </c>
      <c r="E39" s="64">
        <v>0</v>
      </c>
      <c r="F39" s="64">
        <v>0</v>
      </c>
      <c r="G39" s="64">
        <v>0</v>
      </c>
      <c r="H39" s="65">
        <v>0</v>
      </c>
      <c r="I39" s="288">
        <v>0</v>
      </c>
      <c r="J39" s="64">
        <v>0</v>
      </c>
      <c r="K39" s="64">
        <v>0</v>
      </c>
      <c r="L39" s="64">
        <v>0</v>
      </c>
      <c r="M39" s="64">
        <v>0</v>
      </c>
      <c r="N39" s="64">
        <v>0</v>
      </c>
      <c r="O39" s="67"/>
      <c r="P39" s="378">
        <v>0</v>
      </c>
      <c r="Q39" s="379">
        <v>0</v>
      </c>
      <c r="R39" s="379">
        <v>0</v>
      </c>
      <c r="S39" s="379">
        <v>0</v>
      </c>
      <c r="T39" s="379">
        <v>0</v>
      </c>
      <c r="U39" s="379">
        <v>0</v>
      </c>
      <c r="V39" s="379">
        <v>0</v>
      </c>
      <c r="W39" s="379">
        <v>0</v>
      </c>
      <c r="X39" s="380">
        <v>0</v>
      </c>
      <c r="Y39" s="381">
        <v>0</v>
      </c>
      <c r="Z39" s="379">
        <v>0</v>
      </c>
      <c r="AA39" s="379">
        <v>0</v>
      </c>
      <c r="AB39" s="379">
        <v>0</v>
      </c>
      <c r="AC39" s="379">
        <v>0</v>
      </c>
      <c r="AD39" s="379">
        <v>0</v>
      </c>
      <c r="AE39" s="379">
        <v>0</v>
      </c>
      <c r="AF39" s="379">
        <v>0</v>
      </c>
      <c r="AG39" s="382">
        <v>0</v>
      </c>
      <c r="AH39" s="378">
        <v>0</v>
      </c>
      <c r="AI39" s="379">
        <v>0</v>
      </c>
      <c r="AJ39" s="379">
        <v>0</v>
      </c>
      <c r="AK39" s="379">
        <v>0</v>
      </c>
      <c r="AL39" s="379">
        <v>0</v>
      </c>
      <c r="AM39" s="379">
        <v>0</v>
      </c>
      <c r="AN39" s="379">
        <v>0</v>
      </c>
      <c r="AO39" s="379">
        <v>0</v>
      </c>
      <c r="AP39" s="380">
        <v>0</v>
      </c>
      <c r="AQ39" s="381">
        <v>0</v>
      </c>
      <c r="AR39" s="379">
        <v>0</v>
      </c>
      <c r="AS39" s="379">
        <v>0</v>
      </c>
      <c r="AT39" s="379">
        <v>0</v>
      </c>
      <c r="AU39" s="379">
        <v>0</v>
      </c>
      <c r="AV39" s="379">
        <v>0</v>
      </c>
      <c r="AW39" s="379">
        <v>0</v>
      </c>
      <c r="AX39" s="379">
        <v>0</v>
      </c>
      <c r="AY39" s="382">
        <v>0</v>
      </c>
      <c r="AZ39" s="378">
        <v>0</v>
      </c>
      <c r="BA39" s="379">
        <v>0</v>
      </c>
      <c r="BB39" s="379">
        <v>0</v>
      </c>
      <c r="BC39" s="379">
        <v>0</v>
      </c>
      <c r="BD39" s="379">
        <v>0</v>
      </c>
      <c r="BE39" s="379">
        <v>0</v>
      </c>
      <c r="BF39" s="379">
        <v>0</v>
      </c>
      <c r="BG39" s="379">
        <v>0</v>
      </c>
      <c r="BH39" s="380">
        <v>0</v>
      </c>
      <c r="BI39" s="381">
        <v>3</v>
      </c>
      <c r="BJ39" s="379">
        <v>0</v>
      </c>
      <c r="BK39" s="379">
        <v>0</v>
      </c>
      <c r="BL39" s="379">
        <v>0</v>
      </c>
      <c r="BM39" s="379">
        <v>0</v>
      </c>
      <c r="BN39" s="379">
        <v>0</v>
      </c>
      <c r="BO39" s="379">
        <v>0</v>
      </c>
      <c r="BP39" s="379">
        <v>0</v>
      </c>
      <c r="BQ39" s="382">
        <v>5</v>
      </c>
      <c r="BR39" s="378">
        <v>0</v>
      </c>
      <c r="BS39" s="379">
        <v>0</v>
      </c>
      <c r="BT39" s="379">
        <v>0</v>
      </c>
      <c r="BU39" s="379">
        <v>0</v>
      </c>
      <c r="BV39" s="379">
        <v>0</v>
      </c>
      <c r="BW39" s="379">
        <v>0</v>
      </c>
      <c r="BX39" s="379">
        <v>0</v>
      </c>
      <c r="BY39" s="379">
        <v>0</v>
      </c>
      <c r="BZ39" s="380">
        <v>0</v>
      </c>
      <c r="CA39" s="381">
        <v>0</v>
      </c>
      <c r="CB39" s="379">
        <v>0</v>
      </c>
      <c r="CC39" s="379">
        <v>0</v>
      </c>
      <c r="CD39" s="379">
        <v>0</v>
      </c>
      <c r="CE39" s="379">
        <v>0</v>
      </c>
      <c r="CF39" s="379">
        <v>0</v>
      </c>
      <c r="CG39" s="379">
        <v>0</v>
      </c>
      <c r="CH39" s="379">
        <v>0</v>
      </c>
      <c r="CI39" s="382">
        <v>0</v>
      </c>
      <c r="CJ39" s="378">
        <v>0</v>
      </c>
      <c r="CK39" s="379">
        <v>0</v>
      </c>
      <c r="CL39" s="379">
        <v>0</v>
      </c>
      <c r="CM39" s="379">
        <v>0</v>
      </c>
      <c r="CN39" s="379">
        <v>0</v>
      </c>
      <c r="CO39" s="379">
        <v>0</v>
      </c>
      <c r="CP39" s="379">
        <v>0</v>
      </c>
      <c r="CQ39" s="379">
        <v>0</v>
      </c>
      <c r="CR39" s="380">
        <v>0</v>
      </c>
      <c r="CS39" s="381">
        <v>0</v>
      </c>
      <c r="CT39" s="379">
        <v>0</v>
      </c>
      <c r="CU39" s="379">
        <v>0</v>
      </c>
      <c r="CV39" s="379">
        <v>0</v>
      </c>
      <c r="CW39" s="379">
        <v>0</v>
      </c>
      <c r="CX39" s="379">
        <v>0</v>
      </c>
      <c r="CY39" s="379">
        <v>0</v>
      </c>
      <c r="CZ39" s="379">
        <v>0</v>
      </c>
      <c r="DA39" s="382">
        <v>0</v>
      </c>
      <c r="DB39" s="378">
        <v>0</v>
      </c>
      <c r="DC39" s="379">
        <v>0</v>
      </c>
      <c r="DD39" s="379">
        <v>0</v>
      </c>
      <c r="DE39" s="379">
        <v>0</v>
      </c>
      <c r="DF39" s="379">
        <v>0</v>
      </c>
      <c r="DG39" s="379">
        <v>0</v>
      </c>
      <c r="DH39" s="379">
        <v>0</v>
      </c>
      <c r="DI39" s="379">
        <v>0</v>
      </c>
      <c r="DJ39" s="380">
        <v>0</v>
      </c>
      <c r="DK39" s="381">
        <v>0</v>
      </c>
      <c r="DL39" s="379">
        <v>0</v>
      </c>
      <c r="DM39" s="379">
        <v>0</v>
      </c>
      <c r="DN39" s="379">
        <v>0</v>
      </c>
      <c r="DO39" s="379">
        <v>0</v>
      </c>
      <c r="DP39" s="379">
        <v>0</v>
      </c>
      <c r="DQ39" s="379">
        <v>0</v>
      </c>
      <c r="DR39" s="379">
        <v>0</v>
      </c>
      <c r="DS39" s="382">
        <v>0</v>
      </c>
      <c r="DT39" s="378">
        <v>0</v>
      </c>
      <c r="DU39" s="379">
        <v>0</v>
      </c>
      <c r="DV39" s="379">
        <v>0</v>
      </c>
      <c r="DW39" s="379">
        <v>0</v>
      </c>
      <c r="DX39" s="379">
        <v>0</v>
      </c>
      <c r="DY39" s="379">
        <v>0</v>
      </c>
      <c r="DZ39" s="379">
        <v>0</v>
      </c>
      <c r="EA39" s="379">
        <v>0</v>
      </c>
      <c r="EB39" s="380">
        <v>0</v>
      </c>
      <c r="EC39" s="381">
        <v>0</v>
      </c>
      <c r="ED39" s="379">
        <v>0</v>
      </c>
      <c r="EE39" s="379">
        <v>0</v>
      </c>
      <c r="EF39" s="379">
        <v>0</v>
      </c>
      <c r="EG39" s="379">
        <v>0</v>
      </c>
      <c r="EH39" s="379">
        <v>0</v>
      </c>
      <c r="EI39" s="379">
        <v>0</v>
      </c>
      <c r="EJ39" s="379">
        <v>0</v>
      </c>
      <c r="EK39" s="382">
        <v>0</v>
      </c>
      <c r="EL39" s="378">
        <v>0</v>
      </c>
      <c r="EM39" s="379">
        <v>0</v>
      </c>
      <c r="EN39" s="379">
        <v>0</v>
      </c>
      <c r="EO39" s="379">
        <v>0</v>
      </c>
      <c r="EP39" s="379">
        <v>0</v>
      </c>
      <c r="EQ39" s="379">
        <v>0</v>
      </c>
      <c r="ER39" s="379">
        <v>0</v>
      </c>
      <c r="ES39" s="379">
        <v>0</v>
      </c>
      <c r="ET39" s="380">
        <v>0</v>
      </c>
      <c r="EU39" s="381">
        <v>0</v>
      </c>
      <c r="EV39" s="379">
        <v>0</v>
      </c>
      <c r="EW39" s="379">
        <v>0</v>
      </c>
      <c r="EX39" s="379">
        <v>0</v>
      </c>
      <c r="EY39" s="379">
        <v>0</v>
      </c>
      <c r="EZ39" s="379">
        <v>0</v>
      </c>
      <c r="FA39" s="379">
        <v>0</v>
      </c>
      <c r="FB39" s="379">
        <v>0</v>
      </c>
      <c r="FC39" s="382">
        <v>0</v>
      </c>
      <c r="FD39" s="378">
        <v>0</v>
      </c>
      <c r="FE39" s="379">
        <v>0</v>
      </c>
      <c r="FF39" s="379">
        <v>0</v>
      </c>
      <c r="FG39" s="379">
        <v>0</v>
      </c>
      <c r="FH39" s="379">
        <v>0</v>
      </c>
      <c r="FI39" s="379">
        <v>0</v>
      </c>
      <c r="FJ39" s="379">
        <v>0</v>
      </c>
      <c r="FK39" s="379">
        <v>0</v>
      </c>
      <c r="FL39" s="380">
        <v>0</v>
      </c>
      <c r="FM39" s="381">
        <v>0</v>
      </c>
      <c r="FN39" s="379">
        <v>0</v>
      </c>
      <c r="FO39" s="379">
        <v>0</v>
      </c>
      <c r="FP39" s="379">
        <v>0</v>
      </c>
      <c r="FQ39" s="379">
        <v>0</v>
      </c>
      <c r="FR39" s="379">
        <v>0</v>
      </c>
      <c r="FS39" s="379">
        <v>0</v>
      </c>
      <c r="FT39" s="379">
        <v>0</v>
      </c>
      <c r="FU39" s="382">
        <v>0</v>
      </c>
      <c r="FV39" s="378">
        <v>0</v>
      </c>
      <c r="FW39" s="379">
        <v>0</v>
      </c>
      <c r="FX39" s="379">
        <v>0</v>
      </c>
      <c r="FY39" s="379">
        <v>0</v>
      </c>
      <c r="FZ39" s="379">
        <v>0</v>
      </c>
      <c r="GA39" s="379">
        <v>0</v>
      </c>
      <c r="GB39" s="379">
        <v>0</v>
      </c>
      <c r="GC39" s="379">
        <v>0</v>
      </c>
      <c r="GD39" s="380">
        <v>0</v>
      </c>
      <c r="GE39" s="381">
        <v>0</v>
      </c>
      <c r="GF39" s="379">
        <v>0</v>
      </c>
      <c r="GG39" s="379">
        <v>0</v>
      </c>
      <c r="GH39" s="379">
        <v>0</v>
      </c>
      <c r="GI39" s="379">
        <v>0</v>
      </c>
      <c r="GJ39" s="379">
        <v>0</v>
      </c>
      <c r="GK39" s="379">
        <v>0</v>
      </c>
      <c r="GL39" s="379">
        <v>0</v>
      </c>
      <c r="GM39" s="382">
        <v>0</v>
      </c>
      <c r="GN39" s="378">
        <v>0</v>
      </c>
      <c r="GO39" s="379">
        <v>0</v>
      </c>
      <c r="GP39" s="379">
        <v>0</v>
      </c>
      <c r="GQ39" s="379">
        <v>0</v>
      </c>
      <c r="GR39" s="379">
        <v>0</v>
      </c>
      <c r="GS39" s="379">
        <v>0</v>
      </c>
      <c r="GT39" s="379">
        <v>0</v>
      </c>
      <c r="GU39" s="379">
        <v>0</v>
      </c>
      <c r="GV39" s="380">
        <v>0</v>
      </c>
      <c r="GW39" s="381">
        <v>0</v>
      </c>
      <c r="GX39" s="379">
        <v>0</v>
      </c>
      <c r="GY39" s="379">
        <v>0</v>
      </c>
      <c r="GZ39" s="379">
        <v>0</v>
      </c>
      <c r="HA39" s="379">
        <v>0</v>
      </c>
      <c r="HB39" s="379">
        <v>0</v>
      </c>
      <c r="HC39" s="379">
        <v>0</v>
      </c>
      <c r="HD39" s="379">
        <v>0</v>
      </c>
      <c r="HE39" s="382">
        <v>0</v>
      </c>
      <c r="HF39" s="378">
        <v>0</v>
      </c>
      <c r="HG39" s="379">
        <v>0</v>
      </c>
      <c r="HH39" s="379">
        <v>0</v>
      </c>
      <c r="HI39" s="379">
        <v>0</v>
      </c>
      <c r="HJ39" s="379">
        <v>0</v>
      </c>
      <c r="HK39" s="379">
        <v>0</v>
      </c>
      <c r="HL39" s="379">
        <v>0</v>
      </c>
      <c r="HM39" s="379">
        <v>0</v>
      </c>
      <c r="HN39" s="380">
        <v>0</v>
      </c>
      <c r="HO39" s="115">
        <f t="shared" si="17"/>
        <v>3</v>
      </c>
      <c r="HP39" s="115">
        <f t="shared" si="18"/>
        <v>0</v>
      </c>
      <c r="HQ39" s="115">
        <f t="shared" si="2"/>
        <v>0</v>
      </c>
      <c r="HR39" s="115">
        <f t="shared" si="3"/>
        <v>0</v>
      </c>
      <c r="HS39" s="116">
        <f t="shared" si="4"/>
        <v>0</v>
      </c>
      <c r="HT39" s="115">
        <f t="shared" si="5"/>
        <v>0</v>
      </c>
      <c r="HU39" s="115">
        <f t="shared" si="6"/>
        <v>0</v>
      </c>
      <c r="HV39" s="117">
        <f t="shared" si="7"/>
        <v>0</v>
      </c>
      <c r="HW39" s="115">
        <f t="shared" si="8"/>
        <v>0</v>
      </c>
      <c r="HX39" s="470" t="str">
        <f t="shared" si="9"/>
        <v>nem volt</v>
      </c>
      <c r="HY39" s="470" t="str">
        <f t="shared" si="10"/>
        <v>nem volt</v>
      </c>
      <c r="HZ39" s="399" t="str">
        <f t="shared" si="11"/>
        <v>nem volt</v>
      </c>
      <c r="IA39" s="118">
        <f t="shared" si="19"/>
        <v>3</v>
      </c>
      <c r="IB39" s="119">
        <f t="shared" si="13"/>
        <v>0</v>
      </c>
      <c r="IC39" s="119">
        <f t="shared" si="14"/>
        <v>0</v>
      </c>
      <c r="ID39" s="399">
        <f t="shared" si="15"/>
        <v>0</v>
      </c>
    </row>
    <row r="40" spans="1:238" ht="18" x14ac:dyDescent="0.25">
      <c r="A40" s="392">
        <f t="shared" si="16"/>
        <v>34</v>
      </c>
      <c r="B40" s="62" t="s">
        <v>449</v>
      </c>
      <c r="C40" s="64">
        <v>0</v>
      </c>
      <c r="D40" s="64">
        <v>0</v>
      </c>
      <c r="E40" s="64">
        <v>0</v>
      </c>
      <c r="F40" s="64">
        <v>0</v>
      </c>
      <c r="G40" s="64">
        <v>0</v>
      </c>
      <c r="H40" s="65">
        <v>0</v>
      </c>
      <c r="I40" s="288">
        <v>0</v>
      </c>
      <c r="J40" s="64">
        <v>0</v>
      </c>
      <c r="K40" s="64">
        <v>0</v>
      </c>
      <c r="L40" s="64">
        <v>0</v>
      </c>
      <c r="M40" s="64">
        <v>0</v>
      </c>
      <c r="N40" s="64">
        <v>0</v>
      </c>
      <c r="O40" s="67"/>
      <c r="P40" s="378">
        <v>0</v>
      </c>
      <c r="Q40" s="379">
        <v>0</v>
      </c>
      <c r="R40" s="379">
        <v>0</v>
      </c>
      <c r="S40" s="379">
        <v>0</v>
      </c>
      <c r="T40" s="379">
        <v>0</v>
      </c>
      <c r="U40" s="379">
        <v>0</v>
      </c>
      <c r="V40" s="379">
        <v>0</v>
      </c>
      <c r="W40" s="379">
        <v>0</v>
      </c>
      <c r="X40" s="380">
        <v>0</v>
      </c>
      <c r="Y40" s="381">
        <v>0</v>
      </c>
      <c r="Z40" s="379">
        <v>0</v>
      </c>
      <c r="AA40" s="379">
        <v>0</v>
      </c>
      <c r="AB40" s="379">
        <v>0</v>
      </c>
      <c r="AC40" s="379">
        <v>0</v>
      </c>
      <c r="AD40" s="379">
        <v>0</v>
      </c>
      <c r="AE40" s="379">
        <v>0</v>
      </c>
      <c r="AF40" s="379">
        <v>0</v>
      </c>
      <c r="AG40" s="382">
        <v>0</v>
      </c>
      <c r="AH40" s="378">
        <v>0</v>
      </c>
      <c r="AI40" s="379">
        <v>0</v>
      </c>
      <c r="AJ40" s="379">
        <v>0</v>
      </c>
      <c r="AK40" s="379">
        <v>0</v>
      </c>
      <c r="AL40" s="379">
        <v>0</v>
      </c>
      <c r="AM40" s="379">
        <v>0</v>
      </c>
      <c r="AN40" s="379">
        <v>0</v>
      </c>
      <c r="AO40" s="379">
        <v>0</v>
      </c>
      <c r="AP40" s="380">
        <v>0</v>
      </c>
      <c r="AQ40" s="381">
        <v>0</v>
      </c>
      <c r="AR40" s="379">
        <v>0</v>
      </c>
      <c r="AS40" s="379">
        <v>0</v>
      </c>
      <c r="AT40" s="379">
        <v>0</v>
      </c>
      <c r="AU40" s="379">
        <v>0</v>
      </c>
      <c r="AV40" s="379">
        <v>0</v>
      </c>
      <c r="AW40" s="379">
        <v>0</v>
      </c>
      <c r="AX40" s="379">
        <v>0</v>
      </c>
      <c r="AY40" s="382">
        <v>0</v>
      </c>
      <c r="AZ40" s="378">
        <v>0</v>
      </c>
      <c r="BA40" s="379">
        <v>0</v>
      </c>
      <c r="BB40" s="379">
        <v>0</v>
      </c>
      <c r="BC40" s="379">
        <v>0</v>
      </c>
      <c r="BD40" s="379">
        <v>0</v>
      </c>
      <c r="BE40" s="379">
        <v>0</v>
      </c>
      <c r="BF40" s="379">
        <v>0</v>
      </c>
      <c r="BG40" s="379">
        <v>0</v>
      </c>
      <c r="BH40" s="380">
        <v>0</v>
      </c>
      <c r="BI40" s="381">
        <v>0</v>
      </c>
      <c r="BJ40" s="379">
        <v>0</v>
      </c>
      <c r="BK40" s="379">
        <v>0</v>
      </c>
      <c r="BL40" s="379">
        <v>0</v>
      </c>
      <c r="BM40" s="379">
        <v>0</v>
      </c>
      <c r="BN40" s="379">
        <v>0</v>
      </c>
      <c r="BO40" s="379">
        <v>0</v>
      </c>
      <c r="BP40" s="379">
        <v>0</v>
      </c>
      <c r="BQ40" s="382">
        <v>0</v>
      </c>
      <c r="BR40" s="378">
        <v>0</v>
      </c>
      <c r="BS40" s="379">
        <v>0</v>
      </c>
      <c r="BT40" s="379">
        <v>0</v>
      </c>
      <c r="BU40" s="379">
        <v>0</v>
      </c>
      <c r="BV40" s="379">
        <v>0</v>
      </c>
      <c r="BW40" s="379">
        <v>0</v>
      </c>
      <c r="BX40" s="379">
        <v>0</v>
      </c>
      <c r="BY40" s="379">
        <v>0</v>
      </c>
      <c r="BZ40" s="380">
        <v>0</v>
      </c>
      <c r="CA40" s="381">
        <v>0</v>
      </c>
      <c r="CB40" s="379">
        <v>0</v>
      </c>
      <c r="CC40" s="379">
        <v>0</v>
      </c>
      <c r="CD40" s="379">
        <v>0</v>
      </c>
      <c r="CE40" s="379">
        <v>0</v>
      </c>
      <c r="CF40" s="379">
        <v>0</v>
      </c>
      <c r="CG40" s="379">
        <v>0</v>
      </c>
      <c r="CH40" s="379">
        <v>0</v>
      </c>
      <c r="CI40" s="382">
        <v>0</v>
      </c>
      <c r="CJ40" s="378">
        <v>0</v>
      </c>
      <c r="CK40" s="379">
        <v>0</v>
      </c>
      <c r="CL40" s="379">
        <v>0</v>
      </c>
      <c r="CM40" s="379">
        <v>0</v>
      </c>
      <c r="CN40" s="379">
        <v>0</v>
      </c>
      <c r="CO40" s="379">
        <v>0</v>
      </c>
      <c r="CP40" s="379">
        <v>0</v>
      </c>
      <c r="CQ40" s="379">
        <v>0</v>
      </c>
      <c r="CR40" s="380">
        <v>0</v>
      </c>
      <c r="CS40" s="381">
        <v>0</v>
      </c>
      <c r="CT40" s="379">
        <v>0</v>
      </c>
      <c r="CU40" s="379">
        <v>0</v>
      </c>
      <c r="CV40" s="379">
        <v>0</v>
      </c>
      <c r="CW40" s="379">
        <v>0</v>
      </c>
      <c r="CX40" s="379">
        <v>0</v>
      </c>
      <c r="CY40" s="379">
        <v>0</v>
      </c>
      <c r="CZ40" s="379">
        <v>0</v>
      </c>
      <c r="DA40" s="382">
        <v>0</v>
      </c>
      <c r="DB40" s="378">
        <v>0</v>
      </c>
      <c r="DC40" s="379">
        <v>0</v>
      </c>
      <c r="DD40" s="379">
        <v>0</v>
      </c>
      <c r="DE40" s="379">
        <v>0</v>
      </c>
      <c r="DF40" s="379">
        <v>0</v>
      </c>
      <c r="DG40" s="379">
        <v>0</v>
      </c>
      <c r="DH40" s="379">
        <v>0</v>
      </c>
      <c r="DI40" s="379">
        <v>0</v>
      </c>
      <c r="DJ40" s="380">
        <v>0</v>
      </c>
      <c r="DK40" s="381">
        <v>0</v>
      </c>
      <c r="DL40" s="379">
        <v>0</v>
      </c>
      <c r="DM40" s="379">
        <v>0</v>
      </c>
      <c r="DN40" s="379">
        <v>0</v>
      </c>
      <c r="DO40" s="379">
        <v>0</v>
      </c>
      <c r="DP40" s="379">
        <v>0</v>
      </c>
      <c r="DQ40" s="379">
        <v>0</v>
      </c>
      <c r="DR40" s="379">
        <v>0</v>
      </c>
      <c r="DS40" s="382">
        <v>0</v>
      </c>
      <c r="DT40" s="378">
        <v>0</v>
      </c>
      <c r="DU40" s="379">
        <v>0</v>
      </c>
      <c r="DV40" s="379">
        <v>0</v>
      </c>
      <c r="DW40" s="379">
        <v>0</v>
      </c>
      <c r="DX40" s="379">
        <v>0</v>
      </c>
      <c r="DY40" s="379">
        <v>0</v>
      </c>
      <c r="DZ40" s="379">
        <v>0</v>
      </c>
      <c r="EA40" s="379">
        <v>0</v>
      </c>
      <c r="EB40" s="380">
        <v>0</v>
      </c>
      <c r="EC40" s="381">
        <v>0</v>
      </c>
      <c r="ED40" s="379">
        <v>0</v>
      </c>
      <c r="EE40" s="379">
        <v>0</v>
      </c>
      <c r="EF40" s="379">
        <v>0</v>
      </c>
      <c r="EG40" s="379">
        <v>0</v>
      </c>
      <c r="EH40" s="379">
        <v>0</v>
      </c>
      <c r="EI40" s="379">
        <v>0</v>
      </c>
      <c r="EJ40" s="379">
        <v>0</v>
      </c>
      <c r="EK40" s="382">
        <v>0</v>
      </c>
      <c r="EL40" s="378">
        <v>0</v>
      </c>
      <c r="EM40" s="379">
        <v>0</v>
      </c>
      <c r="EN40" s="379">
        <v>0</v>
      </c>
      <c r="EO40" s="379">
        <v>0</v>
      </c>
      <c r="EP40" s="379">
        <v>0</v>
      </c>
      <c r="EQ40" s="379">
        <v>0</v>
      </c>
      <c r="ER40" s="379">
        <v>0</v>
      </c>
      <c r="ES40" s="379">
        <v>0</v>
      </c>
      <c r="ET40" s="380">
        <v>0</v>
      </c>
      <c r="EU40" s="381">
        <v>0</v>
      </c>
      <c r="EV40" s="379">
        <v>0</v>
      </c>
      <c r="EW40" s="379">
        <v>0</v>
      </c>
      <c r="EX40" s="379">
        <v>0</v>
      </c>
      <c r="EY40" s="379">
        <v>0</v>
      </c>
      <c r="EZ40" s="379">
        <v>0</v>
      </c>
      <c r="FA40" s="379">
        <v>0</v>
      </c>
      <c r="FB40" s="379">
        <v>0</v>
      </c>
      <c r="FC40" s="382">
        <v>0</v>
      </c>
      <c r="FD40" s="378">
        <v>0</v>
      </c>
      <c r="FE40" s="379">
        <v>0</v>
      </c>
      <c r="FF40" s="379">
        <v>0</v>
      </c>
      <c r="FG40" s="379">
        <v>0</v>
      </c>
      <c r="FH40" s="379">
        <v>0</v>
      </c>
      <c r="FI40" s="379">
        <v>0</v>
      </c>
      <c r="FJ40" s="379">
        <v>0</v>
      </c>
      <c r="FK40" s="379">
        <v>0</v>
      </c>
      <c r="FL40" s="380">
        <v>0</v>
      </c>
      <c r="FM40" s="381">
        <v>0</v>
      </c>
      <c r="FN40" s="379">
        <v>0</v>
      </c>
      <c r="FO40" s="379">
        <v>0</v>
      </c>
      <c r="FP40" s="379">
        <v>0</v>
      </c>
      <c r="FQ40" s="379">
        <v>0</v>
      </c>
      <c r="FR40" s="379">
        <v>0</v>
      </c>
      <c r="FS40" s="379">
        <v>0</v>
      </c>
      <c r="FT40" s="379">
        <v>0</v>
      </c>
      <c r="FU40" s="382">
        <v>0</v>
      </c>
      <c r="FV40" s="378">
        <v>0</v>
      </c>
      <c r="FW40" s="379">
        <v>0</v>
      </c>
      <c r="FX40" s="379">
        <v>0</v>
      </c>
      <c r="FY40" s="379">
        <v>0</v>
      </c>
      <c r="FZ40" s="379">
        <v>0</v>
      </c>
      <c r="GA40" s="379">
        <v>0</v>
      </c>
      <c r="GB40" s="379">
        <v>0</v>
      </c>
      <c r="GC40" s="379">
        <v>0</v>
      </c>
      <c r="GD40" s="380">
        <v>0</v>
      </c>
      <c r="GE40" s="381">
        <v>0</v>
      </c>
      <c r="GF40" s="379">
        <v>0</v>
      </c>
      <c r="GG40" s="379">
        <v>0</v>
      </c>
      <c r="GH40" s="379">
        <v>0</v>
      </c>
      <c r="GI40" s="379">
        <v>0</v>
      </c>
      <c r="GJ40" s="379">
        <v>0</v>
      </c>
      <c r="GK40" s="379">
        <v>0</v>
      </c>
      <c r="GL40" s="379">
        <v>0</v>
      </c>
      <c r="GM40" s="382">
        <v>0</v>
      </c>
      <c r="GN40" s="378">
        <v>0</v>
      </c>
      <c r="GO40" s="379">
        <v>0</v>
      </c>
      <c r="GP40" s="379">
        <v>0</v>
      </c>
      <c r="GQ40" s="379">
        <v>0</v>
      </c>
      <c r="GR40" s="379">
        <v>0</v>
      </c>
      <c r="GS40" s="379">
        <v>0</v>
      </c>
      <c r="GT40" s="379">
        <v>0</v>
      </c>
      <c r="GU40" s="379">
        <v>0</v>
      </c>
      <c r="GV40" s="380">
        <v>0</v>
      </c>
      <c r="GW40" s="381">
        <v>0</v>
      </c>
      <c r="GX40" s="379">
        <v>0</v>
      </c>
      <c r="GY40" s="379">
        <v>0</v>
      </c>
      <c r="GZ40" s="379">
        <v>0</v>
      </c>
      <c r="HA40" s="379">
        <v>0</v>
      </c>
      <c r="HB40" s="379">
        <v>0</v>
      </c>
      <c r="HC40" s="379">
        <v>0</v>
      </c>
      <c r="HD40" s="379">
        <v>0</v>
      </c>
      <c r="HE40" s="382">
        <v>0</v>
      </c>
      <c r="HF40" s="378">
        <v>0</v>
      </c>
      <c r="HG40" s="379">
        <v>0</v>
      </c>
      <c r="HH40" s="379">
        <v>0</v>
      </c>
      <c r="HI40" s="379">
        <v>0</v>
      </c>
      <c r="HJ40" s="379">
        <v>0</v>
      </c>
      <c r="HK40" s="379">
        <v>0</v>
      </c>
      <c r="HL40" s="379">
        <v>0</v>
      </c>
      <c r="HM40" s="379">
        <v>0</v>
      </c>
      <c r="HN40" s="380">
        <v>0</v>
      </c>
      <c r="HO40" s="115">
        <f t="shared" si="17"/>
        <v>0</v>
      </c>
      <c r="HP40" s="115">
        <f t="shared" si="18"/>
        <v>0</v>
      </c>
      <c r="HQ40" s="115">
        <f t="shared" si="2"/>
        <v>0</v>
      </c>
      <c r="HR40" s="115">
        <f t="shared" si="3"/>
        <v>0</v>
      </c>
      <c r="HS40" s="116">
        <f t="shared" si="4"/>
        <v>0</v>
      </c>
      <c r="HT40" s="115">
        <f t="shared" si="5"/>
        <v>0</v>
      </c>
      <c r="HU40" s="115">
        <f t="shared" si="6"/>
        <v>0</v>
      </c>
      <c r="HV40" s="117">
        <f t="shared" si="7"/>
        <v>0</v>
      </c>
      <c r="HW40" s="115" t="str">
        <f t="shared" si="8"/>
        <v>nem volt</v>
      </c>
      <c r="HX40" s="470" t="str">
        <f t="shared" si="9"/>
        <v>nem volt</v>
      </c>
      <c r="HY40" s="470" t="str">
        <f t="shared" si="10"/>
        <v>nem volt</v>
      </c>
      <c r="HZ40" s="399" t="str">
        <f t="shared" si="11"/>
        <v>nem volt</v>
      </c>
      <c r="IA40" s="118">
        <f t="shared" si="19"/>
        <v>0</v>
      </c>
      <c r="IB40" s="119">
        <f t="shared" si="13"/>
        <v>0</v>
      </c>
      <c r="IC40" s="119" t="str">
        <f t="shared" si="14"/>
        <v>nem volt</v>
      </c>
      <c r="ID40" s="399">
        <f t="shared" si="15"/>
        <v>0</v>
      </c>
    </row>
    <row r="41" spans="1:238" ht="18" x14ac:dyDescent="0.25">
      <c r="A41" s="392">
        <f t="shared" si="16"/>
        <v>35</v>
      </c>
      <c r="B41" s="62" t="s">
        <v>449</v>
      </c>
      <c r="C41" s="64">
        <v>0</v>
      </c>
      <c r="D41" s="64">
        <v>0</v>
      </c>
      <c r="E41" s="64">
        <v>0</v>
      </c>
      <c r="F41" s="64">
        <v>0</v>
      </c>
      <c r="G41" s="64">
        <v>0</v>
      </c>
      <c r="H41" s="65">
        <v>0</v>
      </c>
      <c r="I41" s="288">
        <v>0</v>
      </c>
      <c r="J41" s="64">
        <v>0</v>
      </c>
      <c r="K41" s="64">
        <v>0</v>
      </c>
      <c r="L41" s="64">
        <v>0</v>
      </c>
      <c r="M41" s="64">
        <v>0</v>
      </c>
      <c r="N41" s="64">
        <v>0</v>
      </c>
      <c r="O41" s="67"/>
      <c r="P41" s="378">
        <v>0</v>
      </c>
      <c r="Q41" s="379">
        <v>0</v>
      </c>
      <c r="R41" s="379">
        <v>0</v>
      </c>
      <c r="S41" s="379">
        <v>0</v>
      </c>
      <c r="T41" s="379">
        <v>0</v>
      </c>
      <c r="U41" s="379">
        <v>0</v>
      </c>
      <c r="V41" s="379">
        <v>0</v>
      </c>
      <c r="W41" s="379">
        <v>0</v>
      </c>
      <c r="X41" s="380">
        <v>0</v>
      </c>
      <c r="Y41" s="381">
        <v>0</v>
      </c>
      <c r="Z41" s="379">
        <v>0</v>
      </c>
      <c r="AA41" s="379">
        <v>0</v>
      </c>
      <c r="AB41" s="379">
        <v>0</v>
      </c>
      <c r="AC41" s="379">
        <v>0</v>
      </c>
      <c r="AD41" s="379">
        <v>0</v>
      </c>
      <c r="AE41" s="379">
        <v>0</v>
      </c>
      <c r="AF41" s="379">
        <v>0</v>
      </c>
      <c r="AG41" s="382">
        <v>0</v>
      </c>
      <c r="AH41" s="378">
        <v>0</v>
      </c>
      <c r="AI41" s="379">
        <v>0</v>
      </c>
      <c r="AJ41" s="379">
        <v>0</v>
      </c>
      <c r="AK41" s="379">
        <v>0</v>
      </c>
      <c r="AL41" s="379">
        <v>0</v>
      </c>
      <c r="AM41" s="379">
        <v>0</v>
      </c>
      <c r="AN41" s="379">
        <v>0</v>
      </c>
      <c r="AO41" s="379">
        <v>0</v>
      </c>
      <c r="AP41" s="380">
        <v>0</v>
      </c>
      <c r="AQ41" s="381">
        <v>0</v>
      </c>
      <c r="AR41" s="379">
        <v>0</v>
      </c>
      <c r="AS41" s="379">
        <v>0</v>
      </c>
      <c r="AT41" s="379">
        <v>0</v>
      </c>
      <c r="AU41" s="379">
        <v>0</v>
      </c>
      <c r="AV41" s="379">
        <v>0</v>
      </c>
      <c r="AW41" s="379">
        <v>0</v>
      </c>
      <c r="AX41" s="379">
        <v>0</v>
      </c>
      <c r="AY41" s="382">
        <v>0</v>
      </c>
      <c r="AZ41" s="378">
        <v>0</v>
      </c>
      <c r="BA41" s="379">
        <v>0</v>
      </c>
      <c r="BB41" s="379">
        <v>0</v>
      </c>
      <c r="BC41" s="379">
        <v>0</v>
      </c>
      <c r="BD41" s="379">
        <v>0</v>
      </c>
      <c r="BE41" s="379">
        <v>0</v>
      </c>
      <c r="BF41" s="379">
        <v>0</v>
      </c>
      <c r="BG41" s="379">
        <v>0</v>
      </c>
      <c r="BH41" s="380">
        <v>0</v>
      </c>
      <c r="BI41" s="381">
        <v>0</v>
      </c>
      <c r="BJ41" s="379">
        <v>0</v>
      </c>
      <c r="BK41" s="379">
        <v>0</v>
      </c>
      <c r="BL41" s="379">
        <v>0</v>
      </c>
      <c r="BM41" s="379">
        <v>0</v>
      </c>
      <c r="BN41" s="379">
        <v>0</v>
      </c>
      <c r="BO41" s="379">
        <v>0</v>
      </c>
      <c r="BP41" s="379">
        <v>0</v>
      </c>
      <c r="BQ41" s="382">
        <v>0</v>
      </c>
      <c r="BR41" s="378">
        <v>0</v>
      </c>
      <c r="BS41" s="379">
        <v>0</v>
      </c>
      <c r="BT41" s="379">
        <v>0</v>
      </c>
      <c r="BU41" s="379">
        <v>0</v>
      </c>
      <c r="BV41" s="379">
        <v>0</v>
      </c>
      <c r="BW41" s="379">
        <v>0</v>
      </c>
      <c r="BX41" s="379">
        <v>0</v>
      </c>
      <c r="BY41" s="379">
        <v>0</v>
      </c>
      <c r="BZ41" s="380">
        <v>0</v>
      </c>
      <c r="CA41" s="381">
        <v>0</v>
      </c>
      <c r="CB41" s="379">
        <v>0</v>
      </c>
      <c r="CC41" s="379">
        <v>0</v>
      </c>
      <c r="CD41" s="379">
        <v>0</v>
      </c>
      <c r="CE41" s="379">
        <v>0</v>
      </c>
      <c r="CF41" s="379">
        <v>0</v>
      </c>
      <c r="CG41" s="379">
        <v>0</v>
      </c>
      <c r="CH41" s="379">
        <v>0</v>
      </c>
      <c r="CI41" s="382">
        <v>0</v>
      </c>
      <c r="CJ41" s="378">
        <v>0</v>
      </c>
      <c r="CK41" s="379">
        <v>0</v>
      </c>
      <c r="CL41" s="379">
        <v>0</v>
      </c>
      <c r="CM41" s="379">
        <v>0</v>
      </c>
      <c r="CN41" s="379">
        <v>0</v>
      </c>
      <c r="CO41" s="379">
        <v>0</v>
      </c>
      <c r="CP41" s="379">
        <v>0</v>
      </c>
      <c r="CQ41" s="379">
        <v>0</v>
      </c>
      <c r="CR41" s="380">
        <v>0</v>
      </c>
      <c r="CS41" s="381">
        <v>0</v>
      </c>
      <c r="CT41" s="379">
        <v>0</v>
      </c>
      <c r="CU41" s="379">
        <v>0</v>
      </c>
      <c r="CV41" s="379">
        <v>0</v>
      </c>
      <c r="CW41" s="379">
        <v>0</v>
      </c>
      <c r="CX41" s="379">
        <v>0</v>
      </c>
      <c r="CY41" s="379">
        <v>0</v>
      </c>
      <c r="CZ41" s="379">
        <v>0</v>
      </c>
      <c r="DA41" s="382">
        <v>0</v>
      </c>
      <c r="DB41" s="378">
        <v>0</v>
      </c>
      <c r="DC41" s="379">
        <v>0</v>
      </c>
      <c r="DD41" s="379">
        <v>0</v>
      </c>
      <c r="DE41" s="379">
        <v>0</v>
      </c>
      <c r="DF41" s="379">
        <v>0</v>
      </c>
      <c r="DG41" s="379">
        <v>0</v>
      </c>
      <c r="DH41" s="379">
        <v>0</v>
      </c>
      <c r="DI41" s="379">
        <v>0</v>
      </c>
      <c r="DJ41" s="380">
        <v>0</v>
      </c>
      <c r="DK41" s="381">
        <v>0</v>
      </c>
      <c r="DL41" s="379">
        <v>0</v>
      </c>
      <c r="DM41" s="379">
        <v>0</v>
      </c>
      <c r="DN41" s="379">
        <v>0</v>
      </c>
      <c r="DO41" s="379">
        <v>0</v>
      </c>
      <c r="DP41" s="379">
        <v>0</v>
      </c>
      <c r="DQ41" s="379">
        <v>0</v>
      </c>
      <c r="DR41" s="379">
        <v>0</v>
      </c>
      <c r="DS41" s="382">
        <v>0</v>
      </c>
      <c r="DT41" s="378">
        <v>0</v>
      </c>
      <c r="DU41" s="379">
        <v>0</v>
      </c>
      <c r="DV41" s="379">
        <v>0</v>
      </c>
      <c r="DW41" s="379">
        <v>0</v>
      </c>
      <c r="DX41" s="379">
        <v>0</v>
      </c>
      <c r="DY41" s="379">
        <v>0</v>
      </c>
      <c r="DZ41" s="379">
        <v>0</v>
      </c>
      <c r="EA41" s="379">
        <v>0</v>
      </c>
      <c r="EB41" s="380">
        <v>0</v>
      </c>
      <c r="EC41" s="381">
        <v>0</v>
      </c>
      <c r="ED41" s="379">
        <v>0</v>
      </c>
      <c r="EE41" s="379">
        <v>0</v>
      </c>
      <c r="EF41" s="379">
        <v>0</v>
      </c>
      <c r="EG41" s="379">
        <v>0</v>
      </c>
      <c r="EH41" s="379">
        <v>0</v>
      </c>
      <c r="EI41" s="379">
        <v>0</v>
      </c>
      <c r="EJ41" s="379">
        <v>0</v>
      </c>
      <c r="EK41" s="382">
        <v>0</v>
      </c>
      <c r="EL41" s="378">
        <v>0</v>
      </c>
      <c r="EM41" s="379">
        <v>0</v>
      </c>
      <c r="EN41" s="379">
        <v>0</v>
      </c>
      <c r="EO41" s="379">
        <v>0</v>
      </c>
      <c r="EP41" s="379">
        <v>0</v>
      </c>
      <c r="EQ41" s="379">
        <v>0</v>
      </c>
      <c r="ER41" s="379">
        <v>0</v>
      </c>
      <c r="ES41" s="379">
        <v>0</v>
      </c>
      <c r="ET41" s="380">
        <v>0</v>
      </c>
      <c r="EU41" s="381">
        <v>0</v>
      </c>
      <c r="EV41" s="379">
        <v>0</v>
      </c>
      <c r="EW41" s="379">
        <v>0</v>
      </c>
      <c r="EX41" s="379">
        <v>0</v>
      </c>
      <c r="EY41" s="379">
        <v>0</v>
      </c>
      <c r="EZ41" s="379">
        <v>0</v>
      </c>
      <c r="FA41" s="379">
        <v>0</v>
      </c>
      <c r="FB41" s="379">
        <v>0</v>
      </c>
      <c r="FC41" s="382">
        <v>0</v>
      </c>
      <c r="FD41" s="378">
        <v>0</v>
      </c>
      <c r="FE41" s="379">
        <v>0</v>
      </c>
      <c r="FF41" s="379">
        <v>0</v>
      </c>
      <c r="FG41" s="379">
        <v>0</v>
      </c>
      <c r="FH41" s="379">
        <v>0</v>
      </c>
      <c r="FI41" s="379">
        <v>0</v>
      </c>
      <c r="FJ41" s="379">
        <v>0</v>
      </c>
      <c r="FK41" s="379">
        <v>0</v>
      </c>
      <c r="FL41" s="380">
        <v>0</v>
      </c>
      <c r="FM41" s="381">
        <v>0</v>
      </c>
      <c r="FN41" s="379">
        <v>0</v>
      </c>
      <c r="FO41" s="379">
        <v>0</v>
      </c>
      <c r="FP41" s="379">
        <v>0</v>
      </c>
      <c r="FQ41" s="379">
        <v>0</v>
      </c>
      <c r="FR41" s="379">
        <v>0</v>
      </c>
      <c r="FS41" s="379">
        <v>0</v>
      </c>
      <c r="FT41" s="379">
        <v>0</v>
      </c>
      <c r="FU41" s="382">
        <v>0</v>
      </c>
      <c r="FV41" s="378">
        <v>0</v>
      </c>
      <c r="FW41" s="379">
        <v>0</v>
      </c>
      <c r="FX41" s="379">
        <v>0</v>
      </c>
      <c r="FY41" s="379">
        <v>0</v>
      </c>
      <c r="FZ41" s="379">
        <v>0</v>
      </c>
      <c r="GA41" s="379">
        <v>0</v>
      </c>
      <c r="GB41" s="379">
        <v>0</v>
      </c>
      <c r="GC41" s="379">
        <v>0</v>
      </c>
      <c r="GD41" s="380">
        <v>0</v>
      </c>
      <c r="GE41" s="381">
        <v>0</v>
      </c>
      <c r="GF41" s="379">
        <v>0</v>
      </c>
      <c r="GG41" s="379">
        <v>0</v>
      </c>
      <c r="GH41" s="379">
        <v>0</v>
      </c>
      <c r="GI41" s="379">
        <v>0</v>
      </c>
      <c r="GJ41" s="379">
        <v>0</v>
      </c>
      <c r="GK41" s="379">
        <v>0</v>
      </c>
      <c r="GL41" s="379">
        <v>0</v>
      </c>
      <c r="GM41" s="382">
        <v>0</v>
      </c>
      <c r="GN41" s="378">
        <v>0</v>
      </c>
      <c r="GO41" s="379">
        <v>0</v>
      </c>
      <c r="GP41" s="379">
        <v>0</v>
      </c>
      <c r="GQ41" s="379">
        <v>0</v>
      </c>
      <c r="GR41" s="379">
        <v>0</v>
      </c>
      <c r="GS41" s="379">
        <v>0</v>
      </c>
      <c r="GT41" s="379">
        <v>0</v>
      </c>
      <c r="GU41" s="379">
        <v>0</v>
      </c>
      <c r="GV41" s="380">
        <v>0</v>
      </c>
      <c r="GW41" s="381">
        <v>0</v>
      </c>
      <c r="GX41" s="379">
        <v>0</v>
      </c>
      <c r="GY41" s="379">
        <v>0</v>
      </c>
      <c r="GZ41" s="379">
        <v>0</v>
      </c>
      <c r="HA41" s="379">
        <v>0</v>
      </c>
      <c r="HB41" s="379">
        <v>0</v>
      </c>
      <c r="HC41" s="379">
        <v>0</v>
      </c>
      <c r="HD41" s="379">
        <v>0</v>
      </c>
      <c r="HE41" s="382">
        <v>0</v>
      </c>
      <c r="HF41" s="378">
        <v>0</v>
      </c>
      <c r="HG41" s="379">
        <v>0</v>
      </c>
      <c r="HH41" s="379">
        <v>0</v>
      </c>
      <c r="HI41" s="379">
        <v>0</v>
      </c>
      <c r="HJ41" s="379">
        <v>0</v>
      </c>
      <c r="HK41" s="379">
        <v>0</v>
      </c>
      <c r="HL41" s="379">
        <v>0</v>
      </c>
      <c r="HM41" s="379">
        <v>0</v>
      </c>
      <c r="HN41" s="380">
        <v>0</v>
      </c>
      <c r="HO41" s="115">
        <f t="shared" si="17"/>
        <v>0</v>
      </c>
      <c r="HP41" s="115">
        <f t="shared" si="18"/>
        <v>0</v>
      </c>
      <c r="HQ41" s="115">
        <f t="shared" si="2"/>
        <v>0</v>
      </c>
      <c r="HR41" s="115">
        <f t="shared" si="3"/>
        <v>0</v>
      </c>
      <c r="HS41" s="116">
        <f t="shared" si="4"/>
        <v>0</v>
      </c>
      <c r="HT41" s="115">
        <f t="shared" si="5"/>
        <v>0</v>
      </c>
      <c r="HU41" s="115">
        <f t="shared" si="6"/>
        <v>0</v>
      </c>
      <c r="HV41" s="117">
        <f t="shared" si="7"/>
        <v>0</v>
      </c>
      <c r="HW41" s="115" t="str">
        <f t="shared" si="8"/>
        <v>nem volt</v>
      </c>
      <c r="HX41" s="470" t="str">
        <f t="shared" si="9"/>
        <v>nem volt</v>
      </c>
      <c r="HY41" s="470" t="str">
        <f t="shared" si="10"/>
        <v>nem volt</v>
      </c>
      <c r="HZ41" s="399" t="str">
        <f t="shared" si="11"/>
        <v>nem volt</v>
      </c>
      <c r="IA41" s="118">
        <f t="shared" si="19"/>
        <v>0</v>
      </c>
      <c r="IB41" s="119">
        <f t="shared" si="13"/>
        <v>0</v>
      </c>
      <c r="IC41" s="119" t="str">
        <f t="shared" si="14"/>
        <v>nem volt</v>
      </c>
      <c r="ID41" s="399">
        <f t="shared" si="15"/>
        <v>0</v>
      </c>
    </row>
    <row r="42" spans="1:238" ht="18" x14ac:dyDescent="0.25">
      <c r="A42" s="392">
        <f t="shared" si="16"/>
        <v>36</v>
      </c>
      <c r="B42" s="62" t="s">
        <v>449</v>
      </c>
      <c r="C42" s="64">
        <v>0</v>
      </c>
      <c r="D42" s="64">
        <v>0</v>
      </c>
      <c r="E42" s="64">
        <v>0</v>
      </c>
      <c r="F42" s="64">
        <v>0</v>
      </c>
      <c r="G42" s="64">
        <v>0</v>
      </c>
      <c r="H42" s="65">
        <v>0</v>
      </c>
      <c r="I42" s="288">
        <v>0</v>
      </c>
      <c r="J42" s="64">
        <v>0</v>
      </c>
      <c r="K42" s="64">
        <v>0</v>
      </c>
      <c r="L42" s="64">
        <v>0</v>
      </c>
      <c r="M42" s="64">
        <v>0</v>
      </c>
      <c r="N42" s="64">
        <v>0</v>
      </c>
      <c r="O42" s="67"/>
      <c r="P42" s="378">
        <v>0</v>
      </c>
      <c r="Q42" s="379">
        <v>0</v>
      </c>
      <c r="R42" s="379">
        <v>0</v>
      </c>
      <c r="S42" s="379">
        <v>0</v>
      </c>
      <c r="T42" s="379">
        <v>0</v>
      </c>
      <c r="U42" s="379">
        <v>0</v>
      </c>
      <c r="V42" s="379">
        <v>0</v>
      </c>
      <c r="W42" s="379">
        <v>0</v>
      </c>
      <c r="X42" s="380">
        <v>0</v>
      </c>
      <c r="Y42" s="381">
        <v>0</v>
      </c>
      <c r="Z42" s="379">
        <v>0</v>
      </c>
      <c r="AA42" s="379">
        <v>0</v>
      </c>
      <c r="AB42" s="379">
        <v>0</v>
      </c>
      <c r="AC42" s="379">
        <v>0</v>
      </c>
      <c r="AD42" s="379">
        <v>0</v>
      </c>
      <c r="AE42" s="379">
        <v>0</v>
      </c>
      <c r="AF42" s="379">
        <v>0</v>
      </c>
      <c r="AG42" s="382">
        <v>0</v>
      </c>
      <c r="AH42" s="378">
        <v>0</v>
      </c>
      <c r="AI42" s="379">
        <v>0</v>
      </c>
      <c r="AJ42" s="379">
        <v>0</v>
      </c>
      <c r="AK42" s="379">
        <v>0</v>
      </c>
      <c r="AL42" s="379">
        <v>0</v>
      </c>
      <c r="AM42" s="379">
        <v>0</v>
      </c>
      <c r="AN42" s="379">
        <v>0</v>
      </c>
      <c r="AO42" s="379">
        <v>0</v>
      </c>
      <c r="AP42" s="380">
        <v>0</v>
      </c>
      <c r="AQ42" s="381">
        <v>0</v>
      </c>
      <c r="AR42" s="379">
        <v>0</v>
      </c>
      <c r="AS42" s="379">
        <v>0</v>
      </c>
      <c r="AT42" s="379">
        <v>0</v>
      </c>
      <c r="AU42" s="379">
        <v>0</v>
      </c>
      <c r="AV42" s="379">
        <v>0</v>
      </c>
      <c r="AW42" s="379">
        <v>0</v>
      </c>
      <c r="AX42" s="379">
        <v>0</v>
      </c>
      <c r="AY42" s="382">
        <v>0</v>
      </c>
      <c r="AZ42" s="378">
        <v>0</v>
      </c>
      <c r="BA42" s="379">
        <v>0</v>
      </c>
      <c r="BB42" s="379">
        <v>0</v>
      </c>
      <c r="BC42" s="379">
        <v>0</v>
      </c>
      <c r="BD42" s="379">
        <v>0</v>
      </c>
      <c r="BE42" s="379">
        <v>0</v>
      </c>
      <c r="BF42" s="379">
        <v>0</v>
      </c>
      <c r="BG42" s="379">
        <v>0</v>
      </c>
      <c r="BH42" s="380">
        <v>0</v>
      </c>
      <c r="BI42" s="381">
        <v>0</v>
      </c>
      <c r="BJ42" s="379">
        <v>0</v>
      </c>
      <c r="BK42" s="379">
        <v>0</v>
      </c>
      <c r="BL42" s="379">
        <v>0</v>
      </c>
      <c r="BM42" s="379">
        <v>0</v>
      </c>
      <c r="BN42" s="379">
        <v>0</v>
      </c>
      <c r="BO42" s="379">
        <v>0</v>
      </c>
      <c r="BP42" s="379">
        <v>0</v>
      </c>
      <c r="BQ42" s="382">
        <v>0</v>
      </c>
      <c r="BR42" s="378">
        <v>0</v>
      </c>
      <c r="BS42" s="379">
        <v>0</v>
      </c>
      <c r="BT42" s="379">
        <v>0</v>
      </c>
      <c r="BU42" s="379">
        <v>0</v>
      </c>
      <c r="BV42" s="379">
        <v>0</v>
      </c>
      <c r="BW42" s="379">
        <v>0</v>
      </c>
      <c r="BX42" s="379">
        <v>0</v>
      </c>
      <c r="BY42" s="379">
        <v>0</v>
      </c>
      <c r="BZ42" s="380">
        <v>0</v>
      </c>
      <c r="CA42" s="381">
        <v>0</v>
      </c>
      <c r="CB42" s="379">
        <v>0</v>
      </c>
      <c r="CC42" s="379">
        <v>0</v>
      </c>
      <c r="CD42" s="379">
        <v>0</v>
      </c>
      <c r="CE42" s="379">
        <v>0</v>
      </c>
      <c r="CF42" s="379">
        <v>0</v>
      </c>
      <c r="CG42" s="379">
        <v>0</v>
      </c>
      <c r="CH42" s="379">
        <v>0</v>
      </c>
      <c r="CI42" s="382">
        <v>0</v>
      </c>
      <c r="CJ42" s="378">
        <v>0</v>
      </c>
      <c r="CK42" s="379">
        <v>0</v>
      </c>
      <c r="CL42" s="379">
        <v>0</v>
      </c>
      <c r="CM42" s="379">
        <v>0</v>
      </c>
      <c r="CN42" s="379">
        <v>0</v>
      </c>
      <c r="CO42" s="379">
        <v>0</v>
      </c>
      <c r="CP42" s="379">
        <v>0</v>
      </c>
      <c r="CQ42" s="379">
        <v>0</v>
      </c>
      <c r="CR42" s="380">
        <v>0</v>
      </c>
      <c r="CS42" s="381">
        <v>0</v>
      </c>
      <c r="CT42" s="379">
        <v>0</v>
      </c>
      <c r="CU42" s="379">
        <v>0</v>
      </c>
      <c r="CV42" s="379">
        <v>0</v>
      </c>
      <c r="CW42" s="379">
        <v>0</v>
      </c>
      <c r="CX42" s="379">
        <v>0</v>
      </c>
      <c r="CY42" s="379">
        <v>0</v>
      </c>
      <c r="CZ42" s="379">
        <v>0</v>
      </c>
      <c r="DA42" s="382">
        <v>0</v>
      </c>
      <c r="DB42" s="378">
        <v>0</v>
      </c>
      <c r="DC42" s="379">
        <v>0</v>
      </c>
      <c r="DD42" s="379">
        <v>0</v>
      </c>
      <c r="DE42" s="379">
        <v>0</v>
      </c>
      <c r="DF42" s="379">
        <v>0</v>
      </c>
      <c r="DG42" s="379">
        <v>0</v>
      </c>
      <c r="DH42" s="379">
        <v>0</v>
      </c>
      <c r="DI42" s="379">
        <v>0</v>
      </c>
      <c r="DJ42" s="380">
        <v>0</v>
      </c>
      <c r="DK42" s="381">
        <v>0</v>
      </c>
      <c r="DL42" s="379">
        <v>0</v>
      </c>
      <c r="DM42" s="379">
        <v>0</v>
      </c>
      <c r="DN42" s="379">
        <v>0</v>
      </c>
      <c r="DO42" s="379">
        <v>0</v>
      </c>
      <c r="DP42" s="379">
        <v>0</v>
      </c>
      <c r="DQ42" s="379">
        <v>0</v>
      </c>
      <c r="DR42" s="379">
        <v>0</v>
      </c>
      <c r="DS42" s="382">
        <v>0</v>
      </c>
      <c r="DT42" s="378">
        <v>0</v>
      </c>
      <c r="DU42" s="379">
        <v>0</v>
      </c>
      <c r="DV42" s="379">
        <v>0</v>
      </c>
      <c r="DW42" s="379">
        <v>0</v>
      </c>
      <c r="DX42" s="379">
        <v>0</v>
      </c>
      <c r="DY42" s="379">
        <v>0</v>
      </c>
      <c r="DZ42" s="379">
        <v>0</v>
      </c>
      <c r="EA42" s="379">
        <v>0</v>
      </c>
      <c r="EB42" s="380">
        <v>0</v>
      </c>
      <c r="EC42" s="381">
        <v>0</v>
      </c>
      <c r="ED42" s="379">
        <v>0</v>
      </c>
      <c r="EE42" s="379">
        <v>0</v>
      </c>
      <c r="EF42" s="379">
        <v>0</v>
      </c>
      <c r="EG42" s="379">
        <v>0</v>
      </c>
      <c r="EH42" s="379">
        <v>0</v>
      </c>
      <c r="EI42" s="379">
        <v>0</v>
      </c>
      <c r="EJ42" s="379">
        <v>0</v>
      </c>
      <c r="EK42" s="382">
        <v>0</v>
      </c>
      <c r="EL42" s="378">
        <v>0</v>
      </c>
      <c r="EM42" s="379">
        <v>0</v>
      </c>
      <c r="EN42" s="379">
        <v>0</v>
      </c>
      <c r="EO42" s="379">
        <v>0</v>
      </c>
      <c r="EP42" s="379">
        <v>0</v>
      </c>
      <c r="EQ42" s="379">
        <v>0</v>
      </c>
      <c r="ER42" s="379">
        <v>0</v>
      </c>
      <c r="ES42" s="379">
        <v>0</v>
      </c>
      <c r="ET42" s="380">
        <v>0</v>
      </c>
      <c r="EU42" s="381">
        <v>0</v>
      </c>
      <c r="EV42" s="379">
        <v>0</v>
      </c>
      <c r="EW42" s="379">
        <v>0</v>
      </c>
      <c r="EX42" s="379">
        <v>0</v>
      </c>
      <c r="EY42" s="379">
        <v>0</v>
      </c>
      <c r="EZ42" s="379">
        <v>0</v>
      </c>
      <c r="FA42" s="379">
        <v>0</v>
      </c>
      <c r="FB42" s="379">
        <v>0</v>
      </c>
      <c r="FC42" s="382">
        <v>0</v>
      </c>
      <c r="FD42" s="378">
        <v>0</v>
      </c>
      <c r="FE42" s="379">
        <v>0</v>
      </c>
      <c r="FF42" s="379">
        <v>0</v>
      </c>
      <c r="FG42" s="379">
        <v>0</v>
      </c>
      <c r="FH42" s="379">
        <v>0</v>
      </c>
      <c r="FI42" s="379">
        <v>0</v>
      </c>
      <c r="FJ42" s="379">
        <v>0</v>
      </c>
      <c r="FK42" s="379">
        <v>0</v>
      </c>
      <c r="FL42" s="380">
        <v>0</v>
      </c>
      <c r="FM42" s="381">
        <v>0</v>
      </c>
      <c r="FN42" s="379">
        <v>0</v>
      </c>
      <c r="FO42" s="379">
        <v>0</v>
      </c>
      <c r="FP42" s="379">
        <v>0</v>
      </c>
      <c r="FQ42" s="379">
        <v>0</v>
      </c>
      <c r="FR42" s="379">
        <v>0</v>
      </c>
      <c r="FS42" s="379">
        <v>0</v>
      </c>
      <c r="FT42" s="379">
        <v>0</v>
      </c>
      <c r="FU42" s="382">
        <v>0</v>
      </c>
      <c r="FV42" s="378">
        <v>0</v>
      </c>
      <c r="FW42" s="379">
        <v>0</v>
      </c>
      <c r="FX42" s="379">
        <v>0</v>
      </c>
      <c r="FY42" s="379">
        <v>0</v>
      </c>
      <c r="FZ42" s="379">
        <v>0</v>
      </c>
      <c r="GA42" s="379">
        <v>0</v>
      </c>
      <c r="GB42" s="379">
        <v>0</v>
      </c>
      <c r="GC42" s="379">
        <v>0</v>
      </c>
      <c r="GD42" s="380">
        <v>0</v>
      </c>
      <c r="GE42" s="381">
        <v>0</v>
      </c>
      <c r="GF42" s="379">
        <v>0</v>
      </c>
      <c r="GG42" s="379">
        <v>0</v>
      </c>
      <c r="GH42" s="379">
        <v>0</v>
      </c>
      <c r="GI42" s="379">
        <v>0</v>
      </c>
      <c r="GJ42" s="379">
        <v>0</v>
      </c>
      <c r="GK42" s="379">
        <v>0</v>
      </c>
      <c r="GL42" s="379">
        <v>0</v>
      </c>
      <c r="GM42" s="382">
        <v>0</v>
      </c>
      <c r="GN42" s="378">
        <v>0</v>
      </c>
      <c r="GO42" s="379">
        <v>0</v>
      </c>
      <c r="GP42" s="379">
        <v>0</v>
      </c>
      <c r="GQ42" s="379">
        <v>0</v>
      </c>
      <c r="GR42" s="379">
        <v>0</v>
      </c>
      <c r="GS42" s="379">
        <v>0</v>
      </c>
      <c r="GT42" s="379">
        <v>0</v>
      </c>
      <c r="GU42" s="379">
        <v>0</v>
      </c>
      <c r="GV42" s="380">
        <v>0</v>
      </c>
      <c r="GW42" s="381">
        <v>0</v>
      </c>
      <c r="GX42" s="379">
        <v>0</v>
      </c>
      <c r="GY42" s="379">
        <v>0</v>
      </c>
      <c r="GZ42" s="379">
        <v>0</v>
      </c>
      <c r="HA42" s="379">
        <v>0</v>
      </c>
      <c r="HB42" s="379">
        <v>0</v>
      </c>
      <c r="HC42" s="379">
        <v>0</v>
      </c>
      <c r="HD42" s="379">
        <v>0</v>
      </c>
      <c r="HE42" s="382">
        <v>0</v>
      </c>
      <c r="HF42" s="378">
        <v>0</v>
      </c>
      <c r="HG42" s="379">
        <v>0</v>
      </c>
      <c r="HH42" s="379">
        <v>0</v>
      </c>
      <c r="HI42" s="379">
        <v>0</v>
      </c>
      <c r="HJ42" s="379">
        <v>0</v>
      </c>
      <c r="HK42" s="379">
        <v>0</v>
      </c>
      <c r="HL42" s="379">
        <v>0</v>
      </c>
      <c r="HM42" s="379">
        <v>0</v>
      </c>
      <c r="HN42" s="380">
        <v>0</v>
      </c>
      <c r="HO42" s="115">
        <f t="shared" si="17"/>
        <v>0</v>
      </c>
      <c r="HP42" s="115">
        <f t="shared" si="18"/>
        <v>0</v>
      </c>
      <c r="HQ42" s="115">
        <f t="shared" si="2"/>
        <v>0</v>
      </c>
      <c r="HR42" s="115">
        <f t="shared" si="3"/>
        <v>0</v>
      </c>
      <c r="HS42" s="116">
        <f t="shared" si="4"/>
        <v>0</v>
      </c>
      <c r="HT42" s="115">
        <f t="shared" si="5"/>
        <v>0</v>
      </c>
      <c r="HU42" s="115">
        <f t="shared" si="6"/>
        <v>0</v>
      </c>
      <c r="HV42" s="117">
        <f t="shared" si="7"/>
        <v>0</v>
      </c>
      <c r="HW42" s="115" t="str">
        <f t="shared" si="8"/>
        <v>nem volt</v>
      </c>
      <c r="HX42" s="470" t="str">
        <f t="shared" si="9"/>
        <v>nem volt</v>
      </c>
      <c r="HY42" s="470" t="str">
        <f t="shared" si="10"/>
        <v>nem volt</v>
      </c>
      <c r="HZ42" s="399" t="str">
        <f t="shared" si="11"/>
        <v>nem volt</v>
      </c>
      <c r="IA42" s="118">
        <f t="shared" si="19"/>
        <v>0</v>
      </c>
      <c r="IB42" s="119">
        <f t="shared" si="13"/>
        <v>0</v>
      </c>
      <c r="IC42" s="119" t="str">
        <f t="shared" si="14"/>
        <v>nem volt</v>
      </c>
      <c r="ID42" s="399">
        <f t="shared" si="15"/>
        <v>0</v>
      </c>
    </row>
    <row r="43" spans="1:238" ht="18" x14ac:dyDescent="0.25">
      <c r="A43" s="392">
        <f t="shared" si="16"/>
        <v>37</v>
      </c>
      <c r="B43" s="62" t="s">
        <v>449</v>
      </c>
      <c r="C43" s="64">
        <v>0</v>
      </c>
      <c r="D43" s="64">
        <v>0</v>
      </c>
      <c r="E43" s="64">
        <v>0</v>
      </c>
      <c r="F43" s="64">
        <v>0</v>
      </c>
      <c r="G43" s="64">
        <v>0</v>
      </c>
      <c r="H43" s="65">
        <v>0</v>
      </c>
      <c r="I43" s="288">
        <v>0</v>
      </c>
      <c r="J43" s="64">
        <v>0</v>
      </c>
      <c r="K43" s="64">
        <v>0</v>
      </c>
      <c r="L43" s="64">
        <v>0</v>
      </c>
      <c r="M43" s="64">
        <v>0</v>
      </c>
      <c r="N43" s="64">
        <v>0</v>
      </c>
      <c r="O43" s="67"/>
      <c r="P43" s="378">
        <v>0</v>
      </c>
      <c r="Q43" s="379">
        <v>0</v>
      </c>
      <c r="R43" s="379">
        <v>0</v>
      </c>
      <c r="S43" s="379">
        <v>0</v>
      </c>
      <c r="T43" s="379">
        <v>0</v>
      </c>
      <c r="U43" s="379">
        <v>0</v>
      </c>
      <c r="V43" s="379">
        <v>0</v>
      </c>
      <c r="W43" s="379">
        <v>0</v>
      </c>
      <c r="X43" s="380">
        <v>0</v>
      </c>
      <c r="Y43" s="381">
        <v>0</v>
      </c>
      <c r="Z43" s="379">
        <v>0</v>
      </c>
      <c r="AA43" s="379">
        <v>0</v>
      </c>
      <c r="AB43" s="379">
        <v>0</v>
      </c>
      <c r="AC43" s="379">
        <v>0</v>
      </c>
      <c r="AD43" s="379">
        <v>0</v>
      </c>
      <c r="AE43" s="379">
        <v>0</v>
      </c>
      <c r="AF43" s="379">
        <v>0</v>
      </c>
      <c r="AG43" s="382">
        <v>0</v>
      </c>
      <c r="AH43" s="378">
        <v>0</v>
      </c>
      <c r="AI43" s="379">
        <v>0</v>
      </c>
      <c r="AJ43" s="379">
        <v>0</v>
      </c>
      <c r="AK43" s="379">
        <v>0</v>
      </c>
      <c r="AL43" s="379">
        <v>0</v>
      </c>
      <c r="AM43" s="379">
        <v>0</v>
      </c>
      <c r="AN43" s="379">
        <v>0</v>
      </c>
      <c r="AO43" s="379">
        <v>0</v>
      </c>
      <c r="AP43" s="380">
        <v>0</v>
      </c>
      <c r="AQ43" s="381">
        <v>0</v>
      </c>
      <c r="AR43" s="379">
        <v>0</v>
      </c>
      <c r="AS43" s="379">
        <v>0</v>
      </c>
      <c r="AT43" s="379">
        <v>0</v>
      </c>
      <c r="AU43" s="379">
        <v>0</v>
      </c>
      <c r="AV43" s="379">
        <v>0</v>
      </c>
      <c r="AW43" s="379">
        <v>0</v>
      </c>
      <c r="AX43" s="379">
        <v>0</v>
      </c>
      <c r="AY43" s="382">
        <v>0</v>
      </c>
      <c r="AZ43" s="378">
        <v>0</v>
      </c>
      <c r="BA43" s="379">
        <v>0</v>
      </c>
      <c r="BB43" s="379">
        <v>0</v>
      </c>
      <c r="BC43" s="379">
        <v>0</v>
      </c>
      <c r="BD43" s="379">
        <v>0</v>
      </c>
      <c r="BE43" s="379">
        <v>0</v>
      </c>
      <c r="BF43" s="379">
        <v>0</v>
      </c>
      <c r="BG43" s="379">
        <v>0</v>
      </c>
      <c r="BH43" s="380">
        <v>0</v>
      </c>
      <c r="BI43" s="381">
        <v>0</v>
      </c>
      <c r="BJ43" s="379">
        <v>0</v>
      </c>
      <c r="BK43" s="379">
        <v>0</v>
      </c>
      <c r="BL43" s="379">
        <v>0</v>
      </c>
      <c r="BM43" s="379">
        <v>0</v>
      </c>
      <c r="BN43" s="379">
        <v>0</v>
      </c>
      <c r="BO43" s="379">
        <v>0</v>
      </c>
      <c r="BP43" s="379">
        <v>0</v>
      </c>
      <c r="BQ43" s="382">
        <v>0</v>
      </c>
      <c r="BR43" s="378">
        <v>0</v>
      </c>
      <c r="BS43" s="379">
        <v>0</v>
      </c>
      <c r="BT43" s="379">
        <v>0</v>
      </c>
      <c r="BU43" s="379">
        <v>0</v>
      </c>
      <c r="BV43" s="379">
        <v>0</v>
      </c>
      <c r="BW43" s="379">
        <v>0</v>
      </c>
      <c r="BX43" s="379">
        <v>0</v>
      </c>
      <c r="BY43" s="379">
        <v>0</v>
      </c>
      <c r="BZ43" s="380">
        <v>0</v>
      </c>
      <c r="CA43" s="381">
        <v>0</v>
      </c>
      <c r="CB43" s="379">
        <v>0</v>
      </c>
      <c r="CC43" s="379">
        <v>0</v>
      </c>
      <c r="CD43" s="379">
        <v>0</v>
      </c>
      <c r="CE43" s="379">
        <v>0</v>
      </c>
      <c r="CF43" s="379">
        <v>0</v>
      </c>
      <c r="CG43" s="379">
        <v>0</v>
      </c>
      <c r="CH43" s="379">
        <v>0</v>
      </c>
      <c r="CI43" s="382">
        <v>0</v>
      </c>
      <c r="CJ43" s="378">
        <v>0</v>
      </c>
      <c r="CK43" s="379">
        <v>0</v>
      </c>
      <c r="CL43" s="379">
        <v>0</v>
      </c>
      <c r="CM43" s="379">
        <v>0</v>
      </c>
      <c r="CN43" s="379">
        <v>0</v>
      </c>
      <c r="CO43" s="379">
        <v>0</v>
      </c>
      <c r="CP43" s="379">
        <v>0</v>
      </c>
      <c r="CQ43" s="379">
        <v>0</v>
      </c>
      <c r="CR43" s="380">
        <v>0</v>
      </c>
      <c r="CS43" s="381">
        <v>0</v>
      </c>
      <c r="CT43" s="379">
        <v>0</v>
      </c>
      <c r="CU43" s="379">
        <v>0</v>
      </c>
      <c r="CV43" s="379">
        <v>0</v>
      </c>
      <c r="CW43" s="379">
        <v>0</v>
      </c>
      <c r="CX43" s="379">
        <v>0</v>
      </c>
      <c r="CY43" s="379">
        <v>0</v>
      </c>
      <c r="CZ43" s="379">
        <v>0</v>
      </c>
      <c r="DA43" s="382">
        <v>0</v>
      </c>
      <c r="DB43" s="378">
        <v>0</v>
      </c>
      <c r="DC43" s="379">
        <v>0</v>
      </c>
      <c r="DD43" s="379">
        <v>0</v>
      </c>
      <c r="DE43" s="379">
        <v>0</v>
      </c>
      <c r="DF43" s="379">
        <v>0</v>
      </c>
      <c r="DG43" s="379">
        <v>0</v>
      </c>
      <c r="DH43" s="379">
        <v>0</v>
      </c>
      <c r="DI43" s="379">
        <v>0</v>
      </c>
      <c r="DJ43" s="380">
        <v>0</v>
      </c>
      <c r="DK43" s="381">
        <v>0</v>
      </c>
      <c r="DL43" s="379">
        <v>0</v>
      </c>
      <c r="DM43" s="379">
        <v>0</v>
      </c>
      <c r="DN43" s="379">
        <v>0</v>
      </c>
      <c r="DO43" s="379">
        <v>0</v>
      </c>
      <c r="DP43" s="379">
        <v>0</v>
      </c>
      <c r="DQ43" s="379">
        <v>0</v>
      </c>
      <c r="DR43" s="379">
        <v>0</v>
      </c>
      <c r="DS43" s="382">
        <v>0</v>
      </c>
      <c r="DT43" s="378">
        <v>0</v>
      </c>
      <c r="DU43" s="379">
        <v>0</v>
      </c>
      <c r="DV43" s="379">
        <v>0</v>
      </c>
      <c r="DW43" s="379">
        <v>0</v>
      </c>
      <c r="DX43" s="379">
        <v>0</v>
      </c>
      <c r="DY43" s="379">
        <v>0</v>
      </c>
      <c r="DZ43" s="379">
        <v>0</v>
      </c>
      <c r="EA43" s="379">
        <v>0</v>
      </c>
      <c r="EB43" s="380">
        <v>0</v>
      </c>
      <c r="EC43" s="381">
        <v>0</v>
      </c>
      <c r="ED43" s="379">
        <v>0</v>
      </c>
      <c r="EE43" s="379">
        <v>0</v>
      </c>
      <c r="EF43" s="379">
        <v>0</v>
      </c>
      <c r="EG43" s="379">
        <v>0</v>
      </c>
      <c r="EH43" s="379">
        <v>0</v>
      </c>
      <c r="EI43" s="379">
        <v>0</v>
      </c>
      <c r="EJ43" s="379">
        <v>0</v>
      </c>
      <c r="EK43" s="382">
        <v>0</v>
      </c>
      <c r="EL43" s="378">
        <v>0</v>
      </c>
      <c r="EM43" s="379">
        <v>0</v>
      </c>
      <c r="EN43" s="379">
        <v>0</v>
      </c>
      <c r="EO43" s="379">
        <v>0</v>
      </c>
      <c r="EP43" s="379">
        <v>0</v>
      </c>
      <c r="EQ43" s="379">
        <v>0</v>
      </c>
      <c r="ER43" s="379">
        <v>0</v>
      </c>
      <c r="ES43" s="379">
        <v>0</v>
      </c>
      <c r="ET43" s="380">
        <v>0</v>
      </c>
      <c r="EU43" s="381">
        <v>0</v>
      </c>
      <c r="EV43" s="379">
        <v>0</v>
      </c>
      <c r="EW43" s="379">
        <v>0</v>
      </c>
      <c r="EX43" s="379">
        <v>0</v>
      </c>
      <c r="EY43" s="379">
        <v>0</v>
      </c>
      <c r="EZ43" s="379">
        <v>0</v>
      </c>
      <c r="FA43" s="379">
        <v>0</v>
      </c>
      <c r="FB43" s="379">
        <v>0</v>
      </c>
      <c r="FC43" s="382">
        <v>0</v>
      </c>
      <c r="FD43" s="378">
        <v>0</v>
      </c>
      <c r="FE43" s="379">
        <v>0</v>
      </c>
      <c r="FF43" s="379">
        <v>0</v>
      </c>
      <c r="FG43" s="379">
        <v>0</v>
      </c>
      <c r="FH43" s="379">
        <v>0</v>
      </c>
      <c r="FI43" s="379">
        <v>0</v>
      </c>
      <c r="FJ43" s="379">
        <v>0</v>
      </c>
      <c r="FK43" s="379">
        <v>0</v>
      </c>
      <c r="FL43" s="380">
        <v>0</v>
      </c>
      <c r="FM43" s="381">
        <v>0</v>
      </c>
      <c r="FN43" s="379">
        <v>0</v>
      </c>
      <c r="FO43" s="379">
        <v>0</v>
      </c>
      <c r="FP43" s="379">
        <v>0</v>
      </c>
      <c r="FQ43" s="379">
        <v>0</v>
      </c>
      <c r="FR43" s="379">
        <v>0</v>
      </c>
      <c r="FS43" s="379">
        <v>0</v>
      </c>
      <c r="FT43" s="379">
        <v>0</v>
      </c>
      <c r="FU43" s="382">
        <v>0</v>
      </c>
      <c r="FV43" s="378">
        <v>0</v>
      </c>
      <c r="FW43" s="379">
        <v>0</v>
      </c>
      <c r="FX43" s="379">
        <v>0</v>
      </c>
      <c r="FY43" s="379">
        <v>0</v>
      </c>
      <c r="FZ43" s="379">
        <v>0</v>
      </c>
      <c r="GA43" s="379">
        <v>0</v>
      </c>
      <c r="GB43" s="379">
        <v>0</v>
      </c>
      <c r="GC43" s="379">
        <v>0</v>
      </c>
      <c r="GD43" s="380">
        <v>0</v>
      </c>
      <c r="GE43" s="381">
        <v>0</v>
      </c>
      <c r="GF43" s="379">
        <v>0</v>
      </c>
      <c r="GG43" s="379">
        <v>0</v>
      </c>
      <c r="GH43" s="379">
        <v>0</v>
      </c>
      <c r="GI43" s="379">
        <v>0</v>
      </c>
      <c r="GJ43" s="379">
        <v>0</v>
      </c>
      <c r="GK43" s="379">
        <v>0</v>
      </c>
      <c r="GL43" s="379">
        <v>0</v>
      </c>
      <c r="GM43" s="382">
        <v>0</v>
      </c>
      <c r="GN43" s="378">
        <v>0</v>
      </c>
      <c r="GO43" s="379">
        <v>0</v>
      </c>
      <c r="GP43" s="379">
        <v>0</v>
      </c>
      <c r="GQ43" s="379">
        <v>0</v>
      </c>
      <c r="GR43" s="379">
        <v>0</v>
      </c>
      <c r="GS43" s="379">
        <v>0</v>
      </c>
      <c r="GT43" s="379">
        <v>0</v>
      </c>
      <c r="GU43" s="379">
        <v>0</v>
      </c>
      <c r="GV43" s="380">
        <v>0</v>
      </c>
      <c r="GW43" s="381">
        <v>0</v>
      </c>
      <c r="GX43" s="379">
        <v>0</v>
      </c>
      <c r="GY43" s="379">
        <v>0</v>
      </c>
      <c r="GZ43" s="379">
        <v>0</v>
      </c>
      <c r="HA43" s="379">
        <v>0</v>
      </c>
      <c r="HB43" s="379">
        <v>0</v>
      </c>
      <c r="HC43" s="379">
        <v>0</v>
      </c>
      <c r="HD43" s="379">
        <v>0</v>
      </c>
      <c r="HE43" s="382">
        <v>0</v>
      </c>
      <c r="HF43" s="378">
        <v>0</v>
      </c>
      <c r="HG43" s="379">
        <v>0</v>
      </c>
      <c r="HH43" s="379">
        <v>0</v>
      </c>
      <c r="HI43" s="379">
        <v>0</v>
      </c>
      <c r="HJ43" s="379">
        <v>0</v>
      </c>
      <c r="HK43" s="379">
        <v>0</v>
      </c>
      <c r="HL43" s="379">
        <v>0</v>
      </c>
      <c r="HM43" s="379">
        <v>0</v>
      </c>
      <c r="HN43" s="380">
        <v>0</v>
      </c>
      <c r="HO43" s="115">
        <f t="shared" si="17"/>
        <v>0</v>
      </c>
      <c r="HP43" s="115">
        <f t="shared" si="18"/>
        <v>0</v>
      </c>
      <c r="HQ43" s="115">
        <f t="shared" si="2"/>
        <v>0</v>
      </c>
      <c r="HR43" s="115">
        <f t="shared" si="3"/>
        <v>0</v>
      </c>
      <c r="HS43" s="116">
        <f t="shared" si="4"/>
        <v>0</v>
      </c>
      <c r="HT43" s="115">
        <f t="shared" si="5"/>
        <v>0</v>
      </c>
      <c r="HU43" s="115">
        <f t="shared" si="6"/>
        <v>0</v>
      </c>
      <c r="HV43" s="117">
        <f t="shared" si="7"/>
        <v>0</v>
      </c>
      <c r="HW43" s="115" t="str">
        <f t="shared" si="8"/>
        <v>nem volt</v>
      </c>
      <c r="HX43" s="470" t="str">
        <f t="shared" si="9"/>
        <v>nem volt</v>
      </c>
      <c r="HY43" s="470" t="str">
        <f t="shared" si="10"/>
        <v>nem volt</v>
      </c>
      <c r="HZ43" s="399" t="str">
        <f t="shared" si="11"/>
        <v>nem volt</v>
      </c>
      <c r="IA43" s="118">
        <f t="shared" si="19"/>
        <v>0</v>
      </c>
      <c r="IB43" s="119">
        <f t="shared" si="13"/>
        <v>0</v>
      </c>
      <c r="IC43" s="119" t="str">
        <f t="shared" si="14"/>
        <v>nem volt</v>
      </c>
      <c r="ID43" s="399">
        <f t="shared" si="15"/>
        <v>0</v>
      </c>
    </row>
    <row r="44" spans="1:238" ht="18" x14ac:dyDescent="0.25">
      <c r="A44" s="392">
        <f t="shared" si="16"/>
        <v>38</v>
      </c>
      <c r="B44" s="62" t="s">
        <v>449</v>
      </c>
      <c r="C44" s="64">
        <v>0</v>
      </c>
      <c r="D44" s="64">
        <v>0</v>
      </c>
      <c r="E44" s="64">
        <v>0</v>
      </c>
      <c r="F44" s="64">
        <v>0</v>
      </c>
      <c r="G44" s="64">
        <v>0</v>
      </c>
      <c r="H44" s="65">
        <v>0</v>
      </c>
      <c r="I44" s="288">
        <v>0</v>
      </c>
      <c r="J44" s="64">
        <v>0</v>
      </c>
      <c r="K44" s="64">
        <v>0</v>
      </c>
      <c r="L44" s="64">
        <v>0</v>
      </c>
      <c r="M44" s="64">
        <v>0</v>
      </c>
      <c r="N44" s="64">
        <v>0</v>
      </c>
      <c r="O44" s="67"/>
      <c r="P44" s="378">
        <v>0</v>
      </c>
      <c r="Q44" s="379">
        <v>0</v>
      </c>
      <c r="R44" s="379">
        <v>0</v>
      </c>
      <c r="S44" s="379">
        <v>0</v>
      </c>
      <c r="T44" s="379">
        <v>0</v>
      </c>
      <c r="U44" s="379">
        <v>0</v>
      </c>
      <c r="V44" s="379">
        <v>0</v>
      </c>
      <c r="W44" s="379">
        <v>0</v>
      </c>
      <c r="X44" s="380">
        <v>0</v>
      </c>
      <c r="Y44" s="381">
        <v>0</v>
      </c>
      <c r="Z44" s="379">
        <v>0</v>
      </c>
      <c r="AA44" s="379">
        <v>0</v>
      </c>
      <c r="AB44" s="379">
        <v>0</v>
      </c>
      <c r="AC44" s="379">
        <v>0</v>
      </c>
      <c r="AD44" s="379">
        <v>0</v>
      </c>
      <c r="AE44" s="379">
        <v>0</v>
      </c>
      <c r="AF44" s="379">
        <v>0</v>
      </c>
      <c r="AG44" s="382">
        <v>0</v>
      </c>
      <c r="AH44" s="378">
        <v>0</v>
      </c>
      <c r="AI44" s="379">
        <v>0</v>
      </c>
      <c r="AJ44" s="379">
        <v>0</v>
      </c>
      <c r="AK44" s="379">
        <v>0</v>
      </c>
      <c r="AL44" s="379">
        <v>0</v>
      </c>
      <c r="AM44" s="379">
        <v>0</v>
      </c>
      <c r="AN44" s="379">
        <v>0</v>
      </c>
      <c r="AO44" s="379">
        <v>0</v>
      </c>
      <c r="AP44" s="380">
        <v>0</v>
      </c>
      <c r="AQ44" s="381">
        <v>0</v>
      </c>
      <c r="AR44" s="379">
        <v>0</v>
      </c>
      <c r="AS44" s="379">
        <v>0</v>
      </c>
      <c r="AT44" s="379">
        <v>0</v>
      </c>
      <c r="AU44" s="379">
        <v>0</v>
      </c>
      <c r="AV44" s="379">
        <v>0</v>
      </c>
      <c r="AW44" s="379">
        <v>0</v>
      </c>
      <c r="AX44" s="379">
        <v>0</v>
      </c>
      <c r="AY44" s="382">
        <v>0</v>
      </c>
      <c r="AZ44" s="378">
        <v>0</v>
      </c>
      <c r="BA44" s="379">
        <v>0</v>
      </c>
      <c r="BB44" s="379">
        <v>0</v>
      </c>
      <c r="BC44" s="379">
        <v>0</v>
      </c>
      <c r="BD44" s="379">
        <v>0</v>
      </c>
      <c r="BE44" s="379">
        <v>0</v>
      </c>
      <c r="BF44" s="379">
        <v>0</v>
      </c>
      <c r="BG44" s="379">
        <v>0</v>
      </c>
      <c r="BH44" s="380">
        <v>0</v>
      </c>
      <c r="BI44" s="381">
        <v>0</v>
      </c>
      <c r="BJ44" s="379">
        <v>0</v>
      </c>
      <c r="BK44" s="379">
        <v>0</v>
      </c>
      <c r="BL44" s="379">
        <v>0</v>
      </c>
      <c r="BM44" s="379">
        <v>0</v>
      </c>
      <c r="BN44" s="379">
        <v>0</v>
      </c>
      <c r="BO44" s="379">
        <v>0</v>
      </c>
      <c r="BP44" s="379">
        <v>0</v>
      </c>
      <c r="BQ44" s="382">
        <v>0</v>
      </c>
      <c r="BR44" s="378">
        <v>0</v>
      </c>
      <c r="BS44" s="379">
        <v>0</v>
      </c>
      <c r="BT44" s="379">
        <v>0</v>
      </c>
      <c r="BU44" s="379">
        <v>0</v>
      </c>
      <c r="BV44" s="379">
        <v>0</v>
      </c>
      <c r="BW44" s="379">
        <v>0</v>
      </c>
      <c r="BX44" s="379">
        <v>0</v>
      </c>
      <c r="BY44" s="379">
        <v>0</v>
      </c>
      <c r="BZ44" s="380">
        <v>0</v>
      </c>
      <c r="CA44" s="381">
        <v>0</v>
      </c>
      <c r="CB44" s="379">
        <v>0</v>
      </c>
      <c r="CC44" s="379">
        <v>0</v>
      </c>
      <c r="CD44" s="379">
        <v>0</v>
      </c>
      <c r="CE44" s="379">
        <v>0</v>
      </c>
      <c r="CF44" s="379">
        <v>0</v>
      </c>
      <c r="CG44" s="379">
        <v>0</v>
      </c>
      <c r="CH44" s="379">
        <v>0</v>
      </c>
      <c r="CI44" s="382">
        <v>0</v>
      </c>
      <c r="CJ44" s="378">
        <v>0</v>
      </c>
      <c r="CK44" s="379">
        <v>0</v>
      </c>
      <c r="CL44" s="379">
        <v>0</v>
      </c>
      <c r="CM44" s="379">
        <v>0</v>
      </c>
      <c r="CN44" s="379">
        <v>0</v>
      </c>
      <c r="CO44" s="379">
        <v>0</v>
      </c>
      <c r="CP44" s="379">
        <v>0</v>
      </c>
      <c r="CQ44" s="379">
        <v>0</v>
      </c>
      <c r="CR44" s="380">
        <v>0</v>
      </c>
      <c r="CS44" s="381">
        <v>0</v>
      </c>
      <c r="CT44" s="379">
        <v>0</v>
      </c>
      <c r="CU44" s="379">
        <v>0</v>
      </c>
      <c r="CV44" s="379">
        <v>0</v>
      </c>
      <c r="CW44" s="379">
        <v>0</v>
      </c>
      <c r="CX44" s="379">
        <v>0</v>
      </c>
      <c r="CY44" s="379">
        <v>0</v>
      </c>
      <c r="CZ44" s="379">
        <v>0</v>
      </c>
      <c r="DA44" s="382">
        <v>0</v>
      </c>
      <c r="DB44" s="378">
        <v>0</v>
      </c>
      <c r="DC44" s="379">
        <v>0</v>
      </c>
      <c r="DD44" s="379">
        <v>0</v>
      </c>
      <c r="DE44" s="379">
        <v>0</v>
      </c>
      <c r="DF44" s="379">
        <v>0</v>
      </c>
      <c r="DG44" s="379">
        <v>0</v>
      </c>
      <c r="DH44" s="379">
        <v>0</v>
      </c>
      <c r="DI44" s="379">
        <v>0</v>
      </c>
      <c r="DJ44" s="380">
        <v>0</v>
      </c>
      <c r="DK44" s="381">
        <v>0</v>
      </c>
      <c r="DL44" s="379">
        <v>0</v>
      </c>
      <c r="DM44" s="379">
        <v>0</v>
      </c>
      <c r="DN44" s="379">
        <v>0</v>
      </c>
      <c r="DO44" s="379">
        <v>0</v>
      </c>
      <c r="DP44" s="379">
        <v>0</v>
      </c>
      <c r="DQ44" s="379">
        <v>0</v>
      </c>
      <c r="DR44" s="379">
        <v>0</v>
      </c>
      <c r="DS44" s="382">
        <v>0</v>
      </c>
      <c r="DT44" s="378">
        <v>0</v>
      </c>
      <c r="DU44" s="379">
        <v>0</v>
      </c>
      <c r="DV44" s="379">
        <v>0</v>
      </c>
      <c r="DW44" s="379">
        <v>0</v>
      </c>
      <c r="DX44" s="379">
        <v>0</v>
      </c>
      <c r="DY44" s="379">
        <v>0</v>
      </c>
      <c r="DZ44" s="379">
        <v>0</v>
      </c>
      <c r="EA44" s="379">
        <v>0</v>
      </c>
      <c r="EB44" s="380">
        <v>0</v>
      </c>
      <c r="EC44" s="381">
        <v>0</v>
      </c>
      <c r="ED44" s="379">
        <v>0</v>
      </c>
      <c r="EE44" s="379">
        <v>0</v>
      </c>
      <c r="EF44" s="379">
        <v>0</v>
      </c>
      <c r="EG44" s="379">
        <v>0</v>
      </c>
      <c r="EH44" s="379">
        <v>0</v>
      </c>
      <c r="EI44" s="379">
        <v>0</v>
      </c>
      <c r="EJ44" s="379">
        <v>0</v>
      </c>
      <c r="EK44" s="382">
        <v>0</v>
      </c>
      <c r="EL44" s="378">
        <v>0</v>
      </c>
      <c r="EM44" s="379">
        <v>0</v>
      </c>
      <c r="EN44" s="379">
        <v>0</v>
      </c>
      <c r="EO44" s="379">
        <v>0</v>
      </c>
      <c r="EP44" s="379">
        <v>0</v>
      </c>
      <c r="EQ44" s="379">
        <v>0</v>
      </c>
      <c r="ER44" s="379">
        <v>0</v>
      </c>
      <c r="ES44" s="379">
        <v>0</v>
      </c>
      <c r="ET44" s="380">
        <v>0</v>
      </c>
      <c r="EU44" s="381">
        <v>0</v>
      </c>
      <c r="EV44" s="379">
        <v>0</v>
      </c>
      <c r="EW44" s="379">
        <v>0</v>
      </c>
      <c r="EX44" s="379">
        <v>0</v>
      </c>
      <c r="EY44" s="379">
        <v>0</v>
      </c>
      <c r="EZ44" s="379">
        <v>0</v>
      </c>
      <c r="FA44" s="379">
        <v>0</v>
      </c>
      <c r="FB44" s="379">
        <v>0</v>
      </c>
      <c r="FC44" s="382">
        <v>0</v>
      </c>
      <c r="FD44" s="378">
        <v>0</v>
      </c>
      <c r="FE44" s="379">
        <v>0</v>
      </c>
      <c r="FF44" s="379">
        <v>0</v>
      </c>
      <c r="FG44" s="379">
        <v>0</v>
      </c>
      <c r="FH44" s="379">
        <v>0</v>
      </c>
      <c r="FI44" s="379">
        <v>0</v>
      </c>
      <c r="FJ44" s="379">
        <v>0</v>
      </c>
      <c r="FK44" s="379">
        <v>0</v>
      </c>
      <c r="FL44" s="380">
        <v>0</v>
      </c>
      <c r="FM44" s="381">
        <v>0</v>
      </c>
      <c r="FN44" s="379">
        <v>0</v>
      </c>
      <c r="FO44" s="379">
        <v>0</v>
      </c>
      <c r="FP44" s="379">
        <v>0</v>
      </c>
      <c r="FQ44" s="379">
        <v>0</v>
      </c>
      <c r="FR44" s="379">
        <v>0</v>
      </c>
      <c r="FS44" s="379">
        <v>0</v>
      </c>
      <c r="FT44" s="379">
        <v>0</v>
      </c>
      <c r="FU44" s="382">
        <v>0</v>
      </c>
      <c r="FV44" s="378">
        <v>0</v>
      </c>
      <c r="FW44" s="379">
        <v>0</v>
      </c>
      <c r="FX44" s="379">
        <v>0</v>
      </c>
      <c r="FY44" s="379">
        <v>0</v>
      </c>
      <c r="FZ44" s="379">
        <v>0</v>
      </c>
      <c r="GA44" s="379">
        <v>0</v>
      </c>
      <c r="GB44" s="379">
        <v>0</v>
      </c>
      <c r="GC44" s="379">
        <v>0</v>
      </c>
      <c r="GD44" s="380">
        <v>0</v>
      </c>
      <c r="GE44" s="381">
        <v>0</v>
      </c>
      <c r="GF44" s="379">
        <v>0</v>
      </c>
      <c r="GG44" s="379">
        <v>0</v>
      </c>
      <c r="GH44" s="379">
        <v>0</v>
      </c>
      <c r="GI44" s="379">
        <v>0</v>
      </c>
      <c r="GJ44" s="379">
        <v>0</v>
      </c>
      <c r="GK44" s="379">
        <v>0</v>
      </c>
      <c r="GL44" s="379">
        <v>0</v>
      </c>
      <c r="GM44" s="382">
        <v>0</v>
      </c>
      <c r="GN44" s="378">
        <v>0</v>
      </c>
      <c r="GO44" s="379">
        <v>0</v>
      </c>
      <c r="GP44" s="379">
        <v>0</v>
      </c>
      <c r="GQ44" s="379">
        <v>0</v>
      </c>
      <c r="GR44" s="379">
        <v>0</v>
      </c>
      <c r="GS44" s="379">
        <v>0</v>
      </c>
      <c r="GT44" s="379">
        <v>0</v>
      </c>
      <c r="GU44" s="379">
        <v>0</v>
      </c>
      <c r="GV44" s="380">
        <v>0</v>
      </c>
      <c r="GW44" s="381">
        <v>0</v>
      </c>
      <c r="GX44" s="379">
        <v>0</v>
      </c>
      <c r="GY44" s="379">
        <v>0</v>
      </c>
      <c r="GZ44" s="379">
        <v>0</v>
      </c>
      <c r="HA44" s="379">
        <v>0</v>
      </c>
      <c r="HB44" s="379">
        <v>0</v>
      </c>
      <c r="HC44" s="379">
        <v>0</v>
      </c>
      <c r="HD44" s="379">
        <v>0</v>
      </c>
      <c r="HE44" s="382">
        <v>0</v>
      </c>
      <c r="HF44" s="378">
        <v>0</v>
      </c>
      <c r="HG44" s="379">
        <v>0</v>
      </c>
      <c r="HH44" s="379">
        <v>0</v>
      </c>
      <c r="HI44" s="379">
        <v>0</v>
      </c>
      <c r="HJ44" s="379">
        <v>0</v>
      </c>
      <c r="HK44" s="379">
        <v>0</v>
      </c>
      <c r="HL44" s="379">
        <v>0</v>
      </c>
      <c r="HM44" s="379">
        <v>0</v>
      </c>
      <c r="HN44" s="380">
        <v>0</v>
      </c>
      <c r="HO44" s="115">
        <f t="shared" si="17"/>
        <v>0</v>
      </c>
      <c r="HP44" s="115">
        <f t="shared" si="18"/>
        <v>0</v>
      </c>
      <c r="HQ44" s="115">
        <f t="shared" si="2"/>
        <v>0</v>
      </c>
      <c r="HR44" s="115">
        <f t="shared" si="3"/>
        <v>0</v>
      </c>
      <c r="HS44" s="116">
        <f t="shared" si="4"/>
        <v>0</v>
      </c>
      <c r="HT44" s="115">
        <f t="shared" si="5"/>
        <v>0</v>
      </c>
      <c r="HU44" s="115">
        <f t="shared" si="6"/>
        <v>0</v>
      </c>
      <c r="HV44" s="117">
        <f t="shared" si="7"/>
        <v>0</v>
      </c>
      <c r="HW44" s="115" t="str">
        <f t="shared" si="8"/>
        <v>nem volt</v>
      </c>
      <c r="HX44" s="470" t="str">
        <f t="shared" si="9"/>
        <v>nem volt</v>
      </c>
      <c r="HY44" s="470" t="str">
        <f t="shared" si="10"/>
        <v>nem volt</v>
      </c>
      <c r="HZ44" s="399" t="str">
        <f t="shared" si="11"/>
        <v>nem volt</v>
      </c>
      <c r="IA44" s="118">
        <f t="shared" si="19"/>
        <v>0</v>
      </c>
      <c r="IB44" s="119">
        <f t="shared" si="13"/>
        <v>0</v>
      </c>
      <c r="IC44" s="119" t="str">
        <f t="shared" si="14"/>
        <v>nem volt</v>
      </c>
      <c r="ID44" s="399">
        <f t="shared" si="15"/>
        <v>0</v>
      </c>
    </row>
    <row r="45" spans="1:238" ht="18" x14ac:dyDescent="0.25">
      <c r="A45" s="392">
        <f t="shared" si="16"/>
        <v>39</v>
      </c>
      <c r="B45" s="62" t="s">
        <v>449</v>
      </c>
      <c r="C45" s="64">
        <v>0</v>
      </c>
      <c r="D45" s="64">
        <v>0</v>
      </c>
      <c r="E45" s="64">
        <v>0</v>
      </c>
      <c r="F45" s="64">
        <v>0</v>
      </c>
      <c r="G45" s="64">
        <v>0</v>
      </c>
      <c r="H45" s="65">
        <v>0</v>
      </c>
      <c r="I45" s="288">
        <v>0</v>
      </c>
      <c r="J45" s="64">
        <v>0</v>
      </c>
      <c r="K45" s="64">
        <v>0</v>
      </c>
      <c r="L45" s="64">
        <v>0</v>
      </c>
      <c r="M45" s="64">
        <v>0</v>
      </c>
      <c r="N45" s="64">
        <v>0</v>
      </c>
      <c r="O45" s="67"/>
      <c r="P45" s="378">
        <v>0</v>
      </c>
      <c r="Q45" s="379">
        <v>0</v>
      </c>
      <c r="R45" s="379">
        <v>0</v>
      </c>
      <c r="S45" s="379">
        <v>0</v>
      </c>
      <c r="T45" s="379">
        <v>0</v>
      </c>
      <c r="U45" s="379">
        <v>0</v>
      </c>
      <c r="V45" s="379">
        <v>0</v>
      </c>
      <c r="W45" s="379">
        <v>0</v>
      </c>
      <c r="X45" s="380">
        <v>0</v>
      </c>
      <c r="Y45" s="381">
        <v>0</v>
      </c>
      <c r="Z45" s="379">
        <v>0</v>
      </c>
      <c r="AA45" s="379">
        <v>0</v>
      </c>
      <c r="AB45" s="379">
        <v>0</v>
      </c>
      <c r="AC45" s="379">
        <v>0</v>
      </c>
      <c r="AD45" s="379">
        <v>0</v>
      </c>
      <c r="AE45" s="379">
        <v>0</v>
      </c>
      <c r="AF45" s="379">
        <v>0</v>
      </c>
      <c r="AG45" s="382">
        <v>0</v>
      </c>
      <c r="AH45" s="378">
        <v>0</v>
      </c>
      <c r="AI45" s="379">
        <v>0</v>
      </c>
      <c r="AJ45" s="379">
        <v>0</v>
      </c>
      <c r="AK45" s="379">
        <v>0</v>
      </c>
      <c r="AL45" s="379">
        <v>0</v>
      </c>
      <c r="AM45" s="379">
        <v>0</v>
      </c>
      <c r="AN45" s="379">
        <v>0</v>
      </c>
      <c r="AO45" s="379">
        <v>0</v>
      </c>
      <c r="AP45" s="380">
        <v>0</v>
      </c>
      <c r="AQ45" s="381">
        <v>0</v>
      </c>
      <c r="AR45" s="379">
        <v>0</v>
      </c>
      <c r="AS45" s="379">
        <v>0</v>
      </c>
      <c r="AT45" s="379">
        <v>0</v>
      </c>
      <c r="AU45" s="379">
        <v>0</v>
      </c>
      <c r="AV45" s="379">
        <v>0</v>
      </c>
      <c r="AW45" s="379">
        <v>0</v>
      </c>
      <c r="AX45" s="379">
        <v>0</v>
      </c>
      <c r="AY45" s="382">
        <v>0</v>
      </c>
      <c r="AZ45" s="378">
        <v>0</v>
      </c>
      <c r="BA45" s="379">
        <v>0</v>
      </c>
      <c r="BB45" s="379">
        <v>0</v>
      </c>
      <c r="BC45" s="379">
        <v>0</v>
      </c>
      <c r="BD45" s="379">
        <v>0</v>
      </c>
      <c r="BE45" s="379">
        <v>0</v>
      </c>
      <c r="BF45" s="379">
        <v>0</v>
      </c>
      <c r="BG45" s="379">
        <v>0</v>
      </c>
      <c r="BH45" s="380">
        <v>0</v>
      </c>
      <c r="BI45" s="381">
        <v>0</v>
      </c>
      <c r="BJ45" s="379">
        <v>0</v>
      </c>
      <c r="BK45" s="379">
        <v>0</v>
      </c>
      <c r="BL45" s="379">
        <v>0</v>
      </c>
      <c r="BM45" s="379">
        <v>0</v>
      </c>
      <c r="BN45" s="379">
        <v>0</v>
      </c>
      <c r="BO45" s="379">
        <v>0</v>
      </c>
      <c r="BP45" s="379">
        <v>0</v>
      </c>
      <c r="BQ45" s="382">
        <v>0</v>
      </c>
      <c r="BR45" s="378">
        <v>0</v>
      </c>
      <c r="BS45" s="379">
        <v>0</v>
      </c>
      <c r="BT45" s="379">
        <v>0</v>
      </c>
      <c r="BU45" s="379">
        <v>0</v>
      </c>
      <c r="BV45" s="379">
        <v>0</v>
      </c>
      <c r="BW45" s="379">
        <v>0</v>
      </c>
      <c r="BX45" s="379">
        <v>0</v>
      </c>
      <c r="BY45" s="379">
        <v>0</v>
      </c>
      <c r="BZ45" s="380">
        <v>0</v>
      </c>
      <c r="CA45" s="381">
        <v>0</v>
      </c>
      <c r="CB45" s="379">
        <v>0</v>
      </c>
      <c r="CC45" s="379">
        <v>0</v>
      </c>
      <c r="CD45" s="379">
        <v>0</v>
      </c>
      <c r="CE45" s="379">
        <v>0</v>
      </c>
      <c r="CF45" s="379">
        <v>0</v>
      </c>
      <c r="CG45" s="379">
        <v>0</v>
      </c>
      <c r="CH45" s="379">
        <v>0</v>
      </c>
      <c r="CI45" s="382">
        <v>0</v>
      </c>
      <c r="CJ45" s="378">
        <v>0</v>
      </c>
      <c r="CK45" s="379">
        <v>0</v>
      </c>
      <c r="CL45" s="379">
        <v>0</v>
      </c>
      <c r="CM45" s="379">
        <v>0</v>
      </c>
      <c r="CN45" s="379">
        <v>0</v>
      </c>
      <c r="CO45" s="379">
        <v>0</v>
      </c>
      <c r="CP45" s="379">
        <v>0</v>
      </c>
      <c r="CQ45" s="379">
        <v>0</v>
      </c>
      <c r="CR45" s="380">
        <v>0</v>
      </c>
      <c r="CS45" s="381">
        <v>0</v>
      </c>
      <c r="CT45" s="379">
        <v>0</v>
      </c>
      <c r="CU45" s="379">
        <v>0</v>
      </c>
      <c r="CV45" s="379">
        <v>0</v>
      </c>
      <c r="CW45" s="379">
        <v>0</v>
      </c>
      <c r="CX45" s="379">
        <v>0</v>
      </c>
      <c r="CY45" s="379">
        <v>0</v>
      </c>
      <c r="CZ45" s="379">
        <v>0</v>
      </c>
      <c r="DA45" s="382">
        <v>0</v>
      </c>
      <c r="DB45" s="378">
        <v>0</v>
      </c>
      <c r="DC45" s="379">
        <v>0</v>
      </c>
      <c r="DD45" s="379">
        <v>0</v>
      </c>
      <c r="DE45" s="379">
        <v>0</v>
      </c>
      <c r="DF45" s="379">
        <v>0</v>
      </c>
      <c r="DG45" s="379">
        <v>0</v>
      </c>
      <c r="DH45" s="379">
        <v>0</v>
      </c>
      <c r="DI45" s="379">
        <v>0</v>
      </c>
      <c r="DJ45" s="380">
        <v>0</v>
      </c>
      <c r="DK45" s="381">
        <v>0</v>
      </c>
      <c r="DL45" s="379">
        <v>0</v>
      </c>
      <c r="DM45" s="379">
        <v>0</v>
      </c>
      <c r="DN45" s="379">
        <v>0</v>
      </c>
      <c r="DO45" s="379">
        <v>0</v>
      </c>
      <c r="DP45" s="379">
        <v>0</v>
      </c>
      <c r="DQ45" s="379">
        <v>0</v>
      </c>
      <c r="DR45" s="379">
        <v>0</v>
      </c>
      <c r="DS45" s="382">
        <v>0</v>
      </c>
      <c r="DT45" s="378">
        <v>0</v>
      </c>
      <c r="DU45" s="379">
        <v>0</v>
      </c>
      <c r="DV45" s="379">
        <v>0</v>
      </c>
      <c r="DW45" s="379">
        <v>0</v>
      </c>
      <c r="DX45" s="379">
        <v>0</v>
      </c>
      <c r="DY45" s="379">
        <v>0</v>
      </c>
      <c r="DZ45" s="379">
        <v>0</v>
      </c>
      <c r="EA45" s="379">
        <v>0</v>
      </c>
      <c r="EB45" s="380">
        <v>0</v>
      </c>
      <c r="EC45" s="381">
        <v>0</v>
      </c>
      <c r="ED45" s="379">
        <v>0</v>
      </c>
      <c r="EE45" s="379">
        <v>0</v>
      </c>
      <c r="EF45" s="379">
        <v>0</v>
      </c>
      <c r="EG45" s="379">
        <v>0</v>
      </c>
      <c r="EH45" s="379">
        <v>0</v>
      </c>
      <c r="EI45" s="379">
        <v>0</v>
      </c>
      <c r="EJ45" s="379">
        <v>0</v>
      </c>
      <c r="EK45" s="382">
        <v>0</v>
      </c>
      <c r="EL45" s="378">
        <v>0</v>
      </c>
      <c r="EM45" s="379">
        <v>0</v>
      </c>
      <c r="EN45" s="379">
        <v>0</v>
      </c>
      <c r="EO45" s="379">
        <v>0</v>
      </c>
      <c r="EP45" s="379">
        <v>0</v>
      </c>
      <c r="EQ45" s="379">
        <v>0</v>
      </c>
      <c r="ER45" s="379">
        <v>0</v>
      </c>
      <c r="ES45" s="379">
        <v>0</v>
      </c>
      <c r="ET45" s="380">
        <v>0</v>
      </c>
      <c r="EU45" s="381">
        <v>0</v>
      </c>
      <c r="EV45" s="379">
        <v>0</v>
      </c>
      <c r="EW45" s="379">
        <v>0</v>
      </c>
      <c r="EX45" s="379">
        <v>0</v>
      </c>
      <c r="EY45" s="379">
        <v>0</v>
      </c>
      <c r="EZ45" s="379">
        <v>0</v>
      </c>
      <c r="FA45" s="379">
        <v>0</v>
      </c>
      <c r="FB45" s="379">
        <v>0</v>
      </c>
      <c r="FC45" s="382">
        <v>0</v>
      </c>
      <c r="FD45" s="378">
        <v>0</v>
      </c>
      <c r="FE45" s="379">
        <v>0</v>
      </c>
      <c r="FF45" s="379">
        <v>0</v>
      </c>
      <c r="FG45" s="379">
        <v>0</v>
      </c>
      <c r="FH45" s="379">
        <v>0</v>
      </c>
      <c r="FI45" s="379">
        <v>0</v>
      </c>
      <c r="FJ45" s="379">
        <v>0</v>
      </c>
      <c r="FK45" s="379">
        <v>0</v>
      </c>
      <c r="FL45" s="380">
        <v>0</v>
      </c>
      <c r="FM45" s="381">
        <v>0</v>
      </c>
      <c r="FN45" s="379">
        <v>0</v>
      </c>
      <c r="FO45" s="379">
        <v>0</v>
      </c>
      <c r="FP45" s="379">
        <v>0</v>
      </c>
      <c r="FQ45" s="379">
        <v>0</v>
      </c>
      <c r="FR45" s="379">
        <v>0</v>
      </c>
      <c r="FS45" s="379">
        <v>0</v>
      </c>
      <c r="FT45" s="379">
        <v>0</v>
      </c>
      <c r="FU45" s="382">
        <v>0</v>
      </c>
      <c r="FV45" s="378">
        <v>0</v>
      </c>
      <c r="FW45" s="379">
        <v>0</v>
      </c>
      <c r="FX45" s="379">
        <v>0</v>
      </c>
      <c r="FY45" s="379">
        <v>0</v>
      </c>
      <c r="FZ45" s="379">
        <v>0</v>
      </c>
      <c r="GA45" s="379">
        <v>0</v>
      </c>
      <c r="GB45" s="379">
        <v>0</v>
      </c>
      <c r="GC45" s="379">
        <v>0</v>
      </c>
      <c r="GD45" s="380">
        <v>0</v>
      </c>
      <c r="GE45" s="381">
        <v>0</v>
      </c>
      <c r="GF45" s="379">
        <v>0</v>
      </c>
      <c r="GG45" s="379">
        <v>0</v>
      </c>
      <c r="GH45" s="379">
        <v>0</v>
      </c>
      <c r="GI45" s="379">
        <v>0</v>
      </c>
      <c r="GJ45" s="379">
        <v>0</v>
      </c>
      <c r="GK45" s="379">
        <v>0</v>
      </c>
      <c r="GL45" s="379">
        <v>0</v>
      </c>
      <c r="GM45" s="382">
        <v>0</v>
      </c>
      <c r="GN45" s="378">
        <v>0</v>
      </c>
      <c r="GO45" s="379">
        <v>0</v>
      </c>
      <c r="GP45" s="379">
        <v>0</v>
      </c>
      <c r="GQ45" s="379">
        <v>0</v>
      </c>
      <c r="GR45" s="379">
        <v>0</v>
      </c>
      <c r="GS45" s="379">
        <v>0</v>
      </c>
      <c r="GT45" s="379">
        <v>0</v>
      </c>
      <c r="GU45" s="379">
        <v>0</v>
      </c>
      <c r="GV45" s="380">
        <v>0</v>
      </c>
      <c r="GW45" s="381">
        <v>0</v>
      </c>
      <c r="GX45" s="379">
        <v>0</v>
      </c>
      <c r="GY45" s="379">
        <v>0</v>
      </c>
      <c r="GZ45" s="379">
        <v>0</v>
      </c>
      <c r="HA45" s="379">
        <v>0</v>
      </c>
      <c r="HB45" s="379">
        <v>0</v>
      </c>
      <c r="HC45" s="379">
        <v>0</v>
      </c>
      <c r="HD45" s="379">
        <v>0</v>
      </c>
      <c r="HE45" s="382">
        <v>0</v>
      </c>
      <c r="HF45" s="378">
        <v>0</v>
      </c>
      <c r="HG45" s="379">
        <v>0</v>
      </c>
      <c r="HH45" s="379">
        <v>0</v>
      </c>
      <c r="HI45" s="379">
        <v>0</v>
      </c>
      <c r="HJ45" s="379">
        <v>0</v>
      </c>
      <c r="HK45" s="379">
        <v>0</v>
      </c>
      <c r="HL45" s="379">
        <v>0</v>
      </c>
      <c r="HM45" s="379">
        <v>0</v>
      </c>
      <c r="HN45" s="380">
        <v>0</v>
      </c>
      <c r="HO45" s="115">
        <f t="shared" si="17"/>
        <v>0</v>
      </c>
      <c r="HP45" s="115">
        <f t="shared" si="18"/>
        <v>0</v>
      </c>
      <c r="HQ45" s="115">
        <f t="shared" si="2"/>
        <v>0</v>
      </c>
      <c r="HR45" s="115">
        <f t="shared" si="3"/>
        <v>0</v>
      </c>
      <c r="HS45" s="116">
        <f t="shared" si="4"/>
        <v>0</v>
      </c>
      <c r="HT45" s="115">
        <f t="shared" si="5"/>
        <v>0</v>
      </c>
      <c r="HU45" s="115">
        <f t="shared" si="6"/>
        <v>0</v>
      </c>
      <c r="HV45" s="117">
        <f t="shared" si="7"/>
        <v>0</v>
      </c>
      <c r="HW45" s="115" t="str">
        <f t="shared" si="8"/>
        <v>nem volt</v>
      </c>
      <c r="HX45" s="470" t="str">
        <f t="shared" si="9"/>
        <v>nem volt</v>
      </c>
      <c r="HY45" s="470" t="str">
        <f t="shared" si="10"/>
        <v>nem volt</v>
      </c>
      <c r="HZ45" s="399" t="str">
        <f t="shared" si="11"/>
        <v>nem volt</v>
      </c>
      <c r="IA45" s="118">
        <f t="shared" si="19"/>
        <v>0</v>
      </c>
      <c r="IB45" s="119">
        <f t="shared" si="13"/>
        <v>0</v>
      </c>
      <c r="IC45" s="119" t="str">
        <f t="shared" si="14"/>
        <v>nem volt</v>
      </c>
      <c r="ID45" s="399">
        <f t="shared" si="15"/>
        <v>0</v>
      </c>
    </row>
    <row r="46" spans="1:238" ht="18" x14ac:dyDescent="0.25">
      <c r="A46" s="392">
        <f t="shared" si="16"/>
        <v>40</v>
      </c>
      <c r="B46" s="62" t="s">
        <v>449</v>
      </c>
      <c r="C46" s="64">
        <v>0</v>
      </c>
      <c r="D46" s="64">
        <v>0</v>
      </c>
      <c r="E46" s="64">
        <v>0</v>
      </c>
      <c r="F46" s="64">
        <v>0</v>
      </c>
      <c r="G46" s="64">
        <v>0</v>
      </c>
      <c r="H46" s="65">
        <v>0</v>
      </c>
      <c r="I46" s="288">
        <v>0</v>
      </c>
      <c r="J46" s="64">
        <v>0</v>
      </c>
      <c r="K46" s="64">
        <v>0</v>
      </c>
      <c r="L46" s="64">
        <v>0</v>
      </c>
      <c r="M46" s="64">
        <v>0</v>
      </c>
      <c r="N46" s="64">
        <v>0</v>
      </c>
      <c r="O46" s="67"/>
      <c r="P46" s="378">
        <v>0</v>
      </c>
      <c r="Q46" s="379">
        <v>0</v>
      </c>
      <c r="R46" s="379">
        <v>0</v>
      </c>
      <c r="S46" s="379">
        <v>0</v>
      </c>
      <c r="T46" s="379">
        <v>0</v>
      </c>
      <c r="U46" s="379">
        <v>0</v>
      </c>
      <c r="V46" s="379">
        <v>0</v>
      </c>
      <c r="W46" s="379">
        <v>0</v>
      </c>
      <c r="X46" s="380">
        <v>0</v>
      </c>
      <c r="Y46" s="381">
        <v>0</v>
      </c>
      <c r="Z46" s="379">
        <v>0</v>
      </c>
      <c r="AA46" s="379">
        <v>0</v>
      </c>
      <c r="AB46" s="379">
        <v>0</v>
      </c>
      <c r="AC46" s="379">
        <v>0</v>
      </c>
      <c r="AD46" s="379">
        <v>0</v>
      </c>
      <c r="AE46" s="379">
        <v>0</v>
      </c>
      <c r="AF46" s="379">
        <v>0</v>
      </c>
      <c r="AG46" s="382">
        <v>0</v>
      </c>
      <c r="AH46" s="378">
        <v>0</v>
      </c>
      <c r="AI46" s="379">
        <v>0</v>
      </c>
      <c r="AJ46" s="379">
        <v>0</v>
      </c>
      <c r="AK46" s="379">
        <v>0</v>
      </c>
      <c r="AL46" s="379">
        <v>0</v>
      </c>
      <c r="AM46" s="379">
        <v>0</v>
      </c>
      <c r="AN46" s="379">
        <v>0</v>
      </c>
      <c r="AO46" s="379">
        <v>0</v>
      </c>
      <c r="AP46" s="380">
        <v>0</v>
      </c>
      <c r="AQ46" s="381">
        <v>0</v>
      </c>
      <c r="AR46" s="379">
        <v>0</v>
      </c>
      <c r="AS46" s="379">
        <v>0</v>
      </c>
      <c r="AT46" s="379">
        <v>0</v>
      </c>
      <c r="AU46" s="379">
        <v>0</v>
      </c>
      <c r="AV46" s="379">
        <v>0</v>
      </c>
      <c r="AW46" s="379">
        <v>0</v>
      </c>
      <c r="AX46" s="379">
        <v>0</v>
      </c>
      <c r="AY46" s="382">
        <v>0</v>
      </c>
      <c r="AZ46" s="378">
        <v>0</v>
      </c>
      <c r="BA46" s="379">
        <v>0</v>
      </c>
      <c r="BB46" s="379">
        <v>0</v>
      </c>
      <c r="BC46" s="379">
        <v>0</v>
      </c>
      <c r="BD46" s="379">
        <v>0</v>
      </c>
      <c r="BE46" s="379">
        <v>0</v>
      </c>
      <c r="BF46" s="379">
        <v>0</v>
      </c>
      <c r="BG46" s="379">
        <v>0</v>
      </c>
      <c r="BH46" s="380">
        <v>0</v>
      </c>
      <c r="BI46" s="381">
        <v>0</v>
      </c>
      <c r="BJ46" s="379">
        <v>0</v>
      </c>
      <c r="BK46" s="379">
        <v>0</v>
      </c>
      <c r="BL46" s="379">
        <v>0</v>
      </c>
      <c r="BM46" s="379">
        <v>0</v>
      </c>
      <c r="BN46" s="379">
        <v>0</v>
      </c>
      <c r="BO46" s="379">
        <v>0</v>
      </c>
      <c r="BP46" s="379">
        <v>0</v>
      </c>
      <c r="BQ46" s="382">
        <v>0</v>
      </c>
      <c r="BR46" s="378">
        <v>0</v>
      </c>
      <c r="BS46" s="379">
        <v>0</v>
      </c>
      <c r="BT46" s="379">
        <v>0</v>
      </c>
      <c r="BU46" s="379">
        <v>0</v>
      </c>
      <c r="BV46" s="379">
        <v>0</v>
      </c>
      <c r="BW46" s="379">
        <v>0</v>
      </c>
      <c r="BX46" s="379">
        <v>0</v>
      </c>
      <c r="BY46" s="379">
        <v>0</v>
      </c>
      <c r="BZ46" s="380">
        <v>0</v>
      </c>
      <c r="CA46" s="381">
        <v>0</v>
      </c>
      <c r="CB46" s="379">
        <v>0</v>
      </c>
      <c r="CC46" s="379">
        <v>0</v>
      </c>
      <c r="CD46" s="379">
        <v>0</v>
      </c>
      <c r="CE46" s="379">
        <v>0</v>
      </c>
      <c r="CF46" s="379">
        <v>0</v>
      </c>
      <c r="CG46" s="379">
        <v>0</v>
      </c>
      <c r="CH46" s="379">
        <v>0</v>
      </c>
      <c r="CI46" s="382">
        <v>0</v>
      </c>
      <c r="CJ46" s="378">
        <v>0</v>
      </c>
      <c r="CK46" s="379">
        <v>0</v>
      </c>
      <c r="CL46" s="379">
        <v>0</v>
      </c>
      <c r="CM46" s="379">
        <v>0</v>
      </c>
      <c r="CN46" s="379">
        <v>0</v>
      </c>
      <c r="CO46" s="379">
        <v>0</v>
      </c>
      <c r="CP46" s="379">
        <v>0</v>
      </c>
      <c r="CQ46" s="379">
        <v>0</v>
      </c>
      <c r="CR46" s="380">
        <v>0</v>
      </c>
      <c r="CS46" s="381">
        <v>0</v>
      </c>
      <c r="CT46" s="379">
        <v>0</v>
      </c>
      <c r="CU46" s="379">
        <v>0</v>
      </c>
      <c r="CV46" s="379">
        <v>0</v>
      </c>
      <c r="CW46" s="379">
        <v>0</v>
      </c>
      <c r="CX46" s="379">
        <v>0</v>
      </c>
      <c r="CY46" s="379">
        <v>0</v>
      </c>
      <c r="CZ46" s="379">
        <v>0</v>
      </c>
      <c r="DA46" s="382">
        <v>0</v>
      </c>
      <c r="DB46" s="378">
        <v>0</v>
      </c>
      <c r="DC46" s="379">
        <v>0</v>
      </c>
      <c r="DD46" s="379">
        <v>0</v>
      </c>
      <c r="DE46" s="379">
        <v>0</v>
      </c>
      <c r="DF46" s="379">
        <v>0</v>
      </c>
      <c r="DG46" s="379">
        <v>0</v>
      </c>
      <c r="DH46" s="379">
        <v>0</v>
      </c>
      <c r="DI46" s="379">
        <v>0</v>
      </c>
      <c r="DJ46" s="380">
        <v>0</v>
      </c>
      <c r="DK46" s="381">
        <v>0</v>
      </c>
      <c r="DL46" s="379">
        <v>0</v>
      </c>
      <c r="DM46" s="379">
        <v>0</v>
      </c>
      <c r="DN46" s="379">
        <v>0</v>
      </c>
      <c r="DO46" s="379">
        <v>0</v>
      </c>
      <c r="DP46" s="379">
        <v>0</v>
      </c>
      <c r="DQ46" s="379">
        <v>0</v>
      </c>
      <c r="DR46" s="379">
        <v>0</v>
      </c>
      <c r="DS46" s="382">
        <v>0</v>
      </c>
      <c r="DT46" s="378">
        <v>0</v>
      </c>
      <c r="DU46" s="379">
        <v>0</v>
      </c>
      <c r="DV46" s="379">
        <v>0</v>
      </c>
      <c r="DW46" s="379">
        <v>0</v>
      </c>
      <c r="DX46" s="379">
        <v>0</v>
      </c>
      <c r="DY46" s="379">
        <v>0</v>
      </c>
      <c r="DZ46" s="379">
        <v>0</v>
      </c>
      <c r="EA46" s="379">
        <v>0</v>
      </c>
      <c r="EB46" s="380">
        <v>0</v>
      </c>
      <c r="EC46" s="381">
        <v>0</v>
      </c>
      <c r="ED46" s="379">
        <v>0</v>
      </c>
      <c r="EE46" s="379">
        <v>0</v>
      </c>
      <c r="EF46" s="379">
        <v>0</v>
      </c>
      <c r="EG46" s="379">
        <v>0</v>
      </c>
      <c r="EH46" s="379">
        <v>0</v>
      </c>
      <c r="EI46" s="379">
        <v>0</v>
      </c>
      <c r="EJ46" s="379">
        <v>0</v>
      </c>
      <c r="EK46" s="382">
        <v>0</v>
      </c>
      <c r="EL46" s="378">
        <v>0</v>
      </c>
      <c r="EM46" s="379">
        <v>0</v>
      </c>
      <c r="EN46" s="379">
        <v>0</v>
      </c>
      <c r="EO46" s="379">
        <v>0</v>
      </c>
      <c r="EP46" s="379">
        <v>0</v>
      </c>
      <c r="EQ46" s="379">
        <v>0</v>
      </c>
      <c r="ER46" s="379">
        <v>0</v>
      </c>
      <c r="ES46" s="379">
        <v>0</v>
      </c>
      <c r="ET46" s="380">
        <v>0</v>
      </c>
      <c r="EU46" s="381">
        <v>0</v>
      </c>
      <c r="EV46" s="379">
        <v>0</v>
      </c>
      <c r="EW46" s="379">
        <v>0</v>
      </c>
      <c r="EX46" s="379">
        <v>0</v>
      </c>
      <c r="EY46" s="379">
        <v>0</v>
      </c>
      <c r="EZ46" s="379">
        <v>0</v>
      </c>
      <c r="FA46" s="379">
        <v>0</v>
      </c>
      <c r="FB46" s="379">
        <v>0</v>
      </c>
      <c r="FC46" s="382">
        <v>0</v>
      </c>
      <c r="FD46" s="378">
        <v>0</v>
      </c>
      <c r="FE46" s="379">
        <v>0</v>
      </c>
      <c r="FF46" s="379">
        <v>0</v>
      </c>
      <c r="FG46" s="379">
        <v>0</v>
      </c>
      <c r="FH46" s="379">
        <v>0</v>
      </c>
      <c r="FI46" s="379">
        <v>0</v>
      </c>
      <c r="FJ46" s="379">
        <v>0</v>
      </c>
      <c r="FK46" s="379">
        <v>0</v>
      </c>
      <c r="FL46" s="380">
        <v>0</v>
      </c>
      <c r="FM46" s="381">
        <v>0</v>
      </c>
      <c r="FN46" s="379">
        <v>0</v>
      </c>
      <c r="FO46" s="379">
        <v>0</v>
      </c>
      <c r="FP46" s="379">
        <v>0</v>
      </c>
      <c r="FQ46" s="379">
        <v>0</v>
      </c>
      <c r="FR46" s="379">
        <v>0</v>
      </c>
      <c r="FS46" s="379">
        <v>0</v>
      </c>
      <c r="FT46" s="379">
        <v>0</v>
      </c>
      <c r="FU46" s="382">
        <v>0</v>
      </c>
      <c r="FV46" s="378">
        <v>0</v>
      </c>
      <c r="FW46" s="379">
        <v>0</v>
      </c>
      <c r="FX46" s="379">
        <v>0</v>
      </c>
      <c r="FY46" s="379">
        <v>0</v>
      </c>
      <c r="FZ46" s="379">
        <v>0</v>
      </c>
      <c r="GA46" s="379">
        <v>0</v>
      </c>
      <c r="GB46" s="379">
        <v>0</v>
      </c>
      <c r="GC46" s="379">
        <v>0</v>
      </c>
      <c r="GD46" s="380">
        <v>0</v>
      </c>
      <c r="GE46" s="381">
        <v>0</v>
      </c>
      <c r="GF46" s="379">
        <v>0</v>
      </c>
      <c r="GG46" s="379">
        <v>0</v>
      </c>
      <c r="GH46" s="379">
        <v>0</v>
      </c>
      <c r="GI46" s="379">
        <v>0</v>
      </c>
      <c r="GJ46" s="379">
        <v>0</v>
      </c>
      <c r="GK46" s="379">
        <v>0</v>
      </c>
      <c r="GL46" s="379">
        <v>0</v>
      </c>
      <c r="GM46" s="382">
        <v>0</v>
      </c>
      <c r="GN46" s="378">
        <v>0</v>
      </c>
      <c r="GO46" s="379">
        <v>0</v>
      </c>
      <c r="GP46" s="379">
        <v>0</v>
      </c>
      <c r="GQ46" s="379">
        <v>0</v>
      </c>
      <c r="GR46" s="379">
        <v>0</v>
      </c>
      <c r="GS46" s="379">
        <v>0</v>
      </c>
      <c r="GT46" s="379">
        <v>0</v>
      </c>
      <c r="GU46" s="379">
        <v>0</v>
      </c>
      <c r="GV46" s="380">
        <v>0</v>
      </c>
      <c r="GW46" s="381">
        <v>0</v>
      </c>
      <c r="GX46" s="379">
        <v>0</v>
      </c>
      <c r="GY46" s="379">
        <v>0</v>
      </c>
      <c r="GZ46" s="379">
        <v>0</v>
      </c>
      <c r="HA46" s="379">
        <v>0</v>
      </c>
      <c r="HB46" s="379">
        <v>0</v>
      </c>
      <c r="HC46" s="379">
        <v>0</v>
      </c>
      <c r="HD46" s="379">
        <v>0</v>
      </c>
      <c r="HE46" s="382">
        <v>0</v>
      </c>
      <c r="HF46" s="378">
        <v>0</v>
      </c>
      <c r="HG46" s="379">
        <v>0</v>
      </c>
      <c r="HH46" s="379">
        <v>0</v>
      </c>
      <c r="HI46" s="379">
        <v>0</v>
      </c>
      <c r="HJ46" s="379">
        <v>0</v>
      </c>
      <c r="HK46" s="379">
        <v>0</v>
      </c>
      <c r="HL46" s="379">
        <v>0</v>
      </c>
      <c r="HM46" s="379">
        <v>0</v>
      </c>
      <c r="HN46" s="380">
        <v>0</v>
      </c>
      <c r="HO46" s="115">
        <f t="shared" si="17"/>
        <v>0</v>
      </c>
      <c r="HP46" s="115">
        <f t="shared" si="18"/>
        <v>0</v>
      </c>
      <c r="HQ46" s="115">
        <f t="shared" si="2"/>
        <v>0</v>
      </c>
      <c r="HR46" s="115">
        <f t="shared" si="3"/>
        <v>0</v>
      </c>
      <c r="HS46" s="116">
        <f t="shared" si="4"/>
        <v>0</v>
      </c>
      <c r="HT46" s="115">
        <f t="shared" si="5"/>
        <v>0</v>
      </c>
      <c r="HU46" s="115">
        <f t="shared" si="6"/>
        <v>0</v>
      </c>
      <c r="HV46" s="117">
        <f t="shared" si="7"/>
        <v>0</v>
      </c>
      <c r="HW46" s="115" t="str">
        <f t="shared" si="8"/>
        <v>nem volt</v>
      </c>
      <c r="HX46" s="470" t="str">
        <f t="shared" si="9"/>
        <v>nem volt</v>
      </c>
      <c r="HY46" s="470" t="str">
        <f t="shared" si="10"/>
        <v>nem volt</v>
      </c>
      <c r="HZ46" s="399" t="str">
        <f t="shared" si="11"/>
        <v>nem volt</v>
      </c>
      <c r="IA46" s="118">
        <f t="shared" si="19"/>
        <v>0</v>
      </c>
      <c r="IB46" s="119">
        <f t="shared" si="13"/>
        <v>0</v>
      </c>
      <c r="IC46" s="119" t="str">
        <f t="shared" si="14"/>
        <v>nem volt</v>
      </c>
      <c r="ID46" s="399">
        <f t="shared" si="15"/>
        <v>0</v>
      </c>
    </row>
    <row r="47" spans="1:238" ht="18" x14ac:dyDescent="0.25">
      <c r="A47" s="392">
        <f t="shared" si="16"/>
        <v>41</v>
      </c>
      <c r="B47" s="62" t="s">
        <v>449</v>
      </c>
      <c r="C47" s="64">
        <v>0</v>
      </c>
      <c r="D47" s="64">
        <v>0</v>
      </c>
      <c r="E47" s="64">
        <v>0</v>
      </c>
      <c r="F47" s="64">
        <v>0</v>
      </c>
      <c r="G47" s="64">
        <v>0</v>
      </c>
      <c r="H47" s="65">
        <v>0</v>
      </c>
      <c r="I47" s="288">
        <v>0</v>
      </c>
      <c r="J47" s="64">
        <v>0</v>
      </c>
      <c r="K47" s="64">
        <v>0</v>
      </c>
      <c r="L47" s="64">
        <v>0</v>
      </c>
      <c r="M47" s="64">
        <v>0</v>
      </c>
      <c r="N47" s="64">
        <v>0</v>
      </c>
      <c r="O47" s="67"/>
      <c r="P47" s="378">
        <v>0</v>
      </c>
      <c r="Q47" s="379">
        <v>0</v>
      </c>
      <c r="R47" s="379">
        <v>0</v>
      </c>
      <c r="S47" s="379">
        <v>0</v>
      </c>
      <c r="T47" s="379">
        <v>0</v>
      </c>
      <c r="U47" s="379">
        <v>0</v>
      </c>
      <c r="V47" s="379">
        <v>0</v>
      </c>
      <c r="W47" s="379">
        <v>0</v>
      </c>
      <c r="X47" s="380">
        <v>0</v>
      </c>
      <c r="Y47" s="381">
        <v>0</v>
      </c>
      <c r="Z47" s="379">
        <v>0</v>
      </c>
      <c r="AA47" s="379">
        <v>0</v>
      </c>
      <c r="AB47" s="379">
        <v>0</v>
      </c>
      <c r="AC47" s="379">
        <v>0</v>
      </c>
      <c r="AD47" s="379">
        <v>0</v>
      </c>
      <c r="AE47" s="379">
        <v>0</v>
      </c>
      <c r="AF47" s="379">
        <v>0</v>
      </c>
      <c r="AG47" s="382">
        <v>0</v>
      </c>
      <c r="AH47" s="378">
        <v>0</v>
      </c>
      <c r="AI47" s="379">
        <v>0</v>
      </c>
      <c r="AJ47" s="379">
        <v>0</v>
      </c>
      <c r="AK47" s="379">
        <v>0</v>
      </c>
      <c r="AL47" s="379">
        <v>0</v>
      </c>
      <c r="AM47" s="379">
        <v>0</v>
      </c>
      <c r="AN47" s="379">
        <v>0</v>
      </c>
      <c r="AO47" s="379">
        <v>0</v>
      </c>
      <c r="AP47" s="380">
        <v>0</v>
      </c>
      <c r="AQ47" s="381">
        <v>0</v>
      </c>
      <c r="AR47" s="379">
        <v>0</v>
      </c>
      <c r="AS47" s="379">
        <v>0</v>
      </c>
      <c r="AT47" s="379">
        <v>0</v>
      </c>
      <c r="AU47" s="379">
        <v>0</v>
      </c>
      <c r="AV47" s="379">
        <v>0</v>
      </c>
      <c r="AW47" s="379">
        <v>0</v>
      </c>
      <c r="AX47" s="379">
        <v>0</v>
      </c>
      <c r="AY47" s="382">
        <v>0</v>
      </c>
      <c r="AZ47" s="378">
        <v>0</v>
      </c>
      <c r="BA47" s="379">
        <v>0</v>
      </c>
      <c r="BB47" s="379">
        <v>0</v>
      </c>
      <c r="BC47" s="379">
        <v>0</v>
      </c>
      <c r="BD47" s="379">
        <v>0</v>
      </c>
      <c r="BE47" s="379">
        <v>0</v>
      </c>
      <c r="BF47" s="379">
        <v>0</v>
      </c>
      <c r="BG47" s="379">
        <v>0</v>
      </c>
      <c r="BH47" s="380">
        <v>0</v>
      </c>
      <c r="BI47" s="381">
        <v>0</v>
      </c>
      <c r="BJ47" s="379">
        <v>0</v>
      </c>
      <c r="BK47" s="379">
        <v>0</v>
      </c>
      <c r="BL47" s="379">
        <v>0</v>
      </c>
      <c r="BM47" s="379">
        <v>0</v>
      </c>
      <c r="BN47" s="379">
        <v>0</v>
      </c>
      <c r="BO47" s="379">
        <v>0</v>
      </c>
      <c r="BP47" s="379">
        <v>0</v>
      </c>
      <c r="BQ47" s="382">
        <v>0</v>
      </c>
      <c r="BR47" s="378">
        <v>0</v>
      </c>
      <c r="BS47" s="379">
        <v>0</v>
      </c>
      <c r="BT47" s="379">
        <v>0</v>
      </c>
      <c r="BU47" s="379">
        <v>0</v>
      </c>
      <c r="BV47" s="379">
        <v>0</v>
      </c>
      <c r="BW47" s="379">
        <v>0</v>
      </c>
      <c r="BX47" s="379">
        <v>0</v>
      </c>
      <c r="BY47" s="379">
        <v>0</v>
      </c>
      <c r="BZ47" s="380">
        <v>0</v>
      </c>
      <c r="CA47" s="381">
        <v>0</v>
      </c>
      <c r="CB47" s="379">
        <v>0</v>
      </c>
      <c r="CC47" s="379">
        <v>0</v>
      </c>
      <c r="CD47" s="379">
        <v>0</v>
      </c>
      <c r="CE47" s="379">
        <v>0</v>
      </c>
      <c r="CF47" s="379">
        <v>0</v>
      </c>
      <c r="CG47" s="379">
        <v>0</v>
      </c>
      <c r="CH47" s="379">
        <v>0</v>
      </c>
      <c r="CI47" s="382">
        <v>0</v>
      </c>
      <c r="CJ47" s="378">
        <v>0</v>
      </c>
      <c r="CK47" s="379">
        <v>0</v>
      </c>
      <c r="CL47" s="379">
        <v>0</v>
      </c>
      <c r="CM47" s="379">
        <v>0</v>
      </c>
      <c r="CN47" s="379">
        <v>0</v>
      </c>
      <c r="CO47" s="379">
        <v>0</v>
      </c>
      <c r="CP47" s="379">
        <v>0</v>
      </c>
      <c r="CQ47" s="379">
        <v>0</v>
      </c>
      <c r="CR47" s="380">
        <v>0</v>
      </c>
      <c r="CS47" s="381">
        <v>0</v>
      </c>
      <c r="CT47" s="379">
        <v>0</v>
      </c>
      <c r="CU47" s="379">
        <v>0</v>
      </c>
      <c r="CV47" s="379">
        <v>0</v>
      </c>
      <c r="CW47" s="379">
        <v>0</v>
      </c>
      <c r="CX47" s="379">
        <v>0</v>
      </c>
      <c r="CY47" s="379">
        <v>0</v>
      </c>
      <c r="CZ47" s="379">
        <v>0</v>
      </c>
      <c r="DA47" s="382">
        <v>0</v>
      </c>
      <c r="DB47" s="378">
        <v>0</v>
      </c>
      <c r="DC47" s="379">
        <v>0</v>
      </c>
      <c r="DD47" s="379">
        <v>0</v>
      </c>
      <c r="DE47" s="379">
        <v>0</v>
      </c>
      <c r="DF47" s="379">
        <v>0</v>
      </c>
      <c r="DG47" s="379">
        <v>0</v>
      </c>
      <c r="DH47" s="379">
        <v>0</v>
      </c>
      <c r="DI47" s="379">
        <v>0</v>
      </c>
      <c r="DJ47" s="380">
        <v>0</v>
      </c>
      <c r="DK47" s="381">
        <v>0</v>
      </c>
      <c r="DL47" s="379">
        <v>0</v>
      </c>
      <c r="DM47" s="379">
        <v>0</v>
      </c>
      <c r="DN47" s="379">
        <v>0</v>
      </c>
      <c r="DO47" s="379">
        <v>0</v>
      </c>
      <c r="DP47" s="379">
        <v>0</v>
      </c>
      <c r="DQ47" s="379">
        <v>0</v>
      </c>
      <c r="DR47" s="379">
        <v>0</v>
      </c>
      <c r="DS47" s="382">
        <v>0</v>
      </c>
      <c r="DT47" s="378">
        <v>0</v>
      </c>
      <c r="DU47" s="379">
        <v>0</v>
      </c>
      <c r="DV47" s="379">
        <v>0</v>
      </c>
      <c r="DW47" s="379">
        <v>0</v>
      </c>
      <c r="DX47" s="379">
        <v>0</v>
      </c>
      <c r="DY47" s="379">
        <v>0</v>
      </c>
      <c r="DZ47" s="379">
        <v>0</v>
      </c>
      <c r="EA47" s="379">
        <v>0</v>
      </c>
      <c r="EB47" s="380">
        <v>0</v>
      </c>
      <c r="EC47" s="381">
        <v>0</v>
      </c>
      <c r="ED47" s="379">
        <v>0</v>
      </c>
      <c r="EE47" s="379">
        <v>0</v>
      </c>
      <c r="EF47" s="379">
        <v>0</v>
      </c>
      <c r="EG47" s="379">
        <v>0</v>
      </c>
      <c r="EH47" s="379">
        <v>0</v>
      </c>
      <c r="EI47" s="379">
        <v>0</v>
      </c>
      <c r="EJ47" s="379">
        <v>0</v>
      </c>
      <c r="EK47" s="382">
        <v>0</v>
      </c>
      <c r="EL47" s="378">
        <v>0</v>
      </c>
      <c r="EM47" s="379">
        <v>0</v>
      </c>
      <c r="EN47" s="379">
        <v>0</v>
      </c>
      <c r="EO47" s="379">
        <v>0</v>
      </c>
      <c r="EP47" s="379">
        <v>0</v>
      </c>
      <c r="EQ47" s="379">
        <v>0</v>
      </c>
      <c r="ER47" s="379">
        <v>0</v>
      </c>
      <c r="ES47" s="379">
        <v>0</v>
      </c>
      <c r="ET47" s="380">
        <v>0</v>
      </c>
      <c r="EU47" s="381">
        <v>0</v>
      </c>
      <c r="EV47" s="379">
        <v>0</v>
      </c>
      <c r="EW47" s="379">
        <v>0</v>
      </c>
      <c r="EX47" s="379">
        <v>0</v>
      </c>
      <c r="EY47" s="379">
        <v>0</v>
      </c>
      <c r="EZ47" s="379">
        <v>0</v>
      </c>
      <c r="FA47" s="379">
        <v>0</v>
      </c>
      <c r="FB47" s="379">
        <v>0</v>
      </c>
      <c r="FC47" s="382">
        <v>0</v>
      </c>
      <c r="FD47" s="378">
        <v>0</v>
      </c>
      <c r="FE47" s="379">
        <v>0</v>
      </c>
      <c r="FF47" s="379">
        <v>0</v>
      </c>
      <c r="FG47" s="379">
        <v>0</v>
      </c>
      <c r="FH47" s="379">
        <v>0</v>
      </c>
      <c r="FI47" s="379">
        <v>0</v>
      </c>
      <c r="FJ47" s="379">
        <v>0</v>
      </c>
      <c r="FK47" s="379">
        <v>0</v>
      </c>
      <c r="FL47" s="380">
        <v>0</v>
      </c>
      <c r="FM47" s="381">
        <v>0</v>
      </c>
      <c r="FN47" s="379">
        <v>0</v>
      </c>
      <c r="FO47" s="379">
        <v>0</v>
      </c>
      <c r="FP47" s="379">
        <v>0</v>
      </c>
      <c r="FQ47" s="379">
        <v>0</v>
      </c>
      <c r="FR47" s="379">
        <v>0</v>
      </c>
      <c r="FS47" s="379">
        <v>0</v>
      </c>
      <c r="FT47" s="379">
        <v>0</v>
      </c>
      <c r="FU47" s="382">
        <v>0</v>
      </c>
      <c r="FV47" s="378">
        <v>0</v>
      </c>
      <c r="FW47" s="379">
        <v>0</v>
      </c>
      <c r="FX47" s="379">
        <v>0</v>
      </c>
      <c r="FY47" s="379">
        <v>0</v>
      </c>
      <c r="FZ47" s="379">
        <v>0</v>
      </c>
      <c r="GA47" s="379">
        <v>0</v>
      </c>
      <c r="GB47" s="379">
        <v>0</v>
      </c>
      <c r="GC47" s="379">
        <v>0</v>
      </c>
      <c r="GD47" s="380">
        <v>0</v>
      </c>
      <c r="GE47" s="381">
        <v>0</v>
      </c>
      <c r="GF47" s="379">
        <v>0</v>
      </c>
      <c r="GG47" s="379">
        <v>0</v>
      </c>
      <c r="GH47" s="379">
        <v>0</v>
      </c>
      <c r="GI47" s="379">
        <v>0</v>
      </c>
      <c r="GJ47" s="379">
        <v>0</v>
      </c>
      <c r="GK47" s="379">
        <v>0</v>
      </c>
      <c r="GL47" s="379">
        <v>0</v>
      </c>
      <c r="GM47" s="382">
        <v>0</v>
      </c>
      <c r="GN47" s="378">
        <v>0</v>
      </c>
      <c r="GO47" s="379">
        <v>0</v>
      </c>
      <c r="GP47" s="379">
        <v>0</v>
      </c>
      <c r="GQ47" s="379">
        <v>0</v>
      </c>
      <c r="GR47" s="379">
        <v>0</v>
      </c>
      <c r="GS47" s="379">
        <v>0</v>
      </c>
      <c r="GT47" s="379">
        <v>0</v>
      </c>
      <c r="GU47" s="379">
        <v>0</v>
      </c>
      <c r="GV47" s="380">
        <v>0</v>
      </c>
      <c r="GW47" s="381">
        <v>0</v>
      </c>
      <c r="GX47" s="379">
        <v>0</v>
      </c>
      <c r="GY47" s="379">
        <v>0</v>
      </c>
      <c r="GZ47" s="379">
        <v>0</v>
      </c>
      <c r="HA47" s="379">
        <v>0</v>
      </c>
      <c r="HB47" s="379">
        <v>0</v>
      </c>
      <c r="HC47" s="379">
        <v>0</v>
      </c>
      <c r="HD47" s="379">
        <v>0</v>
      </c>
      <c r="HE47" s="382">
        <v>0</v>
      </c>
      <c r="HF47" s="378">
        <v>0</v>
      </c>
      <c r="HG47" s="379">
        <v>0</v>
      </c>
      <c r="HH47" s="379">
        <v>0</v>
      </c>
      <c r="HI47" s="379">
        <v>0</v>
      </c>
      <c r="HJ47" s="379">
        <v>0</v>
      </c>
      <c r="HK47" s="379">
        <v>0</v>
      </c>
      <c r="HL47" s="379">
        <v>0</v>
      </c>
      <c r="HM47" s="379">
        <v>0</v>
      </c>
      <c r="HN47" s="380">
        <v>0</v>
      </c>
      <c r="HO47" s="115">
        <f t="shared" si="17"/>
        <v>0</v>
      </c>
      <c r="HP47" s="115">
        <f t="shared" si="18"/>
        <v>0</v>
      </c>
      <c r="HQ47" s="115">
        <f t="shared" si="2"/>
        <v>0</v>
      </c>
      <c r="HR47" s="115">
        <f t="shared" si="3"/>
        <v>0</v>
      </c>
      <c r="HS47" s="116">
        <f t="shared" si="4"/>
        <v>0</v>
      </c>
      <c r="HT47" s="115">
        <f t="shared" si="5"/>
        <v>0</v>
      </c>
      <c r="HU47" s="115">
        <f t="shared" si="6"/>
        <v>0</v>
      </c>
      <c r="HV47" s="117">
        <f t="shared" si="7"/>
        <v>0</v>
      </c>
      <c r="HW47" s="115" t="str">
        <f t="shared" si="8"/>
        <v>nem volt</v>
      </c>
      <c r="HX47" s="470" t="str">
        <f t="shared" si="9"/>
        <v>nem volt</v>
      </c>
      <c r="HY47" s="470" t="str">
        <f t="shared" si="10"/>
        <v>nem volt</v>
      </c>
      <c r="HZ47" s="399" t="str">
        <f t="shared" si="11"/>
        <v>nem volt</v>
      </c>
      <c r="IA47" s="118">
        <f t="shared" si="19"/>
        <v>0</v>
      </c>
      <c r="IB47" s="119">
        <f t="shared" si="13"/>
        <v>0</v>
      </c>
      <c r="IC47" s="119" t="str">
        <f t="shared" si="14"/>
        <v>nem volt</v>
      </c>
      <c r="ID47" s="399">
        <f t="shared" si="15"/>
        <v>0</v>
      </c>
    </row>
    <row r="48" spans="1:238" ht="18" x14ac:dyDescent="0.25">
      <c r="A48" s="392">
        <f t="shared" si="16"/>
        <v>42</v>
      </c>
      <c r="B48" s="62" t="s">
        <v>449</v>
      </c>
      <c r="C48" s="64">
        <v>0</v>
      </c>
      <c r="D48" s="64">
        <v>0</v>
      </c>
      <c r="E48" s="64">
        <v>0</v>
      </c>
      <c r="F48" s="64">
        <v>0</v>
      </c>
      <c r="G48" s="64">
        <v>0</v>
      </c>
      <c r="H48" s="65">
        <v>0</v>
      </c>
      <c r="I48" s="288">
        <v>0</v>
      </c>
      <c r="J48" s="64">
        <v>0</v>
      </c>
      <c r="K48" s="64">
        <v>0</v>
      </c>
      <c r="L48" s="64">
        <v>0</v>
      </c>
      <c r="M48" s="64">
        <v>0</v>
      </c>
      <c r="N48" s="64">
        <v>0</v>
      </c>
      <c r="O48" s="67"/>
      <c r="P48" s="378">
        <v>0</v>
      </c>
      <c r="Q48" s="379">
        <v>0</v>
      </c>
      <c r="R48" s="379">
        <v>0</v>
      </c>
      <c r="S48" s="379">
        <v>0</v>
      </c>
      <c r="T48" s="379">
        <v>0</v>
      </c>
      <c r="U48" s="379">
        <v>0</v>
      </c>
      <c r="V48" s="379">
        <v>0</v>
      </c>
      <c r="W48" s="379">
        <v>0</v>
      </c>
      <c r="X48" s="380">
        <v>0</v>
      </c>
      <c r="Y48" s="381">
        <v>0</v>
      </c>
      <c r="Z48" s="379">
        <v>0</v>
      </c>
      <c r="AA48" s="379">
        <v>0</v>
      </c>
      <c r="AB48" s="379">
        <v>0</v>
      </c>
      <c r="AC48" s="379">
        <v>0</v>
      </c>
      <c r="AD48" s="379">
        <v>0</v>
      </c>
      <c r="AE48" s="379">
        <v>0</v>
      </c>
      <c r="AF48" s="379">
        <v>0</v>
      </c>
      <c r="AG48" s="382">
        <v>0</v>
      </c>
      <c r="AH48" s="378">
        <v>0</v>
      </c>
      <c r="AI48" s="379">
        <v>0</v>
      </c>
      <c r="AJ48" s="379">
        <v>0</v>
      </c>
      <c r="AK48" s="379">
        <v>0</v>
      </c>
      <c r="AL48" s="379">
        <v>0</v>
      </c>
      <c r="AM48" s="379">
        <v>0</v>
      </c>
      <c r="AN48" s="379">
        <v>0</v>
      </c>
      <c r="AO48" s="379">
        <v>0</v>
      </c>
      <c r="AP48" s="380">
        <v>0</v>
      </c>
      <c r="AQ48" s="381">
        <v>0</v>
      </c>
      <c r="AR48" s="379">
        <v>0</v>
      </c>
      <c r="AS48" s="379">
        <v>0</v>
      </c>
      <c r="AT48" s="379">
        <v>0</v>
      </c>
      <c r="AU48" s="379">
        <v>0</v>
      </c>
      <c r="AV48" s="379">
        <v>0</v>
      </c>
      <c r="AW48" s="379">
        <v>0</v>
      </c>
      <c r="AX48" s="379">
        <v>0</v>
      </c>
      <c r="AY48" s="382">
        <v>0</v>
      </c>
      <c r="AZ48" s="378">
        <v>0</v>
      </c>
      <c r="BA48" s="379">
        <v>0</v>
      </c>
      <c r="BB48" s="379">
        <v>0</v>
      </c>
      <c r="BC48" s="379">
        <v>0</v>
      </c>
      <c r="BD48" s="379">
        <v>0</v>
      </c>
      <c r="BE48" s="379">
        <v>0</v>
      </c>
      <c r="BF48" s="379">
        <v>0</v>
      </c>
      <c r="BG48" s="379">
        <v>0</v>
      </c>
      <c r="BH48" s="380">
        <v>0</v>
      </c>
      <c r="BI48" s="381">
        <v>0</v>
      </c>
      <c r="BJ48" s="379">
        <v>0</v>
      </c>
      <c r="BK48" s="379">
        <v>0</v>
      </c>
      <c r="BL48" s="379">
        <v>0</v>
      </c>
      <c r="BM48" s="379">
        <v>0</v>
      </c>
      <c r="BN48" s="379">
        <v>0</v>
      </c>
      <c r="BO48" s="379">
        <v>0</v>
      </c>
      <c r="BP48" s="379">
        <v>0</v>
      </c>
      <c r="BQ48" s="382">
        <v>0</v>
      </c>
      <c r="BR48" s="378">
        <v>0</v>
      </c>
      <c r="BS48" s="379">
        <v>0</v>
      </c>
      <c r="BT48" s="379">
        <v>0</v>
      </c>
      <c r="BU48" s="379">
        <v>0</v>
      </c>
      <c r="BV48" s="379">
        <v>0</v>
      </c>
      <c r="BW48" s="379">
        <v>0</v>
      </c>
      <c r="BX48" s="379">
        <v>0</v>
      </c>
      <c r="BY48" s="379">
        <v>0</v>
      </c>
      <c r="BZ48" s="380">
        <v>0</v>
      </c>
      <c r="CA48" s="381">
        <v>0</v>
      </c>
      <c r="CB48" s="379">
        <v>0</v>
      </c>
      <c r="CC48" s="379">
        <v>0</v>
      </c>
      <c r="CD48" s="379">
        <v>0</v>
      </c>
      <c r="CE48" s="379">
        <v>0</v>
      </c>
      <c r="CF48" s="379">
        <v>0</v>
      </c>
      <c r="CG48" s="379">
        <v>0</v>
      </c>
      <c r="CH48" s="379">
        <v>0</v>
      </c>
      <c r="CI48" s="382">
        <v>0</v>
      </c>
      <c r="CJ48" s="378">
        <v>0</v>
      </c>
      <c r="CK48" s="379">
        <v>0</v>
      </c>
      <c r="CL48" s="379">
        <v>0</v>
      </c>
      <c r="CM48" s="379">
        <v>0</v>
      </c>
      <c r="CN48" s="379">
        <v>0</v>
      </c>
      <c r="CO48" s="379">
        <v>0</v>
      </c>
      <c r="CP48" s="379">
        <v>0</v>
      </c>
      <c r="CQ48" s="379">
        <v>0</v>
      </c>
      <c r="CR48" s="380">
        <v>0</v>
      </c>
      <c r="CS48" s="381">
        <v>0</v>
      </c>
      <c r="CT48" s="379">
        <v>0</v>
      </c>
      <c r="CU48" s="379">
        <v>0</v>
      </c>
      <c r="CV48" s="379">
        <v>0</v>
      </c>
      <c r="CW48" s="379">
        <v>0</v>
      </c>
      <c r="CX48" s="379">
        <v>0</v>
      </c>
      <c r="CY48" s="379">
        <v>0</v>
      </c>
      <c r="CZ48" s="379">
        <v>0</v>
      </c>
      <c r="DA48" s="382">
        <v>0</v>
      </c>
      <c r="DB48" s="378">
        <v>0</v>
      </c>
      <c r="DC48" s="379">
        <v>0</v>
      </c>
      <c r="DD48" s="379">
        <v>0</v>
      </c>
      <c r="DE48" s="379">
        <v>0</v>
      </c>
      <c r="DF48" s="379">
        <v>0</v>
      </c>
      <c r="DG48" s="379">
        <v>0</v>
      </c>
      <c r="DH48" s="379">
        <v>0</v>
      </c>
      <c r="DI48" s="379">
        <v>0</v>
      </c>
      <c r="DJ48" s="380">
        <v>0</v>
      </c>
      <c r="DK48" s="381">
        <v>0</v>
      </c>
      <c r="DL48" s="379">
        <v>0</v>
      </c>
      <c r="DM48" s="379">
        <v>0</v>
      </c>
      <c r="DN48" s="379">
        <v>0</v>
      </c>
      <c r="DO48" s="379">
        <v>0</v>
      </c>
      <c r="DP48" s="379">
        <v>0</v>
      </c>
      <c r="DQ48" s="379">
        <v>0</v>
      </c>
      <c r="DR48" s="379">
        <v>0</v>
      </c>
      <c r="DS48" s="382">
        <v>0</v>
      </c>
      <c r="DT48" s="378">
        <v>0</v>
      </c>
      <c r="DU48" s="379">
        <v>0</v>
      </c>
      <c r="DV48" s="379">
        <v>0</v>
      </c>
      <c r="DW48" s="379">
        <v>0</v>
      </c>
      <c r="DX48" s="379">
        <v>0</v>
      </c>
      <c r="DY48" s="379">
        <v>0</v>
      </c>
      <c r="DZ48" s="379">
        <v>0</v>
      </c>
      <c r="EA48" s="379">
        <v>0</v>
      </c>
      <c r="EB48" s="380">
        <v>0</v>
      </c>
      <c r="EC48" s="381">
        <v>0</v>
      </c>
      <c r="ED48" s="379">
        <v>0</v>
      </c>
      <c r="EE48" s="379">
        <v>0</v>
      </c>
      <c r="EF48" s="379">
        <v>0</v>
      </c>
      <c r="EG48" s="379">
        <v>0</v>
      </c>
      <c r="EH48" s="379">
        <v>0</v>
      </c>
      <c r="EI48" s="379">
        <v>0</v>
      </c>
      <c r="EJ48" s="379">
        <v>0</v>
      </c>
      <c r="EK48" s="382">
        <v>0</v>
      </c>
      <c r="EL48" s="378">
        <v>0</v>
      </c>
      <c r="EM48" s="379">
        <v>0</v>
      </c>
      <c r="EN48" s="379">
        <v>0</v>
      </c>
      <c r="EO48" s="379">
        <v>0</v>
      </c>
      <c r="EP48" s="379">
        <v>0</v>
      </c>
      <c r="EQ48" s="379">
        <v>0</v>
      </c>
      <c r="ER48" s="379">
        <v>0</v>
      </c>
      <c r="ES48" s="379">
        <v>0</v>
      </c>
      <c r="ET48" s="380">
        <v>0</v>
      </c>
      <c r="EU48" s="381">
        <v>0</v>
      </c>
      <c r="EV48" s="379">
        <v>0</v>
      </c>
      <c r="EW48" s="379">
        <v>0</v>
      </c>
      <c r="EX48" s="379">
        <v>0</v>
      </c>
      <c r="EY48" s="379">
        <v>0</v>
      </c>
      <c r="EZ48" s="379">
        <v>0</v>
      </c>
      <c r="FA48" s="379">
        <v>0</v>
      </c>
      <c r="FB48" s="379">
        <v>0</v>
      </c>
      <c r="FC48" s="382">
        <v>0</v>
      </c>
      <c r="FD48" s="378">
        <v>0</v>
      </c>
      <c r="FE48" s="379">
        <v>0</v>
      </c>
      <c r="FF48" s="379">
        <v>0</v>
      </c>
      <c r="FG48" s="379">
        <v>0</v>
      </c>
      <c r="FH48" s="379">
        <v>0</v>
      </c>
      <c r="FI48" s="379">
        <v>0</v>
      </c>
      <c r="FJ48" s="379">
        <v>0</v>
      </c>
      <c r="FK48" s="379">
        <v>0</v>
      </c>
      <c r="FL48" s="380">
        <v>0</v>
      </c>
      <c r="FM48" s="381">
        <v>0</v>
      </c>
      <c r="FN48" s="379">
        <v>0</v>
      </c>
      <c r="FO48" s="379">
        <v>0</v>
      </c>
      <c r="FP48" s="379">
        <v>0</v>
      </c>
      <c r="FQ48" s="379">
        <v>0</v>
      </c>
      <c r="FR48" s="379">
        <v>0</v>
      </c>
      <c r="FS48" s="379">
        <v>0</v>
      </c>
      <c r="FT48" s="379">
        <v>0</v>
      </c>
      <c r="FU48" s="382">
        <v>0</v>
      </c>
      <c r="FV48" s="378">
        <v>0</v>
      </c>
      <c r="FW48" s="379">
        <v>0</v>
      </c>
      <c r="FX48" s="379">
        <v>0</v>
      </c>
      <c r="FY48" s="379">
        <v>0</v>
      </c>
      <c r="FZ48" s="379">
        <v>0</v>
      </c>
      <c r="GA48" s="379">
        <v>0</v>
      </c>
      <c r="GB48" s="379">
        <v>0</v>
      </c>
      <c r="GC48" s="379">
        <v>0</v>
      </c>
      <c r="GD48" s="380">
        <v>0</v>
      </c>
      <c r="GE48" s="381">
        <v>0</v>
      </c>
      <c r="GF48" s="379">
        <v>0</v>
      </c>
      <c r="GG48" s="379">
        <v>0</v>
      </c>
      <c r="GH48" s="379">
        <v>0</v>
      </c>
      <c r="GI48" s="379">
        <v>0</v>
      </c>
      <c r="GJ48" s="379">
        <v>0</v>
      </c>
      <c r="GK48" s="379">
        <v>0</v>
      </c>
      <c r="GL48" s="379">
        <v>0</v>
      </c>
      <c r="GM48" s="382">
        <v>0</v>
      </c>
      <c r="GN48" s="378">
        <v>0</v>
      </c>
      <c r="GO48" s="379">
        <v>0</v>
      </c>
      <c r="GP48" s="379">
        <v>0</v>
      </c>
      <c r="GQ48" s="379">
        <v>0</v>
      </c>
      <c r="GR48" s="379">
        <v>0</v>
      </c>
      <c r="GS48" s="379">
        <v>0</v>
      </c>
      <c r="GT48" s="379">
        <v>0</v>
      </c>
      <c r="GU48" s="379">
        <v>0</v>
      </c>
      <c r="GV48" s="380">
        <v>0</v>
      </c>
      <c r="GW48" s="381">
        <v>0</v>
      </c>
      <c r="GX48" s="379">
        <v>0</v>
      </c>
      <c r="GY48" s="379">
        <v>0</v>
      </c>
      <c r="GZ48" s="379">
        <v>0</v>
      </c>
      <c r="HA48" s="379">
        <v>0</v>
      </c>
      <c r="HB48" s="379">
        <v>0</v>
      </c>
      <c r="HC48" s="379">
        <v>0</v>
      </c>
      <c r="HD48" s="379">
        <v>0</v>
      </c>
      <c r="HE48" s="382">
        <v>0</v>
      </c>
      <c r="HF48" s="378">
        <v>0</v>
      </c>
      <c r="HG48" s="379">
        <v>0</v>
      </c>
      <c r="HH48" s="379">
        <v>0</v>
      </c>
      <c r="HI48" s="379">
        <v>0</v>
      </c>
      <c r="HJ48" s="379">
        <v>0</v>
      </c>
      <c r="HK48" s="379">
        <v>0</v>
      </c>
      <c r="HL48" s="379">
        <v>0</v>
      </c>
      <c r="HM48" s="379">
        <v>0</v>
      </c>
      <c r="HN48" s="380">
        <v>0</v>
      </c>
      <c r="HO48" s="115">
        <f t="shared" si="17"/>
        <v>0</v>
      </c>
      <c r="HP48" s="115">
        <f t="shared" si="18"/>
        <v>0</v>
      </c>
      <c r="HQ48" s="115">
        <f t="shared" si="2"/>
        <v>0</v>
      </c>
      <c r="HR48" s="115">
        <f t="shared" si="3"/>
        <v>0</v>
      </c>
      <c r="HS48" s="116">
        <f t="shared" si="4"/>
        <v>0</v>
      </c>
      <c r="HT48" s="115">
        <f t="shared" si="5"/>
        <v>0</v>
      </c>
      <c r="HU48" s="115">
        <f t="shared" si="6"/>
        <v>0</v>
      </c>
      <c r="HV48" s="117">
        <f t="shared" si="7"/>
        <v>0</v>
      </c>
      <c r="HW48" s="115" t="str">
        <f t="shared" si="8"/>
        <v>nem volt</v>
      </c>
      <c r="HX48" s="470" t="str">
        <f t="shared" si="9"/>
        <v>nem volt</v>
      </c>
      <c r="HY48" s="470" t="str">
        <f t="shared" si="10"/>
        <v>nem volt</v>
      </c>
      <c r="HZ48" s="399" t="str">
        <f t="shared" si="11"/>
        <v>nem volt</v>
      </c>
      <c r="IA48" s="118">
        <f t="shared" ref="IA48:IA79" si="20">SUM(HO48:HR48)</f>
        <v>0</v>
      </c>
      <c r="IB48" s="119">
        <f t="shared" si="13"/>
        <v>0</v>
      </c>
      <c r="IC48" s="119" t="str">
        <f t="shared" si="14"/>
        <v>nem volt</v>
      </c>
      <c r="ID48" s="399">
        <f t="shared" si="15"/>
        <v>0</v>
      </c>
    </row>
    <row r="49" spans="1:238" ht="18" x14ac:dyDescent="0.25">
      <c r="A49" s="392">
        <f t="shared" si="16"/>
        <v>43</v>
      </c>
      <c r="B49" s="62" t="s">
        <v>449</v>
      </c>
      <c r="C49" s="64">
        <v>0</v>
      </c>
      <c r="D49" s="64">
        <v>0</v>
      </c>
      <c r="E49" s="64">
        <v>0</v>
      </c>
      <c r="F49" s="64">
        <v>0</v>
      </c>
      <c r="G49" s="64">
        <v>0</v>
      </c>
      <c r="H49" s="65">
        <v>0</v>
      </c>
      <c r="I49" s="288">
        <v>0</v>
      </c>
      <c r="J49" s="64">
        <v>0</v>
      </c>
      <c r="K49" s="64">
        <v>0</v>
      </c>
      <c r="L49" s="64">
        <v>0</v>
      </c>
      <c r="M49" s="64">
        <v>0</v>
      </c>
      <c r="N49" s="64">
        <v>0</v>
      </c>
      <c r="O49" s="67"/>
      <c r="P49" s="378">
        <v>0</v>
      </c>
      <c r="Q49" s="379">
        <v>0</v>
      </c>
      <c r="R49" s="379">
        <v>0</v>
      </c>
      <c r="S49" s="379">
        <v>0</v>
      </c>
      <c r="T49" s="379">
        <v>0</v>
      </c>
      <c r="U49" s="379">
        <v>0</v>
      </c>
      <c r="V49" s="379">
        <v>0</v>
      </c>
      <c r="W49" s="379">
        <v>0</v>
      </c>
      <c r="X49" s="380">
        <v>0</v>
      </c>
      <c r="Y49" s="381">
        <v>0</v>
      </c>
      <c r="Z49" s="379">
        <v>0</v>
      </c>
      <c r="AA49" s="379">
        <v>0</v>
      </c>
      <c r="AB49" s="379">
        <v>0</v>
      </c>
      <c r="AC49" s="379">
        <v>0</v>
      </c>
      <c r="AD49" s="379">
        <v>0</v>
      </c>
      <c r="AE49" s="379">
        <v>0</v>
      </c>
      <c r="AF49" s="379">
        <v>0</v>
      </c>
      <c r="AG49" s="382">
        <v>0</v>
      </c>
      <c r="AH49" s="378">
        <v>0</v>
      </c>
      <c r="AI49" s="379">
        <v>0</v>
      </c>
      <c r="AJ49" s="379">
        <v>0</v>
      </c>
      <c r="AK49" s="379">
        <v>0</v>
      </c>
      <c r="AL49" s="379">
        <v>0</v>
      </c>
      <c r="AM49" s="379">
        <v>0</v>
      </c>
      <c r="AN49" s="379">
        <v>0</v>
      </c>
      <c r="AO49" s="379">
        <v>0</v>
      </c>
      <c r="AP49" s="380">
        <v>0</v>
      </c>
      <c r="AQ49" s="381">
        <v>0</v>
      </c>
      <c r="AR49" s="379">
        <v>0</v>
      </c>
      <c r="AS49" s="379">
        <v>0</v>
      </c>
      <c r="AT49" s="379">
        <v>0</v>
      </c>
      <c r="AU49" s="379">
        <v>0</v>
      </c>
      <c r="AV49" s="379">
        <v>0</v>
      </c>
      <c r="AW49" s="379">
        <v>0</v>
      </c>
      <c r="AX49" s="379">
        <v>0</v>
      </c>
      <c r="AY49" s="382">
        <v>0</v>
      </c>
      <c r="AZ49" s="378">
        <v>0</v>
      </c>
      <c r="BA49" s="379">
        <v>0</v>
      </c>
      <c r="BB49" s="379">
        <v>0</v>
      </c>
      <c r="BC49" s="379">
        <v>0</v>
      </c>
      <c r="BD49" s="379">
        <v>0</v>
      </c>
      <c r="BE49" s="379">
        <v>0</v>
      </c>
      <c r="BF49" s="379">
        <v>0</v>
      </c>
      <c r="BG49" s="379">
        <v>0</v>
      </c>
      <c r="BH49" s="380">
        <v>0</v>
      </c>
      <c r="BI49" s="381">
        <v>0</v>
      </c>
      <c r="BJ49" s="379">
        <v>0</v>
      </c>
      <c r="BK49" s="379">
        <v>0</v>
      </c>
      <c r="BL49" s="379">
        <v>0</v>
      </c>
      <c r="BM49" s="379">
        <v>0</v>
      </c>
      <c r="BN49" s="379">
        <v>0</v>
      </c>
      <c r="BO49" s="379">
        <v>0</v>
      </c>
      <c r="BP49" s="379">
        <v>0</v>
      </c>
      <c r="BQ49" s="382">
        <v>0</v>
      </c>
      <c r="BR49" s="378">
        <v>0</v>
      </c>
      <c r="BS49" s="379">
        <v>0</v>
      </c>
      <c r="BT49" s="379">
        <v>0</v>
      </c>
      <c r="BU49" s="379">
        <v>0</v>
      </c>
      <c r="BV49" s="379">
        <v>0</v>
      </c>
      <c r="BW49" s="379">
        <v>0</v>
      </c>
      <c r="BX49" s="379">
        <v>0</v>
      </c>
      <c r="BY49" s="379">
        <v>0</v>
      </c>
      <c r="BZ49" s="380">
        <v>0</v>
      </c>
      <c r="CA49" s="381">
        <v>0</v>
      </c>
      <c r="CB49" s="379">
        <v>0</v>
      </c>
      <c r="CC49" s="379">
        <v>0</v>
      </c>
      <c r="CD49" s="379">
        <v>0</v>
      </c>
      <c r="CE49" s="379">
        <v>0</v>
      </c>
      <c r="CF49" s="379">
        <v>0</v>
      </c>
      <c r="CG49" s="379">
        <v>0</v>
      </c>
      <c r="CH49" s="379">
        <v>0</v>
      </c>
      <c r="CI49" s="382">
        <v>0</v>
      </c>
      <c r="CJ49" s="378">
        <v>0</v>
      </c>
      <c r="CK49" s="379">
        <v>0</v>
      </c>
      <c r="CL49" s="379">
        <v>0</v>
      </c>
      <c r="CM49" s="379">
        <v>0</v>
      </c>
      <c r="CN49" s="379">
        <v>0</v>
      </c>
      <c r="CO49" s="379">
        <v>0</v>
      </c>
      <c r="CP49" s="379">
        <v>0</v>
      </c>
      <c r="CQ49" s="379">
        <v>0</v>
      </c>
      <c r="CR49" s="380">
        <v>0</v>
      </c>
      <c r="CS49" s="381">
        <v>0</v>
      </c>
      <c r="CT49" s="379">
        <v>0</v>
      </c>
      <c r="CU49" s="379">
        <v>0</v>
      </c>
      <c r="CV49" s="379">
        <v>0</v>
      </c>
      <c r="CW49" s="379">
        <v>0</v>
      </c>
      <c r="CX49" s="379">
        <v>0</v>
      </c>
      <c r="CY49" s="379">
        <v>0</v>
      </c>
      <c r="CZ49" s="379">
        <v>0</v>
      </c>
      <c r="DA49" s="382">
        <v>0</v>
      </c>
      <c r="DB49" s="378">
        <v>0</v>
      </c>
      <c r="DC49" s="379">
        <v>0</v>
      </c>
      <c r="DD49" s="379">
        <v>0</v>
      </c>
      <c r="DE49" s="379">
        <v>0</v>
      </c>
      <c r="DF49" s="379">
        <v>0</v>
      </c>
      <c r="DG49" s="379">
        <v>0</v>
      </c>
      <c r="DH49" s="379">
        <v>0</v>
      </c>
      <c r="DI49" s="379">
        <v>0</v>
      </c>
      <c r="DJ49" s="380">
        <v>0</v>
      </c>
      <c r="DK49" s="381">
        <v>0</v>
      </c>
      <c r="DL49" s="379">
        <v>0</v>
      </c>
      <c r="DM49" s="379">
        <v>0</v>
      </c>
      <c r="DN49" s="379">
        <v>0</v>
      </c>
      <c r="DO49" s="379">
        <v>0</v>
      </c>
      <c r="DP49" s="379">
        <v>0</v>
      </c>
      <c r="DQ49" s="379">
        <v>0</v>
      </c>
      <c r="DR49" s="379">
        <v>0</v>
      </c>
      <c r="DS49" s="382">
        <v>0</v>
      </c>
      <c r="DT49" s="378">
        <v>0</v>
      </c>
      <c r="DU49" s="379">
        <v>0</v>
      </c>
      <c r="DV49" s="379">
        <v>0</v>
      </c>
      <c r="DW49" s="379">
        <v>0</v>
      </c>
      <c r="DX49" s="379">
        <v>0</v>
      </c>
      <c r="DY49" s="379">
        <v>0</v>
      </c>
      <c r="DZ49" s="379">
        <v>0</v>
      </c>
      <c r="EA49" s="379">
        <v>0</v>
      </c>
      <c r="EB49" s="380">
        <v>0</v>
      </c>
      <c r="EC49" s="381">
        <v>0</v>
      </c>
      <c r="ED49" s="379">
        <v>0</v>
      </c>
      <c r="EE49" s="379">
        <v>0</v>
      </c>
      <c r="EF49" s="379">
        <v>0</v>
      </c>
      <c r="EG49" s="379">
        <v>0</v>
      </c>
      <c r="EH49" s="379">
        <v>0</v>
      </c>
      <c r="EI49" s="379">
        <v>0</v>
      </c>
      <c r="EJ49" s="379">
        <v>0</v>
      </c>
      <c r="EK49" s="382">
        <v>0</v>
      </c>
      <c r="EL49" s="378">
        <v>0</v>
      </c>
      <c r="EM49" s="379">
        <v>0</v>
      </c>
      <c r="EN49" s="379">
        <v>0</v>
      </c>
      <c r="EO49" s="379">
        <v>0</v>
      </c>
      <c r="EP49" s="379">
        <v>0</v>
      </c>
      <c r="EQ49" s="379">
        <v>0</v>
      </c>
      <c r="ER49" s="379">
        <v>0</v>
      </c>
      <c r="ES49" s="379">
        <v>0</v>
      </c>
      <c r="ET49" s="380">
        <v>0</v>
      </c>
      <c r="EU49" s="381">
        <v>0</v>
      </c>
      <c r="EV49" s="379">
        <v>0</v>
      </c>
      <c r="EW49" s="379">
        <v>0</v>
      </c>
      <c r="EX49" s="379">
        <v>0</v>
      </c>
      <c r="EY49" s="379">
        <v>0</v>
      </c>
      <c r="EZ49" s="379">
        <v>0</v>
      </c>
      <c r="FA49" s="379">
        <v>0</v>
      </c>
      <c r="FB49" s="379">
        <v>0</v>
      </c>
      <c r="FC49" s="382">
        <v>0</v>
      </c>
      <c r="FD49" s="378">
        <v>0</v>
      </c>
      <c r="FE49" s="379">
        <v>0</v>
      </c>
      <c r="FF49" s="379">
        <v>0</v>
      </c>
      <c r="FG49" s="379">
        <v>0</v>
      </c>
      <c r="FH49" s="379">
        <v>0</v>
      </c>
      <c r="FI49" s="379">
        <v>0</v>
      </c>
      <c r="FJ49" s="379">
        <v>0</v>
      </c>
      <c r="FK49" s="379">
        <v>0</v>
      </c>
      <c r="FL49" s="380">
        <v>0</v>
      </c>
      <c r="FM49" s="381">
        <v>0</v>
      </c>
      <c r="FN49" s="379">
        <v>0</v>
      </c>
      <c r="FO49" s="379">
        <v>0</v>
      </c>
      <c r="FP49" s="379">
        <v>0</v>
      </c>
      <c r="FQ49" s="379">
        <v>0</v>
      </c>
      <c r="FR49" s="379">
        <v>0</v>
      </c>
      <c r="FS49" s="379">
        <v>0</v>
      </c>
      <c r="FT49" s="379">
        <v>0</v>
      </c>
      <c r="FU49" s="382">
        <v>0</v>
      </c>
      <c r="FV49" s="378">
        <v>0</v>
      </c>
      <c r="FW49" s="379">
        <v>0</v>
      </c>
      <c r="FX49" s="379">
        <v>0</v>
      </c>
      <c r="FY49" s="379">
        <v>0</v>
      </c>
      <c r="FZ49" s="379">
        <v>0</v>
      </c>
      <c r="GA49" s="379">
        <v>0</v>
      </c>
      <c r="GB49" s="379">
        <v>0</v>
      </c>
      <c r="GC49" s="379">
        <v>0</v>
      </c>
      <c r="GD49" s="380">
        <v>0</v>
      </c>
      <c r="GE49" s="381">
        <v>0</v>
      </c>
      <c r="GF49" s="379">
        <v>0</v>
      </c>
      <c r="GG49" s="379">
        <v>0</v>
      </c>
      <c r="GH49" s="379">
        <v>0</v>
      </c>
      <c r="GI49" s="379">
        <v>0</v>
      </c>
      <c r="GJ49" s="379">
        <v>0</v>
      </c>
      <c r="GK49" s="379">
        <v>0</v>
      </c>
      <c r="GL49" s="379">
        <v>0</v>
      </c>
      <c r="GM49" s="382">
        <v>0</v>
      </c>
      <c r="GN49" s="378">
        <v>0</v>
      </c>
      <c r="GO49" s="379">
        <v>0</v>
      </c>
      <c r="GP49" s="379">
        <v>0</v>
      </c>
      <c r="GQ49" s="379">
        <v>0</v>
      </c>
      <c r="GR49" s="379">
        <v>0</v>
      </c>
      <c r="GS49" s="379">
        <v>0</v>
      </c>
      <c r="GT49" s="379">
        <v>0</v>
      </c>
      <c r="GU49" s="379">
        <v>0</v>
      </c>
      <c r="GV49" s="380">
        <v>0</v>
      </c>
      <c r="GW49" s="381">
        <v>0</v>
      </c>
      <c r="GX49" s="379">
        <v>0</v>
      </c>
      <c r="GY49" s="379">
        <v>0</v>
      </c>
      <c r="GZ49" s="379">
        <v>0</v>
      </c>
      <c r="HA49" s="379">
        <v>0</v>
      </c>
      <c r="HB49" s="379">
        <v>0</v>
      </c>
      <c r="HC49" s="379">
        <v>0</v>
      </c>
      <c r="HD49" s="379">
        <v>0</v>
      </c>
      <c r="HE49" s="382">
        <v>0</v>
      </c>
      <c r="HF49" s="378">
        <v>0</v>
      </c>
      <c r="HG49" s="379">
        <v>0</v>
      </c>
      <c r="HH49" s="379">
        <v>0</v>
      </c>
      <c r="HI49" s="379">
        <v>0</v>
      </c>
      <c r="HJ49" s="379">
        <v>0</v>
      </c>
      <c r="HK49" s="379">
        <v>0</v>
      </c>
      <c r="HL49" s="379">
        <v>0</v>
      </c>
      <c r="HM49" s="379">
        <v>0</v>
      </c>
      <c r="HN49" s="380">
        <v>0</v>
      </c>
      <c r="HO49" s="115">
        <f t="shared" si="17"/>
        <v>0</v>
      </c>
      <c r="HP49" s="115">
        <f t="shared" si="18"/>
        <v>0</v>
      </c>
      <c r="HQ49" s="115">
        <f t="shared" si="2"/>
        <v>0</v>
      </c>
      <c r="HR49" s="115">
        <f t="shared" si="3"/>
        <v>0</v>
      </c>
      <c r="HS49" s="116">
        <f t="shared" si="4"/>
        <v>0</v>
      </c>
      <c r="HT49" s="115">
        <f t="shared" si="5"/>
        <v>0</v>
      </c>
      <c r="HU49" s="115">
        <f t="shared" si="6"/>
        <v>0</v>
      </c>
      <c r="HV49" s="117">
        <f t="shared" si="7"/>
        <v>0</v>
      </c>
      <c r="HW49" s="115" t="str">
        <f t="shared" si="8"/>
        <v>nem volt</v>
      </c>
      <c r="HX49" s="470" t="str">
        <f t="shared" si="9"/>
        <v>nem volt</v>
      </c>
      <c r="HY49" s="470" t="str">
        <f t="shared" si="10"/>
        <v>nem volt</v>
      </c>
      <c r="HZ49" s="399" t="str">
        <f t="shared" si="11"/>
        <v>nem volt</v>
      </c>
      <c r="IA49" s="118">
        <f t="shared" si="20"/>
        <v>0</v>
      </c>
      <c r="IB49" s="119">
        <f t="shared" si="13"/>
        <v>0</v>
      </c>
      <c r="IC49" s="119" t="str">
        <f t="shared" si="14"/>
        <v>nem volt</v>
      </c>
      <c r="ID49" s="399">
        <f t="shared" si="15"/>
        <v>0</v>
      </c>
    </row>
    <row r="50" spans="1:238" ht="18" x14ac:dyDescent="0.25">
      <c r="A50" s="392">
        <f t="shared" si="16"/>
        <v>44</v>
      </c>
      <c r="B50" s="62" t="s">
        <v>449</v>
      </c>
      <c r="C50" s="64">
        <v>0</v>
      </c>
      <c r="D50" s="64">
        <v>0</v>
      </c>
      <c r="E50" s="64">
        <v>0</v>
      </c>
      <c r="F50" s="64">
        <v>0</v>
      </c>
      <c r="G50" s="64">
        <v>0</v>
      </c>
      <c r="H50" s="65">
        <v>0</v>
      </c>
      <c r="I50" s="288">
        <v>0</v>
      </c>
      <c r="J50" s="64">
        <v>0</v>
      </c>
      <c r="K50" s="64">
        <v>0</v>
      </c>
      <c r="L50" s="64">
        <v>0</v>
      </c>
      <c r="M50" s="64">
        <v>0</v>
      </c>
      <c r="N50" s="64">
        <v>0</v>
      </c>
      <c r="O50" s="67"/>
      <c r="P50" s="378">
        <v>0</v>
      </c>
      <c r="Q50" s="379">
        <v>0</v>
      </c>
      <c r="R50" s="379">
        <v>0</v>
      </c>
      <c r="S50" s="379">
        <v>0</v>
      </c>
      <c r="T50" s="379">
        <v>0</v>
      </c>
      <c r="U50" s="379">
        <v>0</v>
      </c>
      <c r="V50" s="379">
        <v>0</v>
      </c>
      <c r="W50" s="379">
        <v>0</v>
      </c>
      <c r="X50" s="380">
        <v>0</v>
      </c>
      <c r="Y50" s="381">
        <v>0</v>
      </c>
      <c r="Z50" s="379">
        <v>0</v>
      </c>
      <c r="AA50" s="379">
        <v>0</v>
      </c>
      <c r="AB50" s="379">
        <v>0</v>
      </c>
      <c r="AC50" s="379">
        <v>0</v>
      </c>
      <c r="AD50" s="379">
        <v>0</v>
      </c>
      <c r="AE50" s="379">
        <v>0</v>
      </c>
      <c r="AF50" s="379">
        <v>0</v>
      </c>
      <c r="AG50" s="382">
        <v>0</v>
      </c>
      <c r="AH50" s="378">
        <v>0</v>
      </c>
      <c r="AI50" s="379">
        <v>0</v>
      </c>
      <c r="AJ50" s="379">
        <v>0</v>
      </c>
      <c r="AK50" s="379">
        <v>0</v>
      </c>
      <c r="AL50" s="379">
        <v>0</v>
      </c>
      <c r="AM50" s="379">
        <v>0</v>
      </c>
      <c r="AN50" s="379">
        <v>0</v>
      </c>
      <c r="AO50" s="379">
        <v>0</v>
      </c>
      <c r="AP50" s="380">
        <v>0</v>
      </c>
      <c r="AQ50" s="381">
        <v>0</v>
      </c>
      <c r="AR50" s="379">
        <v>0</v>
      </c>
      <c r="AS50" s="379">
        <v>0</v>
      </c>
      <c r="AT50" s="379">
        <v>0</v>
      </c>
      <c r="AU50" s="379">
        <v>0</v>
      </c>
      <c r="AV50" s="379">
        <v>0</v>
      </c>
      <c r="AW50" s="379">
        <v>0</v>
      </c>
      <c r="AX50" s="379">
        <v>0</v>
      </c>
      <c r="AY50" s="382">
        <v>0</v>
      </c>
      <c r="AZ50" s="378">
        <v>0</v>
      </c>
      <c r="BA50" s="379">
        <v>0</v>
      </c>
      <c r="BB50" s="379">
        <v>0</v>
      </c>
      <c r="BC50" s="379">
        <v>0</v>
      </c>
      <c r="BD50" s="379">
        <v>0</v>
      </c>
      <c r="BE50" s="379">
        <v>0</v>
      </c>
      <c r="BF50" s="379">
        <v>0</v>
      </c>
      <c r="BG50" s="379">
        <v>0</v>
      </c>
      <c r="BH50" s="380">
        <v>0</v>
      </c>
      <c r="BI50" s="381">
        <v>0</v>
      </c>
      <c r="BJ50" s="379">
        <v>0</v>
      </c>
      <c r="BK50" s="379">
        <v>0</v>
      </c>
      <c r="BL50" s="379">
        <v>0</v>
      </c>
      <c r="BM50" s="379">
        <v>0</v>
      </c>
      <c r="BN50" s="379">
        <v>0</v>
      </c>
      <c r="BO50" s="379">
        <v>0</v>
      </c>
      <c r="BP50" s="379">
        <v>0</v>
      </c>
      <c r="BQ50" s="382">
        <v>0</v>
      </c>
      <c r="BR50" s="378">
        <v>0</v>
      </c>
      <c r="BS50" s="379">
        <v>0</v>
      </c>
      <c r="BT50" s="379">
        <v>0</v>
      </c>
      <c r="BU50" s="379">
        <v>0</v>
      </c>
      <c r="BV50" s="379">
        <v>0</v>
      </c>
      <c r="BW50" s="379">
        <v>0</v>
      </c>
      <c r="BX50" s="379">
        <v>0</v>
      </c>
      <c r="BY50" s="379">
        <v>0</v>
      </c>
      <c r="BZ50" s="380">
        <v>0</v>
      </c>
      <c r="CA50" s="381">
        <v>0</v>
      </c>
      <c r="CB50" s="379">
        <v>0</v>
      </c>
      <c r="CC50" s="379">
        <v>0</v>
      </c>
      <c r="CD50" s="379">
        <v>0</v>
      </c>
      <c r="CE50" s="379">
        <v>0</v>
      </c>
      <c r="CF50" s="379">
        <v>0</v>
      </c>
      <c r="CG50" s="379">
        <v>0</v>
      </c>
      <c r="CH50" s="379">
        <v>0</v>
      </c>
      <c r="CI50" s="382">
        <v>0</v>
      </c>
      <c r="CJ50" s="378">
        <v>0</v>
      </c>
      <c r="CK50" s="379">
        <v>0</v>
      </c>
      <c r="CL50" s="379">
        <v>0</v>
      </c>
      <c r="CM50" s="379">
        <v>0</v>
      </c>
      <c r="CN50" s="379">
        <v>0</v>
      </c>
      <c r="CO50" s="379">
        <v>0</v>
      </c>
      <c r="CP50" s="379">
        <v>0</v>
      </c>
      <c r="CQ50" s="379">
        <v>0</v>
      </c>
      <c r="CR50" s="380">
        <v>0</v>
      </c>
      <c r="CS50" s="381">
        <v>0</v>
      </c>
      <c r="CT50" s="379">
        <v>0</v>
      </c>
      <c r="CU50" s="379">
        <v>6</v>
      </c>
      <c r="CV50" s="379">
        <v>0</v>
      </c>
      <c r="CW50" s="379">
        <v>0</v>
      </c>
      <c r="CX50" s="379">
        <v>0</v>
      </c>
      <c r="CY50" s="379">
        <v>0</v>
      </c>
      <c r="CZ50" s="379">
        <v>0</v>
      </c>
      <c r="DA50" s="382">
        <v>2</v>
      </c>
      <c r="DB50" s="378">
        <v>0</v>
      </c>
      <c r="DC50" s="379">
        <v>0</v>
      </c>
      <c r="DD50" s="379">
        <v>0</v>
      </c>
      <c r="DE50" s="379">
        <v>0</v>
      </c>
      <c r="DF50" s="379">
        <v>0</v>
      </c>
      <c r="DG50" s="379">
        <v>0</v>
      </c>
      <c r="DH50" s="379">
        <v>0</v>
      </c>
      <c r="DI50" s="379">
        <v>0</v>
      </c>
      <c r="DJ50" s="380">
        <v>0</v>
      </c>
      <c r="DK50" s="381">
        <v>0</v>
      </c>
      <c r="DL50" s="379">
        <v>0</v>
      </c>
      <c r="DM50" s="379">
        <v>0</v>
      </c>
      <c r="DN50" s="379">
        <v>0</v>
      </c>
      <c r="DO50" s="379">
        <v>0</v>
      </c>
      <c r="DP50" s="379">
        <v>0</v>
      </c>
      <c r="DQ50" s="379">
        <v>0</v>
      </c>
      <c r="DR50" s="379">
        <v>0</v>
      </c>
      <c r="DS50" s="382">
        <v>0</v>
      </c>
      <c r="DT50" s="378">
        <v>0</v>
      </c>
      <c r="DU50" s="379">
        <v>0</v>
      </c>
      <c r="DV50" s="379">
        <v>0</v>
      </c>
      <c r="DW50" s="379">
        <v>0</v>
      </c>
      <c r="DX50" s="379">
        <v>0</v>
      </c>
      <c r="DY50" s="379">
        <v>0</v>
      </c>
      <c r="DZ50" s="379">
        <v>0</v>
      </c>
      <c r="EA50" s="379">
        <v>0</v>
      </c>
      <c r="EB50" s="380">
        <v>0</v>
      </c>
      <c r="EC50" s="381">
        <v>0</v>
      </c>
      <c r="ED50" s="379">
        <v>0</v>
      </c>
      <c r="EE50" s="379">
        <v>0</v>
      </c>
      <c r="EF50" s="379">
        <v>0</v>
      </c>
      <c r="EG50" s="379">
        <v>0</v>
      </c>
      <c r="EH50" s="379">
        <v>0</v>
      </c>
      <c r="EI50" s="379">
        <v>0</v>
      </c>
      <c r="EJ50" s="379">
        <v>0</v>
      </c>
      <c r="EK50" s="382">
        <v>0</v>
      </c>
      <c r="EL50" s="378">
        <v>0</v>
      </c>
      <c r="EM50" s="379">
        <v>0</v>
      </c>
      <c r="EN50" s="379">
        <v>0</v>
      </c>
      <c r="EO50" s="379">
        <v>0</v>
      </c>
      <c r="EP50" s="379">
        <v>0</v>
      </c>
      <c r="EQ50" s="379">
        <v>0</v>
      </c>
      <c r="ER50" s="379">
        <v>0</v>
      </c>
      <c r="ES50" s="379">
        <v>0</v>
      </c>
      <c r="ET50" s="380">
        <v>0</v>
      </c>
      <c r="EU50" s="381">
        <v>0</v>
      </c>
      <c r="EV50" s="379">
        <v>0</v>
      </c>
      <c r="EW50" s="379">
        <v>0</v>
      </c>
      <c r="EX50" s="379">
        <v>0</v>
      </c>
      <c r="EY50" s="379">
        <v>0</v>
      </c>
      <c r="EZ50" s="379">
        <v>0</v>
      </c>
      <c r="FA50" s="379">
        <v>0</v>
      </c>
      <c r="FB50" s="379">
        <v>0</v>
      </c>
      <c r="FC50" s="382">
        <v>0</v>
      </c>
      <c r="FD50" s="378">
        <v>0</v>
      </c>
      <c r="FE50" s="379">
        <v>0</v>
      </c>
      <c r="FF50" s="379">
        <v>0</v>
      </c>
      <c r="FG50" s="379">
        <v>0</v>
      </c>
      <c r="FH50" s="379">
        <v>0</v>
      </c>
      <c r="FI50" s="379">
        <v>0</v>
      </c>
      <c r="FJ50" s="379">
        <v>0</v>
      </c>
      <c r="FK50" s="379">
        <v>0</v>
      </c>
      <c r="FL50" s="380">
        <v>0</v>
      </c>
      <c r="FM50" s="381">
        <v>0</v>
      </c>
      <c r="FN50" s="379">
        <v>0</v>
      </c>
      <c r="FO50" s="379">
        <v>0</v>
      </c>
      <c r="FP50" s="379">
        <v>0</v>
      </c>
      <c r="FQ50" s="379">
        <v>0</v>
      </c>
      <c r="FR50" s="379">
        <v>0</v>
      </c>
      <c r="FS50" s="379">
        <v>0</v>
      </c>
      <c r="FT50" s="379">
        <v>0</v>
      </c>
      <c r="FU50" s="382">
        <v>0</v>
      </c>
      <c r="FV50" s="378">
        <v>0</v>
      </c>
      <c r="FW50" s="379">
        <v>0</v>
      </c>
      <c r="FX50" s="379">
        <v>0</v>
      </c>
      <c r="FY50" s="379">
        <v>0</v>
      </c>
      <c r="FZ50" s="379">
        <v>0</v>
      </c>
      <c r="GA50" s="379">
        <v>0</v>
      </c>
      <c r="GB50" s="379">
        <v>0</v>
      </c>
      <c r="GC50" s="379">
        <v>0</v>
      </c>
      <c r="GD50" s="380">
        <v>0</v>
      </c>
      <c r="GE50" s="381">
        <v>0</v>
      </c>
      <c r="GF50" s="379">
        <v>0</v>
      </c>
      <c r="GG50" s="379">
        <v>0</v>
      </c>
      <c r="GH50" s="379">
        <v>0</v>
      </c>
      <c r="GI50" s="379">
        <v>0</v>
      </c>
      <c r="GJ50" s="379">
        <v>0</v>
      </c>
      <c r="GK50" s="379">
        <v>0</v>
      </c>
      <c r="GL50" s="379">
        <v>0</v>
      </c>
      <c r="GM50" s="382">
        <v>0</v>
      </c>
      <c r="GN50" s="378">
        <v>0</v>
      </c>
      <c r="GO50" s="379">
        <v>0</v>
      </c>
      <c r="GP50" s="379">
        <v>0</v>
      </c>
      <c r="GQ50" s="379">
        <v>0</v>
      </c>
      <c r="GR50" s="379">
        <v>0</v>
      </c>
      <c r="GS50" s="379">
        <v>0</v>
      </c>
      <c r="GT50" s="379">
        <v>0</v>
      </c>
      <c r="GU50" s="379">
        <v>0</v>
      </c>
      <c r="GV50" s="380">
        <v>0</v>
      </c>
      <c r="GW50" s="381">
        <v>0</v>
      </c>
      <c r="GX50" s="379">
        <v>0</v>
      </c>
      <c r="GY50" s="379">
        <v>0</v>
      </c>
      <c r="GZ50" s="379">
        <v>0</v>
      </c>
      <c r="HA50" s="379">
        <v>0</v>
      </c>
      <c r="HB50" s="379">
        <v>0</v>
      </c>
      <c r="HC50" s="379">
        <v>0</v>
      </c>
      <c r="HD50" s="379">
        <v>0</v>
      </c>
      <c r="HE50" s="382">
        <v>0</v>
      </c>
      <c r="HF50" s="378">
        <v>0</v>
      </c>
      <c r="HG50" s="379">
        <v>0</v>
      </c>
      <c r="HH50" s="379">
        <v>0</v>
      </c>
      <c r="HI50" s="379">
        <v>0</v>
      </c>
      <c r="HJ50" s="379">
        <v>0</v>
      </c>
      <c r="HK50" s="379">
        <v>0</v>
      </c>
      <c r="HL50" s="379">
        <v>0</v>
      </c>
      <c r="HM50" s="379">
        <v>0</v>
      </c>
      <c r="HN50" s="380">
        <v>0</v>
      </c>
      <c r="HO50" s="115">
        <f t="shared" si="17"/>
        <v>0</v>
      </c>
      <c r="HP50" s="115">
        <f t="shared" si="18"/>
        <v>0</v>
      </c>
      <c r="HQ50" s="115">
        <f t="shared" si="2"/>
        <v>6</v>
      </c>
      <c r="HR50" s="115">
        <f t="shared" si="3"/>
        <v>0</v>
      </c>
      <c r="HS50" s="116">
        <f t="shared" si="4"/>
        <v>0</v>
      </c>
      <c r="HT50" s="115">
        <f t="shared" si="5"/>
        <v>0</v>
      </c>
      <c r="HU50" s="115">
        <f t="shared" si="6"/>
        <v>0</v>
      </c>
      <c r="HV50" s="117">
        <f t="shared" si="7"/>
        <v>0</v>
      </c>
      <c r="HW50" s="115" t="str">
        <f t="shared" si="8"/>
        <v>nem volt</v>
      </c>
      <c r="HX50" s="470" t="str">
        <f t="shared" si="9"/>
        <v>nem volt</v>
      </c>
      <c r="HY50" s="470">
        <f t="shared" si="10"/>
        <v>0</v>
      </c>
      <c r="HZ50" s="399" t="str">
        <f t="shared" si="11"/>
        <v>nem volt</v>
      </c>
      <c r="IA50" s="118">
        <f t="shared" si="20"/>
        <v>6</v>
      </c>
      <c r="IB50" s="119">
        <f t="shared" si="13"/>
        <v>0</v>
      </c>
      <c r="IC50" s="119">
        <f t="shared" si="14"/>
        <v>0</v>
      </c>
      <c r="ID50" s="399">
        <f t="shared" si="15"/>
        <v>0</v>
      </c>
    </row>
    <row r="51" spans="1:238" ht="18" x14ac:dyDescent="0.25">
      <c r="A51" s="392">
        <f t="shared" si="16"/>
        <v>45</v>
      </c>
      <c r="B51" s="62" t="s">
        <v>449</v>
      </c>
      <c r="C51" s="64">
        <v>0</v>
      </c>
      <c r="D51" s="64">
        <v>0</v>
      </c>
      <c r="E51" s="64">
        <v>0</v>
      </c>
      <c r="F51" s="64">
        <v>0</v>
      </c>
      <c r="G51" s="64">
        <v>0</v>
      </c>
      <c r="H51" s="65">
        <v>0</v>
      </c>
      <c r="I51" s="288">
        <v>0</v>
      </c>
      <c r="J51" s="64">
        <v>0</v>
      </c>
      <c r="K51" s="64">
        <v>0</v>
      </c>
      <c r="L51" s="64">
        <v>0</v>
      </c>
      <c r="M51" s="64">
        <v>0</v>
      </c>
      <c r="N51" s="64">
        <v>0</v>
      </c>
      <c r="O51" s="67"/>
      <c r="P51" s="378">
        <v>0</v>
      </c>
      <c r="Q51" s="379">
        <v>0</v>
      </c>
      <c r="R51" s="379">
        <v>0</v>
      </c>
      <c r="S51" s="379">
        <v>0</v>
      </c>
      <c r="T51" s="379">
        <v>0</v>
      </c>
      <c r="U51" s="379">
        <v>0</v>
      </c>
      <c r="V51" s="379">
        <v>0</v>
      </c>
      <c r="W51" s="379">
        <v>0</v>
      </c>
      <c r="X51" s="380">
        <v>0</v>
      </c>
      <c r="Y51" s="381">
        <v>0</v>
      </c>
      <c r="Z51" s="379">
        <v>0</v>
      </c>
      <c r="AA51" s="379">
        <v>0</v>
      </c>
      <c r="AB51" s="379">
        <v>0</v>
      </c>
      <c r="AC51" s="379">
        <v>0</v>
      </c>
      <c r="AD51" s="379">
        <v>0</v>
      </c>
      <c r="AE51" s="379">
        <v>0</v>
      </c>
      <c r="AF51" s="379">
        <v>0</v>
      </c>
      <c r="AG51" s="382">
        <v>0</v>
      </c>
      <c r="AH51" s="378">
        <v>0</v>
      </c>
      <c r="AI51" s="379">
        <v>0</v>
      </c>
      <c r="AJ51" s="379">
        <v>0</v>
      </c>
      <c r="AK51" s="379">
        <v>0</v>
      </c>
      <c r="AL51" s="379">
        <v>0</v>
      </c>
      <c r="AM51" s="379">
        <v>0</v>
      </c>
      <c r="AN51" s="379">
        <v>0</v>
      </c>
      <c r="AO51" s="379">
        <v>0</v>
      </c>
      <c r="AP51" s="380">
        <v>0</v>
      </c>
      <c r="AQ51" s="381">
        <v>0</v>
      </c>
      <c r="AR51" s="379">
        <v>0</v>
      </c>
      <c r="AS51" s="379">
        <v>0</v>
      </c>
      <c r="AT51" s="379">
        <v>0</v>
      </c>
      <c r="AU51" s="379">
        <v>0</v>
      </c>
      <c r="AV51" s="379">
        <v>0</v>
      </c>
      <c r="AW51" s="379">
        <v>0</v>
      </c>
      <c r="AX51" s="379">
        <v>0</v>
      </c>
      <c r="AY51" s="382">
        <v>0</v>
      </c>
      <c r="AZ51" s="378">
        <v>0</v>
      </c>
      <c r="BA51" s="379">
        <v>0</v>
      </c>
      <c r="BB51" s="379">
        <v>0</v>
      </c>
      <c r="BC51" s="379">
        <v>0</v>
      </c>
      <c r="BD51" s="379">
        <v>0</v>
      </c>
      <c r="BE51" s="379">
        <v>0</v>
      </c>
      <c r="BF51" s="379">
        <v>0</v>
      </c>
      <c r="BG51" s="379">
        <v>0</v>
      </c>
      <c r="BH51" s="380">
        <v>0</v>
      </c>
      <c r="BI51" s="381">
        <v>0</v>
      </c>
      <c r="BJ51" s="379">
        <v>0</v>
      </c>
      <c r="BK51" s="379">
        <v>0</v>
      </c>
      <c r="BL51" s="379">
        <v>0</v>
      </c>
      <c r="BM51" s="379">
        <v>0</v>
      </c>
      <c r="BN51" s="379">
        <v>0</v>
      </c>
      <c r="BO51" s="379">
        <v>0</v>
      </c>
      <c r="BP51" s="379">
        <v>0</v>
      </c>
      <c r="BQ51" s="382">
        <v>0</v>
      </c>
      <c r="BR51" s="378">
        <v>0</v>
      </c>
      <c r="BS51" s="379">
        <v>0</v>
      </c>
      <c r="BT51" s="379">
        <v>0</v>
      </c>
      <c r="BU51" s="379">
        <v>0</v>
      </c>
      <c r="BV51" s="379">
        <v>0</v>
      </c>
      <c r="BW51" s="379">
        <v>0</v>
      </c>
      <c r="BX51" s="379">
        <v>0</v>
      </c>
      <c r="BY51" s="379">
        <v>0</v>
      </c>
      <c r="BZ51" s="380">
        <v>0</v>
      </c>
      <c r="CA51" s="381">
        <v>0</v>
      </c>
      <c r="CB51" s="379">
        <v>0</v>
      </c>
      <c r="CC51" s="379">
        <v>0</v>
      </c>
      <c r="CD51" s="379">
        <v>0</v>
      </c>
      <c r="CE51" s="379">
        <v>0</v>
      </c>
      <c r="CF51" s="379">
        <v>0</v>
      </c>
      <c r="CG51" s="379">
        <v>0</v>
      </c>
      <c r="CH51" s="379">
        <v>0</v>
      </c>
      <c r="CI51" s="382">
        <v>0</v>
      </c>
      <c r="CJ51" s="378">
        <v>0</v>
      </c>
      <c r="CK51" s="379">
        <v>0</v>
      </c>
      <c r="CL51" s="379">
        <v>0</v>
      </c>
      <c r="CM51" s="379">
        <v>0</v>
      </c>
      <c r="CN51" s="379">
        <v>0</v>
      </c>
      <c r="CO51" s="379">
        <v>0</v>
      </c>
      <c r="CP51" s="379">
        <v>0</v>
      </c>
      <c r="CQ51" s="379">
        <v>0</v>
      </c>
      <c r="CR51" s="380">
        <v>0</v>
      </c>
      <c r="CS51" s="381">
        <v>0</v>
      </c>
      <c r="CT51" s="379">
        <v>0</v>
      </c>
      <c r="CU51" s="379">
        <v>0</v>
      </c>
      <c r="CV51" s="379">
        <v>0</v>
      </c>
      <c r="CW51" s="379">
        <v>0</v>
      </c>
      <c r="CX51" s="379">
        <v>0</v>
      </c>
      <c r="CY51" s="379">
        <v>0</v>
      </c>
      <c r="CZ51" s="379">
        <v>0</v>
      </c>
      <c r="DA51" s="382">
        <v>0</v>
      </c>
      <c r="DB51" s="378">
        <v>0</v>
      </c>
      <c r="DC51" s="379">
        <v>0</v>
      </c>
      <c r="DD51" s="379">
        <v>0</v>
      </c>
      <c r="DE51" s="379">
        <v>0</v>
      </c>
      <c r="DF51" s="379">
        <v>0</v>
      </c>
      <c r="DG51" s="379">
        <v>0</v>
      </c>
      <c r="DH51" s="379">
        <v>0</v>
      </c>
      <c r="DI51" s="379">
        <v>0</v>
      </c>
      <c r="DJ51" s="380">
        <v>0</v>
      </c>
      <c r="DK51" s="381">
        <v>0</v>
      </c>
      <c r="DL51" s="379">
        <v>0</v>
      </c>
      <c r="DM51" s="379">
        <v>0</v>
      </c>
      <c r="DN51" s="379">
        <v>0</v>
      </c>
      <c r="DO51" s="379">
        <v>0</v>
      </c>
      <c r="DP51" s="379">
        <v>0</v>
      </c>
      <c r="DQ51" s="379">
        <v>0</v>
      </c>
      <c r="DR51" s="379">
        <v>0</v>
      </c>
      <c r="DS51" s="382">
        <v>0</v>
      </c>
      <c r="DT51" s="378">
        <v>0</v>
      </c>
      <c r="DU51" s="379">
        <v>0</v>
      </c>
      <c r="DV51" s="379">
        <v>0</v>
      </c>
      <c r="DW51" s="379">
        <v>0</v>
      </c>
      <c r="DX51" s="379">
        <v>0</v>
      </c>
      <c r="DY51" s="379">
        <v>0</v>
      </c>
      <c r="DZ51" s="379">
        <v>0</v>
      </c>
      <c r="EA51" s="379">
        <v>0</v>
      </c>
      <c r="EB51" s="380">
        <v>0</v>
      </c>
      <c r="EC51" s="381">
        <v>0</v>
      </c>
      <c r="ED51" s="379">
        <v>0</v>
      </c>
      <c r="EE51" s="379">
        <v>0</v>
      </c>
      <c r="EF51" s="379">
        <v>0</v>
      </c>
      <c r="EG51" s="379">
        <v>0</v>
      </c>
      <c r="EH51" s="379">
        <v>0</v>
      </c>
      <c r="EI51" s="379">
        <v>0</v>
      </c>
      <c r="EJ51" s="379">
        <v>0</v>
      </c>
      <c r="EK51" s="382">
        <v>0</v>
      </c>
      <c r="EL51" s="378">
        <v>0</v>
      </c>
      <c r="EM51" s="379">
        <v>0</v>
      </c>
      <c r="EN51" s="379">
        <v>0</v>
      </c>
      <c r="EO51" s="379">
        <v>0</v>
      </c>
      <c r="EP51" s="379">
        <v>0</v>
      </c>
      <c r="EQ51" s="379">
        <v>0</v>
      </c>
      <c r="ER51" s="379">
        <v>0</v>
      </c>
      <c r="ES51" s="379">
        <v>0</v>
      </c>
      <c r="ET51" s="380">
        <v>0</v>
      </c>
      <c r="EU51" s="381">
        <v>0</v>
      </c>
      <c r="EV51" s="379">
        <v>0</v>
      </c>
      <c r="EW51" s="379">
        <v>0</v>
      </c>
      <c r="EX51" s="379">
        <v>0</v>
      </c>
      <c r="EY51" s="379">
        <v>0</v>
      </c>
      <c r="EZ51" s="379">
        <v>0</v>
      </c>
      <c r="FA51" s="379">
        <v>0</v>
      </c>
      <c r="FB51" s="379">
        <v>0</v>
      </c>
      <c r="FC51" s="382">
        <v>0</v>
      </c>
      <c r="FD51" s="378">
        <v>0</v>
      </c>
      <c r="FE51" s="379">
        <v>0</v>
      </c>
      <c r="FF51" s="379">
        <v>0</v>
      </c>
      <c r="FG51" s="379">
        <v>0</v>
      </c>
      <c r="FH51" s="379">
        <v>0</v>
      </c>
      <c r="FI51" s="379">
        <v>0</v>
      </c>
      <c r="FJ51" s="379">
        <v>0</v>
      </c>
      <c r="FK51" s="379">
        <v>0</v>
      </c>
      <c r="FL51" s="380">
        <v>0</v>
      </c>
      <c r="FM51" s="381">
        <v>0</v>
      </c>
      <c r="FN51" s="379">
        <v>0</v>
      </c>
      <c r="FO51" s="379">
        <v>0</v>
      </c>
      <c r="FP51" s="379">
        <v>0</v>
      </c>
      <c r="FQ51" s="379">
        <v>0</v>
      </c>
      <c r="FR51" s="379">
        <v>0</v>
      </c>
      <c r="FS51" s="379">
        <v>0</v>
      </c>
      <c r="FT51" s="379">
        <v>0</v>
      </c>
      <c r="FU51" s="382">
        <v>0</v>
      </c>
      <c r="FV51" s="378">
        <v>0</v>
      </c>
      <c r="FW51" s="379">
        <v>0</v>
      </c>
      <c r="FX51" s="379">
        <v>0</v>
      </c>
      <c r="FY51" s="379">
        <v>0</v>
      </c>
      <c r="FZ51" s="379">
        <v>0</v>
      </c>
      <c r="GA51" s="379">
        <v>0</v>
      </c>
      <c r="GB51" s="379">
        <v>0</v>
      </c>
      <c r="GC51" s="379">
        <v>0</v>
      </c>
      <c r="GD51" s="380">
        <v>0</v>
      </c>
      <c r="GE51" s="381">
        <v>0</v>
      </c>
      <c r="GF51" s="379">
        <v>0</v>
      </c>
      <c r="GG51" s="379">
        <v>0</v>
      </c>
      <c r="GH51" s="379">
        <v>0</v>
      </c>
      <c r="GI51" s="379">
        <v>0</v>
      </c>
      <c r="GJ51" s="379">
        <v>0</v>
      </c>
      <c r="GK51" s="379">
        <v>0</v>
      </c>
      <c r="GL51" s="379">
        <v>0</v>
      </c>
      <c r="GM51" s="382">
        <v>0</v>
      </c>
      <c r="GN51" s="378">
        <v>0</v>
      </c>
      <c r="GO51" s="379">
        <v>0</v>
      </c>
      <c r="GP51" s="379">
        <v>0</v>
      </c>
      <c r="GQ51" s="379">
        <v>0</v>
      </c>
      <c r="GR51" s="379">
        <v>0</v>
      </c>
      <c r="GS51" s="379">
        <v>0</v>
      </c>
      <c r="GT51" s="379">
        <v>0</v>
      </c>
      <c r="GU51" s="379">
        <v>0</v>
      </c>
      <c r="GV51" s="380">
        <v>0</v>
      </c>
      <c r="GW51" s="381">
        <v>0</v>
      </c>
      <c r="GX51" s="379">
        <v>0</v>
      </c>
      <c r="GY51" s="379">
        <v>0</v>
      </c>
      <c r="GZ51" s="379">
        <v>0</v>
      </c>
      <c r="HA51" s="379">
        <v>0</v>
      </c>
      <c r="HB51" s="379">
        <v>0</v>
      </c>
      <c r="HC51" s="379">
        <v>0</v>
      </c>
      <c r="HD51" s="379">
        <v>0</v>
      </c>
      <c r="HE51" s="382">
        <v>0</v>
      </c>
      <c r="HF51" s="378">
        <v>0</v>
      </c>
      <c r="HG51" s="379">
        <v>0</v>
      </c>
      <c r="HH51" s="379">
        <v>0</v>
      </c>
      <c r="HI51" s="379">
        <v>0</v>
      </c>
      <c r="HJ51" s="379">
        <v>0</v>
      </c>
      <c r="HK51" s="379">
        <v>0</v>
      </c>
      <c r="HL51" s="379">
        <v>0</v>
      </c>
      <c r="HM51" s="379">
        <v>0</v>
      </c>
      <c r="HN51" s="380">
        <v>0</v>
      </c>
      <c r="HO51" s="115">
        <f t="shared" si="17"/>
        <v>0</v>
      </c>
      <c r="HP51" s="115">
        <f t="shared" si="18"/>
        <v>0</v>
      </c>
      <c r="HQ51" s="115">
        <f t="shared" si="2"/>
        <v>0</v>
      </c>
      <c r="HR51" s="115">
        <f t="shared" si="3"/>
        <v>0</v>
      </c>
      <c r="HS51" s="116">
        <f t="shared" si="4"/>
        <v>0</v>
      </c>
      <c r="HT51" s="115">
        <f t="shared" si="5"/>
        <v>0</v>
      </c>
      <c r="HU51" s="115">
        <f t="shared" si="6"/>
        <v>0</v>
      </c>
      <c r="HV51" s="117">
        <f t="shared" si="7"/>
        <v>0</v>
      </c>
      <c r="HW51" s="115" t="str">
        <f t="shared" si="8"/>
        <v>nem volt</v>
      </c>
      <c r="HX51" s="470" t="str">
        <f t="shared" si="9"/>
        <v>nem volt</v>
      </c>
      <c r="HY51" s="470" t="str">
        <f t="shared" si="10"/>
        <v>nem volt</v>
      </c>
      <c r="HZ51" s="399" t="str">
        <f t="shared" si="11"/>
        <v>nem volt</v>
      </c>
      <c r="IA51" s="118">
        <f t="shared" si="20"/>
        <v>0</v>
      </c>
      <c r="IB51" s="119">
        <f t="shared" si="13"/>
        <v>0</v>
      </c>
      <c r="IC51" s="119" t="str">
        <f t="shared" si="14"/>
        <v>nem volt</v>
      </c>
      <c r="ID51" s="399">
        <f t="shared" si="15"/>
        <v>0</v>
      </c>
    </row>
    <row r="52" spans="1:238" ht="18" x14ac:dyDescent="0.25">
      <c r="A52" s="392">
        <f t="shared" si="16"/>
        <v>46</v>
      </c>
      <c r="B52" s="62" t="s">
        <v>449</v>
      </c>
      <c r="C52" s="64">
        <v>0</v>
      </c>
      <c r="D52" s="64">
        <v>0</v>
      </c>
      <c r="E52" s="64">
        <v>0</v>
      </c>
      <c r="F52" s="64">
        <v>0</v>
      </c>
      <c r="G52" s="64">
        <v>0</v>
      </c>
      <c r="H52" s="65">
        <v>0</v>
      </c>
      <c r="I52" s="288">
        <v>0</v>
      </c>
      <c r="J52" s="64">
        <v>0</v>
      </c>
      <c r="K52" s="64">
        <v>0</v>
      </c>
      <c r="L52" s="64">
        <v>0</v>
      </c>
      <c r="M52" s="64">
        <v>0</v>
      </c>
      <c r="N52" s="64">
        <v>0</v>
      </c>
      <c r="O52" s="67"/>
      <c r="P52" s="378">
        <v>0</v>
      </c>
      <c r="Q52" s="379">
        <v>0</v>
      </c>
      <c r="R52" s="379">
        <v>0</v>
      </c>
      <c r="S52" s="379">
        <v>0</v>
      </c>
      <c r="T52" s="379">
        <v>0</v>
      </c>
      <c r="U52" s="379">
        <v>0</v>
      </c>
      <c r="V52" s="379">
        <v>0</v>
      </c>
      <c r="W52" s="379">
        <v>0</v>
      </c>
      <c r="X52" s="380">
        <v>0</v>
      </c>
      <c r="Y52" s="381">
        <v>0</v>
      </c>
      <c r="Z52" s="379">
        <v>0</v>
      </c>
      <c r="AA52" s="379">
        <v>0</v>
      </c>
      <c r="AB52" s="379">
        <v>0</v>
      </c>
      <c r="AC52" s="379">
        <v>0</v>
      </c>
      <c r="AD52" s="379">
        <v>0</v>
      </c>
      <c r="AE52" s="379">
        <v>0</v>
      </c>
      <c r="AF52" s="379">
        <v>0</v>
      </c>
      <c r="AG52" s="382">
        <v>0</v>
      </c>
      <c r="AH52" s="378">
        <v>0</v>
      </c>
      <c r="AI52" s="379">
        <v>0</v>
      </c>
      <c r="AJ52" s="379">
        <v>0</v>
      </c>
      <c r="AK52" s="379">
        <v>0</v>
      </c>
      <c r="AL52" s="379">
        <v>0</v>
      </c>
      <c r="AM52" s="379">
        <v>0</v>
      </c>
      <c r="AN52" s="379">
        <v>0</v>
      </c>
      <c r="AO52" s="379">
        <v>0</v>
      </c>
      <c r="AP52" s="380">
        <v>0</v>
      </c>
      <c r="AQ52" s="381">
        <v>0</v>
      </c>
      <c r="AR52" s="379">
        <v>0</v>
      </c>
      <c r="AS52" s="379">
        <v>0</v>
      </c>
      <c r="AT52" s="379">
        <v>0</v>
      </c>
      <c r="AU52" s="379">
        <v>0</v>
      </c>
      <c r="AV52" s="379">
        <v>0</v>
      </c>
      <c r="AW52" s="379">
        <v>0</v>
      </c>
      <c r="AX52" s="379">
        <v>0</v>
      </c>
      <c r="AY52" s="382">
        <v>0</v>
      </c>
      <c r="AZ52" s="378">
        <v>0</v>
      </c>
      <c r="BA52" s="379">
        <v>0</v>
      </c>
      <c r="BB52" s="379">
        <v>0</v>
      </c>
      <c r="BC52" s="379">
        <v>0</v>
      </c>
      <c r="BD52" s="379">
        <v>0</v>
      </c>
      <c r="BE52" s="379">
        <v>0</v>
      </c>
      <c r="BF52" s="379">
        <v>0</v>
      </c>
      <c r="BG52" s="379">
        <v>0</v>
      </c>
      <c r="BH52" s="380">
        <v>0</v>
      </c>
      <c r="BI52" s="381">
        <v>0</v>
      </c>
      <c r="BJ52" s="379">
        <v>0</v>
      </c>
      <c r="BK52" s="379">
        <v>0</v>
      </c>
      <c r="BL52" s="379">
        <v>0</v>
      </c>
      <c r="BM52" s="379">
        <v>0</v>
      </c>
      <c r="BN52" s="379">
        <v>0</v>
      </c>
      <c r="BO52" s="379">
        <v>0</v>
      </c>
      <c r="BP52" s="379">
        <v>0</v>
      </c>
      <c r="BQ52" s="382">
        <v>0</v>
      </c>
      <c r="BR52" s="378">
        <v>0</v>
      </c>
      <c r="BS52" s="379">
        <v>0</v>
      </c>
      <c r="BT52" s="379">
        <v>0</v>
      </c>
      <c r="BU52" s="379">
        <v>0</v>
      </c>
      <c r="BV52" s="379">
        <v>0</v>
      </c>
      <c r="BW52" s="379">
        <v>0</v>
      </c>
      <c r="BX52" s="379">
        <v>0</v>
      </c>
      <c r="BY52" s="379">
        <v>0</v>
      </c>
      <c r="BZ52" s="380">
        <v>0</v>
      </c>
      <c r="CA52" s="381">
        <v>0</v>
      </c>
      <c r="CB52" s="379">
        <v>0</v>
      </c>
      <c r="CC52" s="379">
        <v>0</v>
      </c>
      <c r="CD52" s="379">
        <v>0</v>
      </c>
      <c r="CE52" s="379">
        <v>0</v>
      </c>
      <c r="CF52" s="379">
        <v>0</v>
      </c>
      <c r="CG52" s="379">
        <v>0</v>
      </c>
      <c r="CH52" s="379">
        <v>0</v>
      </c>
      <c r="CI52" s="382">
        <v>0</v>
      </c>
      <c r="CJ52" s="378">
        <v>0</v>
      </c>
      <c r="CK52" s="379">
        <v>0</v>
      </c>
      <c r="CL52" s="379">
        <v>0</v>
      </c>
      <c r="CM52" s="379">
        <v>0</v>
      </c>
      <c r="CN52" s="379">
        <v>0</v>
      </c>
      <c r="CO52" s="379">
        <v>0</v>
      </c>
      <c r="CP52" s="379">
        <v>0</v>
      </c>
      <c r="CQ52" s="379">
        <v>0</v>
      </c>
      <c r="CR52" s="380">
        <v>0</v>
      </c>
      <c r="CS52" s="381">
        <v>0</v>
      </c>
      <c r="CT52" s="379">
        <v>0</v>
      </c>
      <c r="CU52" s="379">
        <v>0</v>
      </c>
      <c r="CV52" s="379">
        <v>0</v>
      </c>
      <c r="CW52" s="379">
        <v>0</v>
      </c>
      <c r="CX52" s="379">
        <v>0</v>
      </c>
      <c r="CY52" s="379">
        <v>0</v>
      </c>
      <c r="CZ52" s="379">
        <v>0</v>
      </c>
      <c r="DA52" s="382">
        <v>0</v>
      </c>
      <c r="DB52" s="378">
        <v>0</v>
      </c>
      <c r="DC52" s="379">
        <v>0</v>
      </c>
      <c r="DD52" s="379">
        <v>0</v>
      </c>
      <c r="DE52" s="379">
        <v>0</v>
      </c>
      <c r="DF52" s="379">
        <v>0</v>
      </c>
      <c r="DG52" s="379">
        <v>0</v>
      </c>
      <c r="DH52" s="379">
        <v>0</v>
      </c>
      <c r="DI52" s="379">
        <v>0</v>
      </c>
      <c r="DJ52" s="380">
        <v>0</v>
      </c>
      <c r="DK52" s="381">
        <v>0</v>
      </c>
      <c r="DL52" s="379">
        <v>0</v>
      </c>
      <c r="DM52" s="379">
        <v>0</v>
      </c>
      <c r="DN52" s="379">
        <v>0</v>
      </c>
      <c r="DO52" s="379">
        <v>0</v>
      </c>
      <c r="DP52" s="379">
        <v>0</v>
      </c>
      <c r="DQ52" s="379">
        <v>0</v>
      </c>
      <c r="DR52" s="379">
        <v>0</v>
      </c>
      <c r="DS52" s="382">
        <v>0</v>
      </c>
      <c r="DT52" s="378">
        <v>0</v>
      </c>
      <c r="DU52" s="379">
        <v>0</v>
      </c>
      <c r="DV52" s="379">
        <v>0</v>
      </c>
      <c r="DW52" s="379">
        <v>0</v>
      </c>
      <c r="DX52" s="379">
        <v>0</v>
      </c>
      <c r="DY52" s="379">
        <v>0</v>
      </c>
      <c r="DZ52" s="379">
        <v>0</v>
      </c>
      <c r="EA52" s="379">
        <v>0</v>
      </c>
      <c r="EB52" s="380">
        <v>0</v>
      </c>
      <c r="EC52" s="381">
        <v>0</v>
      </c>
      <c r="ED52" s="379">
        <v>0</v>
      </c>
      <c r="EE52" s="379">
        <v>0</v>
      </c>
      <c r="EF52" s="379">
        <v>0</v>
      </c>
      <c r="EG52" s="379">
        <v>0</v>
      </c>
      <c r="EH52" s="379">
        <v>0</v>
      </c>
      <c r="EI52" s="379">
        <v>0</v>
      </c>
      <c r="EJ52" s="379">
        <v>0</v>
      </c>
      <c r="EK52" s="382">
        <v>0</v>
      </c>
      <c r="EL52" s="378">
        <v>0</v>
      </c>
      <c r="EM52" s="379">
        <v>0</v>
      </c>
      <c r="EN52" s="379">
        <v>0</v>
      </c>
      <c r="EO52" s="379">
        <v>0</v>
      </c>
      <c r="EP52" s="379">
        <v>0</v>
      </c>
      <c r="EQ52" s="379">
        <v>0</v>
      </c>
      <c r="ER52" s="379">
        <v>0</v>
      </c>
      <c r="ES52" s="379">
        <v>0</v>
      </c>
      <c r="ET52" s="380">
        <v>0</v>
      </c>
      <c r="EU52" s="381">
        <v>0</v>
      </c>
      <c r="EV52" s="379">
        <v>0</v>
      </c>
      <c r="EW52" s="379">
        <v>0</v>
      </c>
      <c r="EX52" s="379">
        <v>0</v>
      </c>
      <c r="EY52" s="379">
        <v>0</v>
      </c>
      <c r="EZ52" s="379">
        <v>0</v>
      </c>
      <c r="FA52" s="379">
        <v>0</v>
      </c>
      <c r="FB52" s="379">
        <v>0</v>
      </c>
      <c r="FC52" s="382">
        <v>0</v>
      </c>
      <c r="FD52" s="378">
        <v>0</v>
      </c>
      <c r="FE52" s="379">
        <v>0</v>
      </c>
      <c r="FF52" s="379">
        <v>0</v>
      </c>
      <c r="FG52" s="379">
        <v>0</v>
      </c>
      <c r="FH52" s="379">
        <v>0</v>
      </c>
      <c r="FI52" s="379">
        <v>0</v>
      </c>
      <c r="FJ52" s="379">
        <v>0</v>
      </c>
      <c r="FK52" s="379">
        <v>0</v>
      </c>
      <c r="FL52" s="380">
        <v>0</v>
      </c>
      <c r="FM52" s="381">
        <v>0</v>
      </c>
      <c r="FN52" s="379">
        <v>0</v>
      </c>
      <c r="FO52" s="379">
        <v>0</v>
      </c>
      <c r="FP52" s="379">
        <v>0</v>
      </c>
      <c r="FQ52" s="379">
        <v>0</v>
      </c>
      <c r="FR52" s="379">
        <v>0</v>
      </c>
      <c r="FS52" s="379">
        <v>0</v>
      </c>
      <c r="FT52" s="379">
        <v>0</v>
      </c>
      <c r="FU52" s="382">
        <v>0</v>
      </c>
      <c r="FV52" s="378">
        <v>0</v>
      </c>
      <c r="FW52" s="379">
        <v>0</v>
      </c>
      <c r="FX52" s="379">
        <v>0</v>
      </c>
      <c r="FY52" s="379">
        <v>0</v>
      </c>
      <c r="FZ52" s="379">
        <v>0</v>
      </c>
      <c r="GA52" s="379">
        <v>0</v>
      </c>
      <c r="GB52" s="379">
        <v>0</v>
      </c>
      <c r="GC52" s="379">
        <v>0</v>
      </c>
      <c r="GD52" s="380">
        <v>0</v>
      </c>
      <c r="GE52" s="381">
        <v>0</v>
      </c>
      <c r="GF52" s="379">
        <v>0</v>
      </c>
      <c r="GG52" s="379">
        <v>0</v>
      </c>
      <c r="GH52" s="379">
        <v>0</v>
      </c>
      <c r="GI52" s="379">
        <v>0</v>
      </c>
      <c r="GJ52" s="379">
        <v>0</v>
      </c>
      <c r="GK52" s="379">
        <v>0</v>
      </c>
      <c r="GL52" s="379">
        <v>0</v>
      </c>
      <c r="GM52" s="382">
        <v>0</v>
      </c>
      <c r="GN52" s="378">
        <v>0</v>
      </c>
      <c r="GO52" s="379">
        <v>0</v>
      </c>
      <c r="GP52" s="379">
        <v>0</v>
      </c>
      <c r="GQ52" s="379">
        <v>0</v>
      </c>
      <c r="GR52" s="379">
        <v>0</v>
      </c>
      <c r="GS52" s="379">
        <v>0</v>
      </c>
      <c r="GT52" s="379">
        <v>0</v>
      </c>
      <c r="GU52" s="379">
        <v>0</v>
      </c>
      <c r="GV52" s="380">
        <v>0</v>
      </c>
      <c r="GW52" s="381">
        <v>0</v>
      </c>
      <c r="GX52" s="379">
        <v>0</v>
      </c>
      <c r="GY52" s="379">
        <v>0</v>
      </c>
      <c r="GZ52" s="379">
        <v>0</v>
      </c>
      <c r="HA52" s="379">
        <v>0</v>
      </c>
      <c r="HB52" s="379">
        <v>0</v>
      </c>
      <c r="HC52" s="379">
        <v>0</v>
      </c>
      <c r="HD52" s="379">
        <v>0</v>
      </c>
      <c r="HE52" s="382">
        <v>0</v>
      </c>
      <c r="HF52" s="378">
        <v>0</v>
      </c>
      <c r="HG52" s="379">
        <v>0</v>
      </c>
      <c r="HH52" s="379">
        <v>0</v>
      </c>
      <c r="HI52" s="379">
        <v>0</v>
      </c>
      <c r="HJ52" s="379">
        <v>0</v>
      </c>
      <c r="HK52" s="379">
        <v>0</v>
      </c>
      <c r="HL52" s="379">
        <v>0</v>
      </c>
      <c r="HM52" s="379">
        <v>0</v>
      </c>
      <c r="HN52" s="380">
        <v>0</v>
      </c>
      <c r="HO52" s="115">
        <f t="shared" si="17"/>
        <v>0</v>
      </c>
      <c r="HP52" s="115">
        <f t="shared" si="18"/>
        <v>0</v>
      </c>
      <c r="HQ52" s="115">
        <f t="shared" si="2"/>
        <v>0</v>
      </c>
      <c r="HR52" s="115">
        <f t="shared" si="3"/>
        <v>0</v>
      </c>
      <c r="HS52" s="116">
        <f t="shared" si="4"/>
        <v>0</v>
      </c>
      <c r="HT52" s="115">
        <f t="shared" si="5"/>
        <v>0</v>
      </c>
      <c r="HU52" s="115">
        <f t="shared" si="6"/>
        <v>0</v>
      </c>
      <c r="HV52" s="117">
        <f t="shared" si="7"/>
        <v>0</v>
      </c>
      <c r="HW52" s="115" t="str">
        <f t="shared" si="8"/>
        <v>nem volt</v>
      </c>
      <c r="HX52" s="470" t="str">
        <f t="shared" si="9"/>
        <v>nem volt</v>
      </c>
      <c r="HY52" s="470" t="str">
        <f t="shared" si="10"/>
        <v>nem volt</v>
      </c>
      <c r="HZ52" s="399" t="str">
        <f t="shared" si="11"/>
        <v>nem volt</v>
      </c>
      <c r="IA52" s="118">
        <f t="shared" si="20"/>
        <v>0</v>
      </c>
      <c r="IB52" s="119">
        <f t="shared" si="13"/>
        <v>0</v>
      </c>
      <c r="IC52" s="119" t="str">
        <f t="shared" si="14"/>
        <v>nem volt</v>
      </c>
      <c r="ID52" s="399">
        <f t="shared" si="15"/>
        <v>0</v>
      </c>
    </row>
    <row r="53" spans="1:238" ht="18" x14ac:dyDescent="0.25">
      <c r="A53" s="392">
        <f t="shared" si="16"/>
        <v>47</v>
      </c>
      <c r="B53" s="62" t="s">
        <v>449</v>
      </c>
      <c r="C53" s="64">
        <v>0</v>
      </c>
      <c r="D53" s="64">
        <v>0</v>
      </c>
      <c r="E53" s="64">
        <v>0</v>
      </c>
      <c r="F53" s="64">
        <v>0</v>
      </c>
      <c r="G53" s="64">
        <v>0</v>
      </c>
      <c r="H53" s="65">
        <v>0</v>
      </c>
      <c r="I53" s="288">
        <v>0</v>
      </c>
      <c r="J53" s="64">
        <v>0</v>
      </c>
      <c r="K53" s="64">
        <v>0</v>
      </c>
      <c r="L53" s="64">
        <v>0</v>
      </c>
      <c r="M53" s="64">
        <v>0</v>
      </c>
      <c r="N53" s="64">
        <v>0</v>
      </c>
      <c r="O53" s="67"/>
      <c r="P53" s="378">
        <v>0</v>
      </c>
      <c r="Q53" s="379">
        <v>0</v>
      </c>
      <c r="R53" s="379">
        <v>0</v>
      </c>
      <c r="S53" s="379">
        <v>0</v>
      </c>
      <c r="T53" s="379">
        <v>0</v>
      </c>
      <c r="U53" s="379">
        <v>0</v>
      </c>
      <c r="V53" s="379">
        <v>0</v>
      </c>
      <c r="W53" s="379">
        <v>0</v>
      </c>
      <c r="X53" s="380">
        <v>0</v>
      </c>
      <c r="Y53" s="381">
        <v>0</v>
      </c>
      <c r="Z53" s="379">
        <v>0</v>
      </c>
      <c r="AA53" s="379">
        <v>0</v>
      </c>
      <c r="AB53" s="379">
        <v>0</v>
      </c>
      <c r="AC53" s="379">
        <v>0</v>
      </c>
      <c r="AD53" s="379">
        <v>0</v>
      </c>
      <c r="AE53" s="379">
        <v>0</v>
      </c>
      <c r="AF53" s="379">
        <v>0</v>
      </c>
      <c r="AG53" s="382">
        <v>0</v>
      </c>
      <c r="AH53" s="378">
        <v>0</v>
      </c>
      <c r="AI53" s="379">
        <v>0</v>
      </c>
      <c r="AJ53" s="379">
        <v>0</v>
      </c>
      <c r="AK53" s="379">
        <v>0</v>
      </c>
      <c r="AL53" s="379">
        <v>0</v>
      </c>
      <c r="AM53" s="379">
        <v>0</v>
      </c>
      <c r="AN53" s="379">
        <v>0</v>
      </c>
      <c r="AO53" s="379">
        <v>0</v>
      </c>
      <c r="AP53" s="380">
        <v>0</v>
      </c>
      <c r="AQ53" s="381">
        <v>0</v>
      </c>
      <c r="AR53" s="379">
        <v>0</v>
      </c>
      <c r="AS53" s="379">
        <v>0</v>
      </c>
      <c r="AT53" s="379">
        <v>0</v>
      </c>
      <c r="AU53" s="379">
        <v>0</v>
      </c>
      <c r="AV53" s="379">
        <v>0</v>
      </c>
      <c r="AW53" s="379">
        <v>0</v>
      </c>
      <c r="AX53" s="379">
        <v>0</v>
      </c>
      <c r="AY53" s="382">
        <v>0</v>
      </c>
      <c r="AZ53" s="378">
        <v>0</v>
      </c>
      <c r="BA53" s="379">
        <v>0</v>
      </c>
      <c r="BB53" s="379">
        <v>0</v>
      </c>
      <c r="BC53" s="379">
        <v>0</v>
      </c>
      <c r="BD53" s="379">
        <v>0</v>
      </c>
      <c r="BE53" s="379">
        <v>0</v>
      </c>
      <c r="BF53" s="379">
        <v>0</v>
      </c>
      <c r="BG53" s="379">
        <v>0</v>
      </c>
      <c r="BH53" s="380">
        <v>0</v>
      </c>
      <c r="BI53" s="381">
        <v>0</v>
      </c>
      <c r="BJ53" s="379">
        <v>0</v>
      </c>
      <c r="BK53" s="379">
        <v>0</v>
      </c>
      <c r="BL53" s="379">
        <v>0</v>
      </c>
      <c r="BM53" s="379">
        <v>0</v>
      </c>
      <c r="BN53" s="379">
        <v>0</v>
      </c>
      <c r="BO53" s="379">
        <v>0</v>
      </c>
      <c r="BP53" s="379">
        <v>0</v>
      </c>
      <c r="BQ53" s="382">
        <v>0</v>
      </c>
      <c r="BR53" s="378">
        <v>0</v>
      </c>
      <c r="BS53" s="379">
        <v>0</v>
      </c>
      <c r="BT53" s="379">
        <v>0</v>
      </c>
      <c r="BU53" s="379">
        <v>0</v>
      </c>
      <c r="BV53" s="379">
        <v>0</v>
      </c>
      <c r="BW53" s="379">
        <v>0</v>
      </c>
      <c r="BX53" s="379">
        <v>0</v>
      </c>
      <c r="BY53" s="379">
        <v>0</v>
      </c>
      <c r="BZ53" s="380">
        <v>0</v>
      </c>
      <c r="CA53" s="381">
        <v>0</v>
      </c>
      <c r="CB53" s="379">
        <v>0</v>
      </c>
      <c r="CC53" s="379">
        <v>0</v>
      </c>
      <c r="CD53" s="379">
        <v>0</v>
      </c>
      <c r="CE53" s="379">
        <v>0</v>
      </c>
      <c r="CF53" s="379">
        <v>0</v>
      </c>
      <c r="CG53" s="379">
        <v>0</v>
      </c>
      <c r="CH53" s="379">
        <v>0</v>
      </c>
      <c r="CI53" s="382">
        <v>0</v>
      </c>
      <c r="CJ53" s="378">
        <v>0</v>
      </c>
      <c r="CK53" s="379">
        <v>0</v>
      </c>
      <c r="CL53" s="379">
        <v>0</v>
      </c>
      <c r="CM53" s="379">
        <v>0</v>
      </c>
      <c r="CN53" s="379">
        <v>0</v>
      </c>
      <c r="CO53" s="379">
        <v>0</v>
      </c>
      <c r="CP53" s="379">
        <v>0</v>
      </c>
      <c r="CQ53" s="379">
        <v>0</v>
      </c>
      <c r="CR53" s="380">
        <v>0</v>
      </c>
      <c r="CS53" s="381">
        <v>0</v>
      </c>
      <c r="CT53" s="379">
        <v>0</v>
      </c>
      <c r="CU53" s="379">
        <v>0</v>
      </c>
      <c r="CV53" s="379">
        <v>0</v>
      </c>
      <c r="CW53" s="379">
        <v>0</v>
      </c>
      <c r="CX53" s="379">
        <v>0</v>
      </c>
      <c r="CY53" s="379">
        <v>0</v>
      </c>
      <c r="CZ53" s="379">
        <v>0</v>
      </c>
      <c r="DA53" s="382">
        <v>0</v>
      </c>
      <c r="DB53" s="378">
        <v>0</v>
      </c>
      <c r="DC53" s="379">
        <v>0</v>
      </c>
      <c r="DD53" s="379">
        <v>0</v>
      </c>
      <c r="DE53" s="379">
        <v>0</v>
      </c>
      <c r="DF53" s="379">
        <v>0</v>
      </c>
      <c r="DG53" s="379">
        <v>0</v>
      </c>
      <c r="DH53" s="379">
        <v>0</v>
      </c>
      <c r="DI53" s="379">
        <v>0</v>
      </c>
      <c r="DJ53" s="380">
        <v>0</v>
      </c>
      <c r="DK53" s="381">
        <v>0</v>
      </c>
      <c r="DL53" s="379">
        <v>0</v>
      </c>
      <c r="DM53" s="379">
        <v>0</v>
      </c>
      <c r="DN53" s="379">
        <v>0</v>
      </c>
      <c r="DO53" s="379">
        <v>0</v>
      </c>
      <c r="DP53" s="379">
        <v>0</v>
      </c>
      <c r="DQ53" s="379">
        <v>0</v>
      </c>
      <c r="DR53" s="379">
        <v>0</v>
      </c>
      <c r="DS53" s="382">
        <v>0</v>
      </c>
      <c r="DT53" s="378">
        <v>0</v>
      </c>
      <c r="DU53" s="379">
        <v>0</v>
      </c>
      <c r="DV53" s="379">
        <v>0</v>
      </c>
      <c r="DW53" s="379">
        <v>0</v>
      </c>
      <c r="DX53" s="379">
        <v>0</v>
      </c>
      <c r="DY53" s="379">
        <v>0</v>
      </c>
      <c r="DZ53" s="379">
        <v>0</v>
      </c>
      <c r="EA53" s="379">
        <v>0</v>
      </c>
      <c r="EB53" s="380">
        <v>0</v>
      </c>
      <c r="EC53" s="381">
        <v>0</v>
      </c>
      <c r="ED53" s="379">
        <v>0</v>
      </c>
      <c r="EE53" s="379">
        <v>0</v>
      </c>
      <c r="EF53" s="379">
        <v>0</v>
      </c>
      <c r="EG53" s="379">
        <v>0</v>
      </c>
      <c r="EH53" s="379">
        <v>0</v>
      </c>
      <c r="EI53" s="379">
        <v>0</v>
      </c>
      <c r="EJ53" s="379">
        <v>0</v>
      </c>
      <c r="EK53" s="382">
        <v>0</v>
      </c>
      <c r="EL53" s="378">
        <v>0</v>
      </c>
      <c r="EM53" s="379">
        <v>0</v>
      </c>
      <c r="EN53" s="379">
        <v>0</v>
      </c>
      <c r="EO53" s="379">
        <v>0</v>
      </c>
      <c r="EP53" s="379">
        <v>0</v>
      </c>
      <c r="EQ53" s="379">
        <v>0</v>
      </c>
      <c r="ER53" s="379">
        <v>0</v>
      </c>
      <c r="ES53" s="379">
        <v>0</v>
      </c>
      <c r="ET53" s="380">
        <v>0</v>
      </c>
      <c r="EU53" s="381">
        <v>0</v>
      </c>
      <c r="EV53" s="379">
        <v>0</v>
      </c>
      <c r="EW53" s="379">
        <v>0</v>
      </c>
      <c r="EX53" s="379">
        <v>0</v>
      </c>
      <c r="EY53" s="379">
        <v>0</v>
      </c>
      <c r="EZ53" s="379">
        <v>0</v>
      </c>
      <c r="FA53" s="379">
        <v>0</v>
      </c>
      <c r="FB53" s="379">
        <v>0</v>
      </c>
      <c r="FC53" s="382">
        <v>0</v>
      </c>
      <c r="FD53" s="378">
        <v>0</v>
      </c>
      <c r="FE53" s="379">
        <v>0</v>
      </c>
      <c r="FF53" s="379">
        <v>0</v>
      </c>
      <c r="FG53" s="379">
        <v>0</v>
      </c>
      <c r="FH53" s="379">
        <v>0</v>
      </c>
      <c r="FI53" s="379">
        <v>0</v>
      </c>
      <c r="FJ53" s="379">
        <v>0</v>
      </c>
      <c r="FK53" s="379">
        <v>0</v>
      </c>
      <c r="FL53" s="380">
        <v>0</v>
      </c>
      <c r="FM53" s="381">
        <v>0</v>
      </c>
      <c r="FN53" s="379">
        <v>0</v>
      </c>
      <c r="FO53" s="379">
        <v>0</v>
      </c>
      <c r="FP53" s="379">
        <v>0</v>
      </c>
      <c r="FQ53" s="379">
        <v>0</v>
      </c>
      <c r="FR53" s="379">
        <v>0</v>
      </c>
      <c r="FS53" s="379">
        <v>0</v>
      </c>
      <c r="FT53" s="379">
        <v>0</v>
      </c>
      <c r="FU53" s="382">
        <v>0</v>
      </c>
      <c r="FV53" s="378">
        <v>0</v>
      </c>
      <c r="FW53" s="379">
        <v>0</v>
      </c>
      <c r="FX53" s="379">
        <v>0</v>
      </c>
      <c r="FY53" s="379">
        <v>0</v>
      </c>
      <c r="FZ53" s="379">
        <v>0</v>
      </c>
      <c r="GA53" s="379">
        <v>0</v>
      </c>
      <c r="GB53" s="379">
        <v>0</v>
      </c>
      <c r="GC53" s="379">
        <v>0</v>
      </c>
      <c r="GD53" s="380">
        <v>0</v>
      </c>
      <c r="GE53" s="381">
        <v>0</v>
      </c>
      <c r="GF53" s="379">
        <v>0</v>
      </c>
      <c r="GG53" s="379">
        <v>0</v>
      </c>
      <c r="GH53" s="379">
        <v>0</v>
      </c>
      <c r="GI53" s="379">
        <v>0</v>
      </c>
      <c r="GJ53" s="379">
        <v>0</v>
      </c>
      <c r="GK53" s="379">
        <v>0</v>
      </c>
      <c r="GL53" s="379">
        <v>0</v>
      </c>
      <c r="GM53" s="382">
        <v>0</v>
      </c>
      <c r="GN53" s="378">
        <v>0</v>
      </c>
      <c r="GO53" s="379">
        <v>0</v>
      </c>
      <c r="GP53" s="379">
        <v>0</v>
      </c>
      <c r="GQ53" s="379">
        <v>0</v>
      </c>
      <c r="GR53" s="379">
        <v>0</v>
      </c>
      <c r="GS53" s="379">
        <v>0</v>
      </c>
      <c r="GT53" s="379">
        <v>0</v>
      </c>
      <c r="GU53" s="379">
        <v>0</v>
      </c>
      <c r="GV53" s="380">
        <v>0</v>
      </c>
      <c r="GW53" s="381">
        <v>0</v>
      </c>
      <c r="GX53" s="379">
        <v>0</v>
      </c>
      <c r="GY53" s="379">
        <v>0</v>
      </c>
      <c r="GZ53" s="379">
        <v>0</v>
      </c>
      <c r="HA53" s="379">
        <v>0</v>
      </c>
      <c r="HB53" s="379">
        <v>0</v>
      </c>
      <c r="HC53" s="379">
        <v>0</v>
      </c>
      <c r="HD53" s="379">
        <v>0</v>
      </c>
      <c r="HE53" s="382">
        <v>0</v>
      </c>
      <c r="HF53" s="378">
        <v>0</v>
      </c>
      <c r="HG53" s="379">
        <v>0</v>
      </c>
      <c r="HH53" s="379">
        <v>0</v>
      </c>
      <c r="HI53" s="379">
        <v>0</v>
      </c>
      <c r="HJ53" s="379">
        <v>0</v>
      </c>
      <c r="HK53" s="379">
        <v>0</v>
      </c>
      <c r="HL53" s="379">
        <v>0</v>
      </c>
      <c r="HM53" s="379">
        <v>0</v>
      </c>
      <c r="HN53" s="380">
        <v>0</v>
      </c>
      <c r="HO53" s="115">
        <f t="shared" si="17"/>
        <v>0</v>
      </c>
      <c r="HP53" s="115">
        <f t="shared" si="18"/>
        <v>0</v>
      </c>
      <c r="HQ53" s="115">
        <f t="shared" si="2"/>
        <v>0</v>
      </c>
      <c r="HR53" s="115">
        <f t="shared" si="3"/>
        <v>0</v>
      </c>
      <c r="HS53" s="116">
        <f t="shared" si="4"/>
        <v>0</v>
      </c>
      <c r="HT53" s="115">
        <f t="shared" si="5"/>
        <v>0</v>
      </c>
      <c r="HU53" s="115">
        <f t="shared" si="6"/>
        <v>0</v>
      </c>
      <c r="HV53" s="117">
        <f t="shared" si="7"/>
        <v>0</v>
      </c>
      <c r="HW53" s="115" t="str">
        <f t="shared" si="8"/>
        <v>nem volt</v>
      </c>
      <c r="HX53" s="470" t="str">
        <f t="shared" si="9"/>
        <v>nem volt</v>
      </c>
      <c r="HY53" s="470" t="str">
        <f t="shared" si="10"/>
        <v>nem volt</v>
      </c>
      <c r="HZ53" s="399" t="str">
        <f t="shared" si="11"/>
        <v>nem volt</v>
      </c>
      <c r="IA53" s="118">
        <f t="shared" si="20"/>
        <v>0</v>
      </c>
      <c r="IB53" s="119">
        <f t="shared" si="13"/>
        <v>0</v>
      </c>
      <c r="IC53" s="119" t="str">
        <f t="shared" si="14"/>
        <v>nem volt</v>
      </c>
      <c r="ID53" s="399">
        <f t="shared" si="15"/>
        <v>0</v>
      </c>
    </row>
    <row r="54" spans="1:238" ht="18" x14ac:dyDescent="0.25">
      <c r="A54" s="392">
        <f t="shared" si="16"/>
        <v>48</v>
      </c>
      <c r="B54" s="62" t="s">
        <v>449</v>
      </c>
      <c r="C54" s="64">
        <v>0</v>
      </c>
      <c r="D54" s="64">
        <v>0</v>
      </c>
      <c r="E54" s="64">
        <v>0</v>
      </c>
      <c r="F54" s="64">
        <v>0</v>
      </c>
      <c r="G54" s="64">
        <v>0</v>
      </c>
      <c r="H54" s="65">
        <v>0</v>
      </c>
      <c r="I54" s="288">
        <v>0</v>
      </c>
      <c r="J54" s="64">
        <v>0</v>
      </c>
      <c r="K54" s="64">
        <v>0</v>
      </c>
      <c r="L54" s="64">
        <v>0</v>
      </c>
      <c r="M54" s="64">
        <v>0</v>
      </c>
      <c r="N54" s="64">
        <v>0</v>
      </c>
      <c r="O54" s="67"/>
      <c r="P54" s="378">
        <v>0</v>
      </c>
      <c r="Q54" s="379">
        <v>0</v>
      </c>
      <c r="R54" s="379">
        <v>0</v>
      </c>
      <c r="S54" s="379">
        <v>0</v>
      </c>
      <c r="T54" s="379">
        <v>0</v>
      </c>
      <c r="U54" s="379">
        <v>0</v>
      </c>
      <c r="V54" s="379">
        <v>0</v>
      </c>
      <c r="W54" s="379">
        <v>0</v>
      </c>
      <c r="X54" s="380">
        <v>0</v>
      </c>
      <c r="Y54" s="381">
        <v>0</v>
      </c>
      <c r="Z54" s="379">
        <v>0</v>
      </c>
      <c r="AA54" s="379">
        <v>0</v>
      </c>
      <c r="AB54" s="379">
        <v>0</v>
      </c>
      <c r="AC54" s="379">
        <v>0</v>
      </c>
      <c r="AD54" s="379">
        <v>0</v>
      </c>
      <c r="AE54" s="379">
        <v>0</v>
      </c>
      <c r="AF54" s="379">
        <v>0</v>
      </c>
      <c r="AG54" s="382">
        <v>0</v>
      </c>
      <c r="AH54" s="378">
        <v>0</v>
      </c>
      <c r="AI54" s="379">
        <v>0</v>
      </c>
      <c r="AJ54" s="379">
        <v>0</v>
      </c>
      <c r="AK54" s="379">
        <v>0</v>
      </c>
      <c r="AL54" s="379">
        <v>0</v>
      </c>
      <c r="AM54" s="379">
        <v>0</v>
      </c>
      <c r="AN54" s="379">
        <v>0</v>
      </c>
      <c r="AO54" s="379">
        <v>0</v>
      </c>
      <c r="AP54" s="380">
        <v>0</v>
      </c>
      <c r="AQ54" s="381">
        <v>0</v>
      </c>
      <c r="AR54" s="379">
        <v>0</v>
      </c>
      <c r="AS54" s="379">
        <v>0</v>
      </c>
      <c r="AT54" s="379">
        <v>0</v>
      </c>
      <c r="AU54" s="379">
        <v>0</v>
      </c>
      <c r="AV54" s="379">
        <v>0</v>
      </c>
      <c r="AW54" s="379">
        <v>0</v>
      </c>
      <c r="AX54" s="379">
        <v>0</v>
      </c>
      <c r="AY54" s="382">
        <v>0</v>
      </c>
      <c r="AZ54" s="378">
        <v>0</v>
      </c>
      <c r="BA54" s="379">
        <v>0</v>
      </c>
      <c r="BB54" s="379">
        <v>0</v>
      </c>
      <c r="BC54" s="379">
        <v>0</v>
      </c>
      <c r="BD54" s="379">
        <v>0</v>
      </c>
      <c r="BE54" s="379">
        <v>0</v>
      </c>
      <c r="BF54" s="379">
        <v>0</v>
      </c>
      <c r="BG54" s="379">
        <v>0</v>
      </c>
      <c r="BH54" s="380">
        <v>0</v>
      </c>
      <c r="BI54" s="381">
        <v>0</v>
      </c>
      <c r="BJ54" s="379">
        <v>0</v>
      </c>
      <c r="BK54" s="379">
        <v>0</v>
      </c>
      <c r="BL54" s="379">
        <v>0</v>
      </c>
      <c r="BM54" s="379">
        <v>0</v>
      </c>
      <c r="BN54" s="379">
        <v>0</v>
      </c>
      <c r="BO54" s="379">
        <v>0</v>
      </c>
      <c r="BP54" s="379">
        <v>0</v>
      </c>
      <c r="BQ54" s="382">
        <v>0</v>
      </c>
      <c r="BR54" s="378">
        <v>0</v>
      </c>
      <c r="BS54" s="379">
        <v>0</v>
      </c>
      <c r="BT54" s="379">
        <v>0</v>
      </c>
      <c r="BU54" s="379">
        <v>0</v>
      </c>
      <c r="BV54" s="379">
        <v>0</v>
      </c>
      <c r="BW54" s="379">
        <v>0</v>
      </c>
      <c r="BX54" s="379">
        <v>0</v>
      </c>
      <c r="BY54" s="379">
        <v>0</v>
      </c>
      <c r="BZ54" s="380">
        <v>0</v>
      </c>
      <c r="CA54" s="381">
        <v>0</v>
      </c>
      <c r="CB54" s="379">
        <v>0</v>
      </c>
      <c r="CC54" s="379">
        <v>0</v>
      </c>
      <c r="CD54" s="379">
        <v>0</v>
      </c>
      <c r="CE54" s="379">
        <v>0</v>
      </c>
      <c r="CF54" s="379">
        <v>0</v>
      </c>
      <c r="CG54" s="379">
        <v>0</v>
      </c>
      <c r="CH54" s="379">
        <v>0</v>
      </c>
      <c r="CI54" s="382">
        <v>0</v>
      </c>
      <c r="CJ54" s="378">
        <v>0</v>
      </c>
      <c r="CK54" s="379">
        <v>0</v>
      </c>
      <c r="CL54" s="379">
        <v>0</v>
      </c>
      <c r="CM54" s="379">
        <v>0</v>
      </c>
      <c r="CN54" s="379">
        <v>0</v>
      </c>
      <c r="CO54" s="379">
        <v>0</v>
      </c>
      <c r="CP54" s="379">
        <v>0</v>
      </c>
      <c r="CQ54" s="379">
        <v>0</v>
      </c>
      <c r="CR54" s="380">
        <v>0</v>
      </c>
      <c r="CS54" s="381">
        <v>0</v>
      </c>
      <c r="CT54" s="379">
        <v>0</v>
      </c>
      <c r="CU54" s="379">
        <v>0</v>
      </c>
      <c r="CV54" s="379">
        <v>0</v>
      </c>
      <c r="CW54" s="379">
        <v>0</v>
      </c>
      <c r="CX54" s="379">
        <v>0</v>
      </c>
      <c r="CY54" s="379">
        <v>0</v>
      </c>
      <c r="CZ54" s="379">
        <v>0</v>
      </c>
      <c r="DA54" s="382">
        <v>0</v>
      </c>
      <c r="DB54" s="378">
        <v>0</v>
      </c>
      <c r="DC54" s="379">
        <v>0</v>
      </c>
      <c r="DD54" s="379">
        <v>0</v>
      </c>
      <c r="DE54" s="379">
        <v>0</v>
      </c>
      <c r="DF54" s="379">
        <v>0</v>
      </c>
      <c r="DG54" s="379">
        <v>0</v>
      </c>
      <c r="DH54" s="379">
        <v>0</v>
      </c>
      <c r="DI54" s="379">
        <v>0</v>
      </c>
      <c r="DJ54" s="380">
        <v>0</v>
      </c>
      <c r="DK54" s="381">
        <v>0</v>
      </c>
      <c r="DL54" s="379">
        <v>0</v>
      </c>
      <c r="DM54" s="379">
        <v>0</v>
      </c>
      <c r="DN54" s="379">
        <v>0</v>
      </c>
      <c r="DO54" s="379">
        <v>0</v>
      </c>
      <c r="DP54" s="379">
        <v>0</v>
      </c>
      <c r="DQ54" s="379">
        <v>0</v>
      </c>
      <c r="DR54" s="379">
        <v>0</v>
      </c>
      <c r="DS54" s="382">
        <v>0</v>
      </c>
      <c r="DT54" s="378">
        <v>0</v>
      </c>
      <c r="DU54" s="379">
        <v>0</v>
      </c>
      <c r="DV54" s="379">
        <v>0</v>
      </c>
      <c r="DW54" s="379">
        <v>0</v>
      </c>
      <c r="DX54" s="379">
        <v>0</v>
      </c>
      <c r="DY54" s="379">
        <v>0</v>
      </c>
      <c r="DZ54" s="379">
        <v>0</v>
      </c>
      <c r="EA54" s="379">
        <v>0</v>
      </c>
      <c r="EB54" s="380">
        <v>0</v>
      </c>
      <c r="EC54" s="381">
        <v>0</v>
      </c>
      <c r="ED54" s="379">
        <v>0</v>
      </c>
      <c r="EE54" s="379">
        <v>0</v>
      </c>
      <c r="EF54" s="379">
        <v>0</v>
      </c>
      <c r="EG54" s="379">
        <v>0</v>
      </c>
      <c r="EH54" s="379">
        <v>0</v>
      </c>
      <c r="EI54" s="379">
        <v>0</v>
      </c>
      <c r="EJ54" s="379">
        <v>0</v>
      </c>
      <c r="EK54" s="382">
        <v>0</v>
      </c>
      <c r="EL54" s="378">
        <v>0</v>
      </c>
      <c r="EM54" s="379">
        <v>0</v>
      </c>
      <c r="EN54" s="379">
        <v>0</v>
      </c>
      <c r="EO54" s="379">
        <v>0</v>
      </c>
      <c r="EP54" s="379">
        <v>0</v>
      </c>
      <c r="EQ54" s="379">
        <v>0</v>
      </c>
      <c r="ER54" s="379">
        <v>0</v>
      </c>
      <c r="ES54" s="379">
        <v>0</v>
      </c>
      <c r="ET54" s="380">
        <v>0</v>
      </c>
      <c r="EU54" s="381">
        <v>0</v>
      </c>
      <c r="EV54" s="379">
        <v>0</v>
      </c>
      <c r="EW54" s="379">
        <v>0</v>
      </c>
      <c r="EX54" s="379">
        <v>0</v>
      </c>
      <c r="EY54" s="379">
        <v>0</v>
      </c>
      <c r="EZ54" s="379">
        <v>0</v>
      </c>
      <c r="FA54" s="379">
        <v>0</v>
      </c>
      <c r="FB54" s="379">
        <v>0</v>
      </c>
      <c r="FC54" s="382">
        <v>0</v>
      </c>
      <c r="FD54" s="378">
        <v>0</v>
      </c>
      <c r="FE54" s="379">
        <v>0</v>
      </c>
      <c r="FF54" s="379">
        <v>0</v>
      </c>
      <c r="FG54" s="379">
        <v>0</v>
      </c>
      <c r="FH54" s="379">
        <v>0</v>
      </c>
      <c r="FI54" s="379">
        <v>0</v>
      </c>
      <c r="FJ54" s="379">
        <v>0</v>
      </c>
      <c r="FK54" s="379">
        <v>0</v>
      </c>
      <c r="FL54" s="380">
        <v>0</v>
      </c>
      <c r="FM54" s="381">
        <v>0</v>
      </c>
      <c r="FN54" s="379">
        <v>0</v>
      </c>
      <c r="FO54" s="379">
        <v>0</v>
      </c>
      <c r="FP54" s="379">
        <v>0</v>
      </c>
      <c r="FQ54" s="379">
        <v>0</v>
      </c>
      <c r="FR54" s="379">
        <v>0</v>
      </c>
      <c r="FS54" s="379">
        <v>0</v>
      </c>
      <c r="FT54" s="379">
        <v>0</v>
      </c>
      <c r="FU54" s="382">
        <v>0</v>
      </c>
      <c r="FV54" s="378">
        <v>0</v>
      </c>
      <c r="FW54" s="379">
        <v>0</v>
      </c>
      <c r="FX54" s="379">
        <v>0</v>
      </c>
      <c r="FY54" s="379">
        <v>0</v>
      </c>
      <c r="FZ54" s="379">
        <v>0</v>
      </c>
      <c r="GA54" s="379">
        <v>0</v>
      </c>
      <c r="GB54" s="379">
        <v>0</v>
      </c>
      <c r="GC54" s="379">
        <v>0</v>
      </c>
      <c r="GD54" s="380">
        <v>0</v>
      </c>
      <c r="GE54" s="381">
        <v>0</v>
      </c>
      <c r="GF54" s="379">
        <v>0</v>
      </c>
      <c r="GG54" s="379">
        <v>0</v>
      </c>
      <c r="GH54" s="379">
        <v>0</v>
      </c>
      <c r="GI54" s="379">
        <v>0</v>
      </c>
      <c r="GJ54" s="379">
        <v>0</v>
      </c>
      <c r="GK54" s="379">
        <v>0</v>
      </c>
      <c r="GL54" s="379">
        <v>0</v>
      </c>
      <c r="GM54" s="382">
        <v>0</v>
      </c>
      <c r="GN54" s="378">
        <v>0</v>
      </c>
      <c r="GO54" s="379">
        <v>0</v>
      </c>
      <c r="GP54" s="379">
        <v>0</v>
      </c>
      <c r="GQ54" s="379">
        <v>0</v>
      </c>
      <c r="GR54" s="379">
        <v>0</v>
      </c>
      <c r="GS54" s="379">
        <v>0</v>
      </c>
      <c r="GT54" s="379">
        <v>0</v>
      </c>
      <c r="GU54" s="379">
        <v>0</v>
      </c>
      <c r="GV54" s="380">
        <v>0</v>
      </c>
      <c r="GW54" s="381">
        <v>0</v>
      </c>
      <c r="GX54" s="379">
        <v>0</v>
      </c>
      <c r="GY54" s="379">
        <v>0</v>
      </c>
      <c r="GZ54" s="379">
        <v>0</v>
      </c>
      <c r="HA54" s="379">
        <v>0</v>
      </c>
      <c r="HB54" s="379">
        <v>0</v>
      </c>
      <c r="HC54" s="379">
        <v>0</v>
      </c>
      <c r="HD54" s="379">
        <v>0</v>
      </c>
      <c r="HE54" s="382">
        <v>0</v>
      </c>
      <c r="HF54" s="378">
        <v>0</v>
      </c>
      <c r="HG54" s="379">
        <v>0</v>
      </c>
      <c r="HH54" s="379">
        <v>0</v>
      </c>
      <c r="HI54" s="379">
        <v>0</v>
      </c>
      <c r="HJ54" s="379">
        <v>0</v>
      </c>
      <c r="HK54" s="379">
        <v>0</v>
      </c>
      <c r="HL54" s="379">
        <v>0</v>
      </c>
      <c r="HM54" s="379">
        <v>0</v>
      </c>
      <c r="HN54" s="380">
        <v>0</v>
      </c>
      <c r="HO54" s="115">
        <f t="shared" si="17"/>
        <v>0</v>
      </c>
      <c r="HP54" s="115">
        <f t="shared" si="18"/>
        <v>0</v>
      </c>
      <c r="HQ54" s="115">
        <f t="shared" si="2"/>
        <v>0</v>
      </c>
      <c r="HR54" s="115">
        <f t="shared" si="3"/>
        <v>0</v>
      </c>
      <c r="HS54" s="116">
        <f t="shared" si="4"/>
        <v>0</v>
      </c>
      <c r="HT54" s="115">
        <f t="shared" si="5"/>
        <v>0</v>
      </c>
      <c r="HU54" s="115">
        <f t="shared" si="6"/>
        <v>0</v>
      </c>
      <c r="HV54" s="117">
        <f t="shared" si="7"/>
        <v>0</v>
      </c>
      <c r="HW54" s="115" t="str">
        <f t="shared" si="8"/>
        <v>nem volt</v>
      </c>
      <c r="HX54" s="470" t="str">
        <f t="shared" si="9"/>
        <v>nem volt</v>
      </c>
      <c r="HY54" s="470" t="str">
        <f t="shared" si="10"/>
        <v>nem volt</v>
      </c>
      <c r="HZ54" s="399" t="str">
        <f t="shared" si="11"/>
        <v>nem volt</v>
      </c>
      <c r="IA54" s="118">
        <f t="shared" si="20"/>
        <v>0</v>
      </c>
      <c r="IB54" s="119">
        <f t="shared" si="13"/>
        <v>0</v>
      </c>
      <c r="IC54" s="119" t="str">
        <f t="shared" si="14"/>
        <v>nem volt</v>
      </c>
      <c r="ID54" s="399">
        <f t="shared" si="15"/>
        <v>0</v>
      </c>
    </row>
    <row r="55" spans="1:238" ht="18" x14ac:dyDescent="0.25">
      <c r="A55" s="392">
        <f t="shared" si="16"/>
        <v>49</v>
      </c>
      <c r="B55" s="62" t="s">
        <v>449</v>
      </c>
      <c r="C55" s="64">
        <v>0</v>
      </c>
      <c r="D55" s="64">
        <v>0</v>
      </c>
      <c r="E55" s="64">
        <v>0</v>
      </c>
      <c r="F55" s="64">
        <v>0</v>
      </c>
      <c r="G55" s="64">
        <v>0</v>
      </c>
      <c r="H55" s="65">
        <v>0</v>
      </c>
      <c r="I55" s="288">
        <v>0</v>
      </c>
      <c r="J55" s="64">
        <v>0</v>
      </c>
      <c r="K55" s="64">
        <v>0</v>
      </c>
      <c r="L55" s="64">
        <v>0</v>
      </c>
      <c r="M55" s="64">
        <v>0</v>
      </c>
      <c r="N55" s="64">
        <v>0</v>
      </c>
      <c r="O55" s="67"/>
      <c r="P55" s="378">
        <v>0</v>
      </c>
      <c r="Q55" s="379">
        <v>0</v>
      </c>
      <c r="R55" s="379">
        <v>0</v>
      </c>
      <c r="S55" s="379">
        <v>0</v>
      </c>
      <c r="T55" s="379">
        <v>0</v>
      </c>
      <c r="U55" s="379">
        <v>0</v>
      </c>
      <c r="V55" s="379">
        <v>0</v>
      </c>
      <c r="W55" s="379">
        <v>0</v>
      </c>
      <c r="X55" s="380">
        <v>0</v>
      </c>
      <c r="Y55" s="381">
        <v>0</v>
      </c>
      <c r="Z55" s="379">
        <v>0</v>
      </c>
      <c r="AA55" s="379">
        <v>0</v>
      </c>
      <c r="AB55" s="379">
        <v>0</v>
      </c>
      <c r="AC55" s="379">
        <v>0</v>
      </c>
      <c r="AD55" s="379">
        <v>0</v>
      </c>
      <c r="AE55" s="379">
        <v>0</v>
      </c>
      <c r="AF55" s="379">
        <v>0</v>
      </c>
      <c r="AG55" s="382">
        <v>0</v>
      </c>
      <c r="AH55" s="378">
        <v>0</v>
      </c>
      <c r="AI55" s="379">
        <v>0</v>
      </c>
      <c r="AJ55" s="379">
        <v>0</v>
      </c>
      <c r="AK55" s="379">
        <v>0</v>
      </c>
      <c r="AL55" s="379">
        <v>0</v>
      </c>
      <c r="AM55" s="379">
        <v>0</v>
      </c>
      <c r="AN55" s="379">
        <v>0</v>
      </c>
      <c r="AO55" s="379">
        <v>0</v>
      </c>
      <c r="AP55" s="380">
        <v>0</v>
      </c>
      <c r="AQ55" s="381">
        <v>0</v>
      </c>
      <c r="AR55" s="379">
        <v>0</v>
      </c>
      <c r="AS55" s="379">
        <v>0</v>
      </c>
      <c r="AT55" s="379">
        <v>0</v>
      </c>
      <c r="AU55" s="379">
        <v>0</v>
      </c>
      <c r="AV55" s="379">
        <v>0</v>
      </c>
      <c r="AW55" s="379">
        <v>0</v>
      </c>
      <c r="AX55" s="379">
        <v>0</v>
      </c>
      <c r="AY55" s="382">
        <v>0</v>
      </c>
      <c r="AZ55" s="378">
        <v>0</v>
      </c>
      <c r="BA55" s="379">
        <v>0</v>
      </c>
      <c r="BB55" s="379">
        <v>0</v>
      </c>
      <c r="BC55" s="379">
        <v>0</v>
      </c>
      <c r="BD55" s="379">
        <v>0</v>
      </c>
      <c r="BE55" s="379">
        <v>0</v>
      </c>
      <c r="BF55" s="379">
        <v>0</v>
      </c>
      <c r="BG55" s="379">
        <v>0</v>
      </c>
      <c r="BH55" s="380">
        <v>0</v>
      </c>
      <c r="BI55" s="381">
        <v>0</v>
      </c>
      <c r="BJ55" s="379">
        <v>0</v>
      </c>
      <c r="BK55" s="379">
        <v>0</v>
      </c>
      <c r="BL55" s="379">
        <v>0</v>
      </c>
      <c r="BM55" s="379">
        <v>0</v>
      </c>
      <c r="BN55" s="379">
        <v>0</v>
      </c>
      <c r="BO55" s="379">
        <v>0</v>
      </c>
      <c r="BP55" s="379">
        <v>0</v>
      </c>
      <c r="BQ55" s="382">
        <v>0</v>
      </c>
      <c r="BR55" s="378">
        <v>0</v>
      </c>
      <c r="BS55" s="379">
        <v>0</v>
      </c>
      <c r="BT55" s="379">
        <v>0</v>
      </c>
      <c r="BU55" s="379">
        <v>0</v>
      </c>
      <c r="BV55" s="379">
        <v>0</v>
      </c>
      <c r="BW55" s="379">
        <v>0</v>
      </c>
      <c r="BX55" s="379">
        <v>0</v>
      </c>
      <c r="BY55" s="379">
        <v>0</v>
      </c>
      <c r="BZ55" s="380">
        <v>0</v>
      </c>
      <c r="CA55" s="381">
        <v>0</v>
      </c>
      <c r="CB55" s="379">
        <v>0</v>
      </c>
      <c r="CC55" s="379">
        <v>0</v>
      </c>
      <c r="CD55" s="379">
        <v>0</v>
      </c>
      <c r="CE55" s="379">
        <v>0</v>
      </c>
      <c r="CF55" s="379">
        <v>0</v>
      </c>
      <c r="CG55" s="379">
        <v>0</v>
      </c>
      <c r="CH55" s="379">
        <v>0</v>
      </c>
      <c r="CI55" s="382">
        <v>0</v>
      </c>
      <c r="CJ55" s="378">
        <v>0</v>
      </c>
      <c r="CK55" s="379">
        <v>0</v>
      </c>
      <c r="CL55" s="379">
        <v>0</v>
      </c>
      <c r="CM55" s="379">
        <v>0</v>
      </c>
      <c r="CN55" s="379">
        <v>0</v>
      </c>
      <c r="CO55" s="379">
        <v>0</v>
      </c>
      <c r="CP55" s="379">
        <v>0</v>
      </c>
      <c r="CQ55" s="379">
        <v>0</v>
      </c>
      <c r="CR55" s="380">
        <v>0</v>
      </c>
      <c r="CS55" s="381">
        <v>0</v>
      </c>
      <c r="CT55" s="379">
        <v>0</v>
      </c>
      <c r="CU55" s="379">
        <v>0</v>
      </c>
      <c r="CV55" s="379">
        <v>0</v>
      </c>
      <c r="CW55" s="379">
        <v>0</v>
      </c>
      <c r="CX55" s="379">
        <v>0</v>
      </c>
      <c r="CY55" s="379">
        <v>0</v>
      </c>
      <c r="CZ55" s="379">
        <v>0</v>
      </c>
      <c r="DA55" s="382">
        <v>0</v>
      </c>
      <c r="DB55" s="378">
        <v>0</v>
      </c>
      <c r="DC55" s="379">
        <v>0</v>
      </c>
      <c r="DD55" s="379">
        <v>0</v>
      </c>
      <c r="DE55" s="379">
        <v>0</v>
      </c>
      <c r="DF55" s="379">
        <v>0</v>
      </c>
      <c r="DG55" s="379">
        <v>0</v>
      </c>
      <c r="DH55" s="379">
        <v>0</v>
      </c>
      <c r="DI55" s="379">
        <v>0</v>
      </c>
      <c r="DJ55" s="380">
        <v>0</v>
      </c>
      <c r="DK55" s="381">
        <v>0</v>
      </c>
      <c r="DL55" s="379">
        <v>0</v>
      </c>
      <c r="DM55" s="379">
        <v>0</v>
      </c>
      <c r="DN55" s="379">
        <v>0</v>
      </c>
      <c r="DO55" s="379">
        <v>0</v>
      </c>
      <c r="DP55" s="379">
        <v>0</v>
      </c>
      <c r="DQ55" s="379">
        <v>0</v>
      </c>
      <c r="DR55" s="379">
        <v>0</v>
      </c>
      <c r="DS55" s="382">
        <v>0</v>
      </c>
      <c r="DT55" s="378">
        <v>0</v>
      </c>
      <c r="DU55" s="379">
        <v>0</v>
      </c>
      <c r="DV55" s="379">
        <v>0</v>
      </c>
      <c r="DW55" s="379">
        <v>0</v>
      </c>
      <c r="DX55" s="379">
        <v>0</v>
      </c>
      <c r="DY55" s="379">
        <v>0</v>
      </c>
      <c r="DZ55" s="379">
        <v>0</v>
      </c>
      <c r="EA55" s="379">
        <v>0</v>
      </c>
      <c r="EB55" s="380">
        <v>0</v>
      </c>
      <c r="EC55" s="381">
        <v>0</v>
      </c>
      <c r="ED55" s="379">
        <v>0</v>
      </c>
      <c r="EE55" s="379">
        <v>0</v>
      </c>
      <c r="EF55" s="379">
        <v>0</v>
      </c>
      <c r="EG55" s="379">
        <v>0</v>
      </c>
      <c r="EH55" s="379">
        <v>0</v>
      </c>
      <c r="EI55" s="379">
        <v>0</v>
      </c>
      <c r="EJ55" s="379">
        <v>0</v>
      </c>
      <c r="EK55" s="382">
        <v>0</v>
      </c>
      <c r="EL55" s="378">
        <v>0</v>
      </c>
      <c r="EM55" s="379">
        <v>0</v>
      </c>
      <c r="EN55" s="379">
        <v>0</v>
      </c>
      <c r="EO55" s="379">
        <v>0</v>
      </c>
      <c r="EP55" s="379">
        <v>0</v>
      </c>
      <c r="EQ55" s="379">
        <v>0</v>
      </c>
      <c r="ER55" s="379">
        <v>0</v>
      </c>
      <c r="ES55" s="379">
        <v>0</v>
      </c>
      <c r="ET55" s="380">
        <v>0</v>
      </c>
      <c r="EU55" s="381">
        <v>0</v>
      </c>
      <c r="EV55" s="379">
        <v>0</v>
      </c>
      <c r="EW55" s="379">
        <v>0</v>
      </c>
      <c r="EX55" s="379">
        <v>0</v>
      </c>
      <c r="EY55" s="379">
        <v>0</v>
      </c>
      <c r="EZ55" s="379">
        <v>0</v>
      </c>
      <c r="FA55" s="379">
        <v>0</v>
      </c>
      <c r="FB55" s="379">
        <v>0</v>
      </c>
      <c r="FC55" s="382">
        <v>0</v>
      </c>
      <c r="FD55" s="378">
        <v>0</v>
      </c>
      <c r="FE55" s="379">
        <v>0</v>
      </c>
      <c r="FF55" s="379">
        <v>0</v>
      </c>
      <c r="FG55" s="379">
        <v>0</v>
      </c>
      <c r="FH55" s="379">
        <v>0</v>
      </c>
      <c r="FI55" s="379">
        <v>0</v>
      </c>
      <c r="FJ55" s="379">
        <v>0</v>
      </c>
      <c r="FK55" s="379">
        <v>0</v>
      </c>
      <c r="FL55" s="380">
        <v>0</v>
      </c>
      <c r="FM55" s="381">
        <v>0</v>
      </c>
      <c r="FN55" s="379">
        <v>0</v>
      </c>
      <c r="FO55" s="379">
        <v>0</v>
      </c>
      <c r="FP55" s="379">
        <v>0</v>
      </c>
      <c r="FQ55" s="379">
        <v>0</v>
      </c>
      <c r="FR55" s="379">
        <v>0</v>
      </c>
      <c r="FS55" s="379">
        <v>0</v>
      </c>
      <c r="FT55" s="379">
        <v>0</v>
      </c>
      <c r="FU55" s="382">
        <v>0</v>
      </c>
      <c r="FV55" s="378">
        <v>0</v>
      </c>
      <c r="FW55" s="379">
        <v>0</v>
      </c>
      <c r="FX55" s="379">
        <v>0</v>
      </c>
      <c r="FY55" s="379">
        <v>0</v>
      </c>
      <c r="FZ55" s="379">
        <v>0</v>
      </c>
      <c r="GA55" s="379">
        <v>0</v>
      </c>
      <c r="GB55" s="379">
        <v>0</v>
      </c>
      <c r="GC55" s="379">
        <v>0</v>
      </c>
      <c r="GD55" s="380">
        <v>0</v>
      </c>
      <c r="GE55" s="381">
        <v>0</v>
      </c>
      <c r="GF55" s="379">
        <v>0</v>
      </c>
      <c r="GG55" s="379">
        <v>0</v>
      </c>
      <c r="GH55" s="379">
        <v>0</v>
      </c>
      <c r="GI55" s="379">
        <v>0</v>
      </c>
      <c r="GJ55" s="379">
        <v>0</v>
      </c>
      <c r="GK55" s="379">
        <v>0</v>
      </c>
      <c r="GL55" s="379">
        <v>0</v>
      </c>
      <c r="GM55" s="382">
        <v>0</v>
      </c>
      <c r="GN55" s="378">
        <v>0</v>
      </c>
      <c r="GO55" s="379">
        <v>0</v>
      </c>
      <c r="GP55" s="379">
        <v>0</v>
      </c>
      <c r="GQ55" s="379">
        <v>0</v>
      </c>
      <c r="GR55" s="379">
        <v>0</v>
      </c>
      <c r="GS55" s="379">
        <v>0</v>
      </c>
      <c r="GT55" s="379">
        <v>0</v>
      </c>
      <c r="GU55" s="379">
        <v>0</v>
      </c>
      <c r="GV55" s="380">
        <v>0</v>
      </c>
      <c r="GW55" s="381">
        <v>0</v>
      </c>
      <c r="GX55" s="379">
        <v>0</v>
      </c>
      <c r="GY55" s="379">
        <v>0</v>
      </c>
      <c r="GZ55" s="379">
        <v>0</v>
      </c>
      <c r="HA55" s="379">
        <v>0</v>
      </c>
      <c r="HB55" s="379">
        <v>0</v>
      </c>
      <c r="HC55" s="379">
        <v>0</v>
      </c>
      <c r="HD55" s="379">
        <v>0</v>
      </c>
      <c r="HE55" s="382">
        <v>0</v>
      </c>
      <c r="HF55" s="378">
        <v>0</v>
      </c>
      <c r="HG55" s="379">
        <v>0</v>
      </c>
      <c r="HH55" s="379">
        <v>0</v>
      </c>
      <c r="HI55" s="379">
        <v>0</v>
      </c>
      <c r="HJ55" s="379">
        <v>0</v>
      </c>
      <c r="HK55" s="379">
        <v>0</v>
      </c>
      <c r="HL55" s="379">
        <v>0</v>
      </c>
      <c r="HM55" s="379">
        <v>0</v>
      </c>
      <c r="HN55" s="380">
        <v>0</v>
      </c>
      <c r="HO55" s="115">
        <f t="shared" si="17"/>
        <v>0</v>
      </c>
      <c r="HP55" s="115">
        <f t="shared" si="18"/>
        <v>0</v>
      </c>
      <c r="HQ55" s="115">
        <f t="shared" si="2"/>
        <v>0</v>
      </c>
      <c r="HR55" s="115">
        <f t="shared" si="3"/>
        <v>0</v>
      </c>
      <c r="HS55" s="116">
        <f t="shared" si="4"/>
        <v>0</v>
      </c>
      <c r="HT55" s="115">
        <f t="shared" si="5"/>
        <v>0</v>
      </c>
      <c r="HU55" s="115">
        <f t="shared" si="6"/>
        <v>0</v>
      </c>
      <c r="HV55" s="117">
        <f t="shared" si="7"/>
        <v>0</v>
      </c>
      <c r="HW55" s="115" t="str">
        <f t="shared" si="8"/>
        <v>nem volt</v>
      </c>
      <c r="HX55" s="470" t="str">
        <f t="shared" si="9"/>
        <v>nem volt</v>
      </c>
      <c r="HY55" s="470" t="str">
        <f t="shared" si="10"/>
        <v>nem volt</v>
      </c>
      <c r="HZ55" s="399" t="str">
        <f t="shared" si="11"/>
        <v>nem volt</v>
      </c>
      <c r="IA55" s="118">
        <f t="shared" si="20"/>
        <v>0</v>
      </c>
      <c r="IB55" s="119">
        <f t="shared" si="13"/>
        <v>0</v>
      </c>
      <c r="IC55" s="119" t="str">
        <f t="shared" si="14"/>
        <v>nem volt</v>
      </c>
      <c r="ID55" s="399">
        <f t="shared" si="15"/>
        <v>0</v>
      </c>
    </row>
    <row r="56" spans="1:238" ht="18" x14ac:dyDescent="0.25">
      <c r="A56" s="392">
        <f t="shared" si="16"/>
        <v>50</v>
      </c>
      <c r="B56" s="62" t="s">
        <v>449</v>
      </c>
      <c r="C56" s="64">
        <v>0</v>
      </c>
      <c r="D56" s="64">
        <v>0</v>
      </c>
      <c r="E56" s="64">
        <v>0</v>
      </c>
      <c r="F56" s="64">
        <v>0</v>
      </c>
      <c r="G56" s="64">
        <v>0</v>
      </c>
      <c r="H56" s="65">
        <v>0</v>
      </c>
      <c r="I56" s="288">
        <v>0</v>
      </c>
      <c r="J56" s="64">
        <v>0</v>
      </c>
      <c r="K56" s="64">
        <v>0</v>
      </c>
      <c r="L56" s="64">
        <v>0</v>
      </c>
      <c r="M56" s="64">
        <v>0</v>
      </c>
      <c r="N56" s="64">
        <v>0</v>
      </c>
      <c r="O56" s="67"/>
      <c r="P56" s="378">
        <v>0</v>
      </c>
      <c r="Q56" s="379">
        <v>0</v>
      </c>
      <c r="R56" s="379">
        <v>0</v>
      </c>
      <c r="S56" s="379">
        <v>0</v>
      </c>
      <c r="T56" s="379">
        <v>0</v>
      </c>
      <c r="U56" s="379">
        <v>0</v>
      </c>
      <c r="V56" s="379">
        <v>0</v>
      </c>
      <c r="W56" s="379">
        <v>0</v>
      </c>
      <c r="X56" s="380">
        <v>0</v>
      </c>
      <c r="Y56" s="381">
        <v>0</v>
      </c>
      <c r="Z56" s="379">
        <v>0</v>
      </c>
      <c r="AA56" s="379">
        <v>0</v>
      </c>
      <c r="AB56" s="379">
        <v>0</v>
      </c>
      <c r="AC56" s="379">
        <v>0</v>
      </c>
      <c r="AD56" s="379">
        <v>0</v>
      </c>
      <c r="AE56" s="379">
        <v>0</v>
      </c>
      <c r="AF56" s="379">
        <v>0</v>
      </c>
      <c r="AG56" s="382">
        <v>0</v>
      </c>
      <c r="AH56" s="378">
        <v>0</v>
      </c>
      <c r="AI56" s="379">
        <v>0</v>
      </c>
      <c r="AJ56" s="379">
        <v>0</v>
      </c>
      <c r="AK56" s="379">
        <v>0</v>
      </c>
      <c r="AL56" s="379">
        <v>0</v>
      </c>
      <c r="AM56" s="379">
        <v>0</v>
      </c>
      <c r="AN56" s="379">
        <v>0</v>
      </c>
      <c r="AO56" s="379">
        <v>0</v>
      </c>
      <c r="AP56" s="380">
        <v>0</v>
      </c>
      <c r="AQ56" s="381">
        <v>0</v>
      </c>
      <c r="AR56" s="379">
        <v>0</v>
      </c>
      <c r="AS56" s="379">
        <v>0</v>
      </c>
      <c r="AT56" s="379">
        <v>0</v>
      </c>
      <c r="AU56" s="379">
        <v>0</v>
      </c>
      <c r="AV56" s="379">
        <v>0</v>
      </c>
      <c r="AW56" s="379">
        <v>0</v>
      </c>
      <c r="AX56" s="379">
        <v>0</v>
      </c>
      <c r="AY56" s="382">
        <v>0</v>
      </c>
      <c r="AZ56" s="378">
        <v>0</v>
      </c>
      <c r="BA56" s="379">
        <v>0</v>
      </c>
      <c r="BB56" s="379">
        <v>0</v>
      </c>
      <c r="BC56" s="379">
        <v>0</v>
      </c>
      <c r="BD56" s="379">
        <v>0</v>
      </c>
      <c r="BE56" s="379">
        <v>0</v>
      </c>
      <c r="BF56" s="379">
        <v>0</v>
      </c>
      <c r="BG56" s="379">
        <v>0</v>
      </c>
      <c r="BH56" s="380">
        <v>0</v>
      </c>
      <c r="BI56" s="381">
        <v>0</v>
      </c>
      <c r="BJ56" s="379">
        <v>0</v>
      </c>
      <c r="BK56" s="379">
        <v>0</v>
      </c>
      <c r="BL56" s="379">
        <v>0</v>
      </c>
      <c r="BM56" s="379">
        <v>0</v>
      </c>
      <c r="BN56" s="379">
        <v>0</v>
      </c>
      <c r="BO56" s="379">
        <v>0</v>
      </c>
      <c r="BP56" s="379">
        <v>0</v>
      </c>
      <c r="BQ56" s="382">
        <v>0</v>
      </c>
      <c r="BR56" s="378">
        <v>0</v>
      </c>
      <c r="BS56" s="379">
        <v>0</v>
      </c>
      <c r="BT56" s="379">
        <v>0</v>
      </c>
      <c r="BU56" s="379">
        <v>0</v>
      </c>
      <c r="BV56" s="379">
        <v>0</v>
      </c>
      <c r="BW56" s="379">
        <v>0</v>
      </c>
      <c r="BX56" s="379">
        <v>0</v>
      </c>
      <c r="BY56" s="379">
        <v>0</v>
      </c>
      <c r="BZ56" s="380">
        <v>0</v>
      </c>
      <c r="CA56" s="381">
        <v>0</v>
      </c>
      <c r="CB56" s="379">
        <v>0</v>
      </c>
      <c r="CC56" s="379">
        <v>0</v>
      </c>
      <c r="CD56" s="379">
        <v>0</v>
      </c>
      <c r="CE56" s="379">
        <v>0</v>
      </c>
      <c r="CF56" s="379">
        <v>0</v>
      </c>
      <c r="CG56" s="379">
        <v>0</v>
      </c>
      <c r="CH56" s="379">
        <v>0</v>
      </c>
      <c r="CI56" s="382">
        <v>0</v>
      </c>
      <c r="CJ56" s="378">
        <v>0</v>
      </c>
      <c r="CK56" s="379">
        <v>0</v>
      </c>
      <c r="CL56" s="379">
        <v>0</v>
      </c>
      <c r="CM56" s="379">
        <v>0</v>
      </c>
      <c r="CN56" s="379">
        <v>0</v>
      </c>
      <c r="CO56" s="379">
        <v>0</v>
      </c>
      <c r="CP56" s="379">
        <v>0</v>
      </c>
      <c r="CQ56" s="379">
        <v>0</v>
      </c>
      <c r="CR56" s="380">
        <v>0</v>
      </c>
      <c r="CS56" s="381">
        <v>0</v>
      </c>
      <c r="CT56" s="379">
        <v>0</v>
      </c>
      <c r="CU56" s="379">
        <v>0</v>
      </c>
      <c r="CV56" s="379">
        <v>0</v>
      </c>
      <c r="CW56" s="379">
        <v>0</v>
      </c>
      <c r="CX56" s="379">
        <v>0</v>
      </c>
      <c r="CY56" s="379">
        <v>0</v>
      </c>
      <c r="CZ56" s="379">
        <v>0</v>
      </c>
      <c r="DA56" s="382">
        <v>0</v>
      </c>
      <c r="DB56" s="378">
        <v>0</v>
      </c>
      <c r="DC56" s="379">
        <v>0</v>
      </c>
      <c r="DD56" s="379">
        <v>0</v>
      </c>
      <c r="DE56" s="379">
        <v>0</v>
      </c>
      <c r="DF56" s="379">
        <v>0</v>
      </c>
      <c r="DG56" s="379">
        <v>0</v>
      </c>
      <c r="DH56" s="379">
        <v>0</v>
      </c>
      <c r="DI56" s="379">
        <v>0</v>
      </c>
      <c r="DJ56" s="380">
        <v>0</v>
      </c>
      <c r="DK56" s="381">
        <v>0</v>
      </c>
      <c r="DL56" s="379">
        <v>0</v>
      </c>
      <c r="DM56" s="379">
        <v>0</v>
      </c>
      <c r="DN56" s="379">
        <v>0</v>
      </c>
      <c r="DO56" s="379">
        <v>0</v>
      </c>
      <c r="DP56" s="379">
        <v>0</v>
      </c>
      <c r="DQ56" s="379">
        <v>0</v>
      </c>
      <c r="DR56" s="379">
        <v>0</v>
      </c>
      <c r="DS56" s="382">
        <v>0</v>
      </c>
      <c r="DT56" s="378">
        <v>0</v>
      </c>
      <c r="DU56" s="379">
        <v>0</v>
      </c>
      <c r="DV56" s="379">
        <v>0</v>
      </c>
      <c r="DW56" s="379">
        <v>0</v>
      </c>
      <c r="DX56" s="379">
        <v>0</v>
      </c>
      <c r="DY56" s="379">
        <v>0</v>
      </c>
      <c r="DZ56" s="379">
        <v>0</v>
      </c>
      <c r="EA56" s="379">
        <v>0</v>
      </c>
      <c r="EB56" s="380">
        <v>0</v>
      </c>
      <c r="EC56" s="381">
        <v>0</v>
      </c>
      <c r="ED56" s="379">
        <v>0</v>
      </c>
      <c r="EE56" s="379">
        <v>0</v>
      </c>
      <c r="EF56" s="379">
        <v>0</v>
      </c>
      <c r="EG56" s="379">
        <v>0</v>
      </c>
      <c r="EH56" s="379">
        <v>0</v>
      </c>
      <c r="EI56" s="379">
        <v>0</v>
      </c>
      <c r="EJ56" s="379">
        <v>0</v>
      </c>
      <c r="EK56" s="382">
        <v>0</v>
      </c>
      <c r="EL56" s="378">
        <v>0</v>
      </c>
      <c r="EM56" s="379">
        <v>0</v>
      </c>
      <c r="EN56" s="379">
        <v>0</v>
      </c>
      <c r="EO56" s="379">
        <v>0</v>
      </c>
      <c r="EP56" s="379">
        <v>0</v>
      </c>
      <c r="EQ56" s="379">
        <v>0</v>
      </c>
      <c r="ER56" s="379">
        <v>0</v>
      </c>
      <c r="ES56" s="379">
        <v>0</v>
      </c>
      <c r="ET56" s="380">
        <v>0</v>
      </c>
      <c r="EU56" s="381">
        <v>0</v>
      </c>
      <c r="EV56" s="379">
        <v>0</v>
      </c>
      <c r="EW56" s="379">
        <v>0</v>
      </c>
      <c r="EX56" s="379">
        <v>0</v>
      </c>
      <c r="EY56" s="379">
        <v>0</v>
      </c>
      <c r="EZ56" s="379">
        <v>0</v>
      </c>
      <c r="FA56" s="379">
        <v>0</v>
      </c>
      <c r="FB56" s="379">
        <v>0</v>
      </c>
      <c r="FC56" s="382">
        <v>0</v>
      </c>
      <c r="FD56" s="378">
        <v>0</v>
      </c>
      <c r="FE56" s="379">
        <v>0</v>
      </c>
      <c r="FF56" s="379">
        <v>0</v>
      </c>
      <c r="FG56" s="379">
        <v>0</v>
      </c>
      <c r="FH56" s="379">
        <v>0</v>
      </c>
      <c r="FI56" s="379">
        <v>0</v>
      </c>
      <c r="FJ56" s="379">
        <v>0</v>
      </c>
      <c r="FK56" s="379">
        <v>0</v>
      </c>
      <c r="FL56" s="380">
        <v>0</v>
      </c>
      <c r="FM56" s="381">
        <v>0</v>
      </c>
      <c r="FN56" s="379">
        <v>0</v>
      </c>
      <c r="FO56" s="379">
        <v>0</v>
      </c>
      <c r="FP56" s="379">
        <v>0</v>
      </c>
      <c r="FQ56" s="379">
        <v>0</v>
      </c>
      <c r="FR56" s="379">
        <v>0</v>
      </c>
      <c r="FS56" s="379">
        <v>0</v>
      </c>
      <c r="FT56" s="379">
        <v>0</v>
      </c>
      <c r="FU56" s="382">
        <v>0</v>
      </c>
      <c r="FV56" s="378">
        <v>0</v>
      </c>
      <c r="FW56" s="379">
        <v>0</v>
      </c>
      <c r="FX56" s="379">
        <v>0</v>
      </c>
      <c r="FY56" s="379">
        <v>0</v>
      </c>
      <c r="FZ56" s="379">
        <v>0</v>
      </c>
      <c r="GA56" s="379">
        <v>0</v>
      </c>
      <c r="GB56" s="379">
        <v>0</v>
      </c>
      <c r="GC56" s="379">
        <v>0</v>
      </c>
      <c r="GD56" s="380">
        <v>0</v>
      </c>
      <c r="GE56" s="381">
        <v>0</v>
      </c>
      <c r="GF56" s="379">
        <v>0</v>
      </c>
      <c r="GG56" s="379">
        <v>0</v>
      </c>
      <c r="GH56" s="379">
        <v>0</v>
      </c>
      <c r="GI56" s="379">
        <v>0</v>
      </c>
      <c r="GJ56" s="379">
        <v>0</v>
      </c>
      <c r="GK56" s="379">
        <v>0</v>
      </c>
      <c r="GL56" s="379">
        <v>0</v>
      </c>
      <c r="GM56" s="382">
        <v>0</v>
      </c>
      <c r="GN56" s="378">
        <v>0</v>
      </c>
      <c r="GO56" s="379">
        <v>0</v>
      </c>
      <c r="GP56" s="379">
        <v>0</v>
      </c>
      <c r="GQ56" s="379">
        <v>0</v>
      </c>
      <c r="GR56" s="379">
        <v>0</v>
      </c>
      <c r="GS56" s="379">
        <v>0</v>
      </c>
      <c r="GT56" s="379">
        <v>0</v>
      </c>
      <c r="GU56" s="379">
        <v>0</v>
      </c>
      <c r="GV56" s="380">
        <v>0</v>
      </c>
      <c r="GW56" s="381">
        <v>0</v>
      </c>
      <c r="GX56" s="379">
        <v>0</v>
      </c>
      <c r="GY56" s="379">
        <v>0</v>
      </c>
      <c r="GZ56" s="379">
        <v>0</v>
      </c>
      <c r="HA56" s="379">
        <v>0</v>
      </c>
      <c r="HB56" s="379">
        <v>0</v>
      </c>
      <c r="HC56" s="379">
        <v>0</v>
      </c>
      <c r="HD56" s="379">
        <v>0</v>
      </c>
      <c r="HE56" s="382">
        <v>0</v>
      </c>
      <c r="HF56" s="378">
        <v>0</v>
      </c>
      <c r="HG56" s="379">
        <v>0</v>
      </c>
      <c r="HH56" s="379">
        <v>0</v>
      </c>
      <c r="HI56" s="379">
        <v>0</v>
      </c>
      <c r="HJ56" s="379">
        <v>0</v>
      </c>
      <c r="HK56" s="379">
        <v>0</v>
      </c>
      <c r="HL56" s="379">
        <v>0</v>
      </c>
      <c r="HM56" s="379">
        <v>0</v>
      </c>
      <c r="HN56" s="380">
        <v>0</v>
      </c>
      <c r="HO56" s="115">
        <f t="shared" si="17"/>
        <v>0</v>
      </c>
      <c r="HP56" s="115">
        <f t="shared" si="18"/>
        <v>0</v>
      </c>
      <c r="HQ56" s="115">
        <f t="shared" si="2"/>
        <v>0</v>
      </c>
      <c r="HR56" s="115">
        <f t="shared" si="3"/>
        <v>0</v>
      </c>
      <c r="HS56" s="116">
        <f t="shared" si="4"/>
        <v>0</v>
      </c>
      <c r="HT56" s="115">
        <f t="shared" si="5"/>
        <v>0</v>
      </c>
      <c r="HU56" s="115">
        <f t="shared" si="6"/>
        <v>0</v>
      </c>
      <c r="HV56" s="117">
        <f t="shared" si="7"/>
        <v>0</v>
      </c>
      <c r="HW56" s="115" t="str">
        <f t="shared" si="8"/>
        <v>nem volt</v>
      </c>
      <c r="HX56" s="470" t="str">
        <f t="shared" si="9"/>
        <v>nem volt</v>
      </c>
      <c r="HY56" s="470" t="str">
        <f t="shared" si="10"/>
        <v>nem volt</v>
      </c>
      <c r="HZ56" s="399" t="str">
        <f t="shared" si="11"/>
        <v>nem volt</v>
      </c>
      <c r="IA56" s="118">
        <f t="shared" si="20"/>
        <v>0</v>
      </c>
      <c r="IB56" s="119">
        <f t="shared" si="13"/>
        <v>0</v>
      </c>
      <c r="IC56" s="119" t="str">
        <f t="shared" si="14"/>
        <v>nem volt</v>
      </c>
      <c r="ID56" s="399">
        <f t="shared" si="15"/>
        <v>0</v>
      </c>
    </row>
    <row r="57" spans="1:238" ht="18" x14ac:dyDescent="0.25">
      <c r="A57" s="392">
        <f t="shared" si="16"/>
        <v>51</v>
      </c>
      <c r="B57" s="62" t="s">
        <v>448</v>
      </c>
      <c r="C57" s="64">
        <v>0</v>
      </c>
      <c r="D57" s="64">
        <v>0</v>
      </c>
      <c r="E57" s="64">
        <v>0</v>
      </c>
      <c r="F57" s="64">
        <v>0</v>
      </c>
      <c r="G57" s="64">
        <v>0</v>
      </c>
      <c r="H57" s="65">
        <v>0</v>
      </c>
      <c r="I57" s="288">
        <v>0</v>
      </c>
      <c r="J57" s="64">
        <v>1</v>
      </c>
      <c r="K57" s="64">
        <v>0</v>
      </c>
      <c r="L57" s="64">
        <v>0</v>
      </c>
      <c r="M57" s="64">
        <v>0</v>
      </c>
      <c r="N57" s="64">
        <v>0</v>
      </c>
      <c r="O57" s="67"/>
      <c r="P57" s="378">
        <v>0</v>
      </c>
      <c r="Q57" s="379">
        <v>0</v>
      </c>
      <c r="R57" s="379">
        <v>0</v>
      </c>
      <c r="S57" s="379">
        <v>0</v>
      </c>
      <c r="T57" s="379">
        <v>0</v>
      </c>
      <c r="U57" s="379">
        <v>0</v>
      </c>
      <c r="V57" s="379">
        <v>0</v>
      </c>
      <c r="W57" s="379">
        <v>0</v>
      </c>
      <c r="X57" s="380">
        <v>0</v>
      </c>
      <c r="Y57" s="381">
        <v>0</v>
      </c>
      <c r="Z57" s="379">
        <v>0</v>
      </c>
      <c r="AA57" s="379">
        <v>0</v>
      </c>
      <c r="AB57" s="379">
        <v>0</v>
      </c>
      <c r="AC57" s="379">
        <v>0</v>
      </c>
      <c r="AD57" s="379">
        <v>0</v>
      </c>
      <c r="AE57" s="379">
        <v>0</v>
      </c>
      <c r="AF57" s="379">
        <v>0</v>
      </c>
      <c r="AG57" s="382">
        <v>0</v>
      </c>
      <c r="AH57" s="378">
        <v>0</v>
      </c>
      <c r="AI57" s="379">
        <v>0</v>
      </c>
      <c r="AJ57" s="379">
        <v>0</v>
      </c>
      <c r="AK57" s="379">
        <v>0</v>
      </c>
      <c r="AL57" s="379">
        <v>0</v>
      </c>
      <c r="AM57" s="379">
        <v>0</v>
      </c>
      <c r="AN57" s="379">
        <v>0</v>
      </c>
      <c r="AO57" s="379">
        <v>0</v>
      </c>
      <c r="AP57" s="380">
        <v>0</v>
      </c>
      <c r="AQ57" s="381">
        <v>0</v>
      </c>
      <c r="AR57" s="379">
        <v>0</v>
      </c>
      <c r="AS57" s="379">
        <v>0</v>
      </c>
      <c r="AT57" s="379">
        <v>0</v>
      </c>
      <c r="AU57" s="379">
        <v>0</v>
      </c>
      <c r="AV57" s="379">
        <v>0</v>
      </c>
      <c r="AW57" s="379">
        <v>0</v>
      </c>
      <c r="AX57" s="379">
        <v>0</v>
      </c>
      <c r="AY57" s="382">
        <v>0</v>
      </c>
      <c r="AZ57" s="378">
        <v>0</v>
      </c>
      <c r="BA57" s="379">
        <v>0</v>
      </c>
      <c r="BB57" s="379">
        <v>0</v>
      </c>
      <c r="BC57" s="379">
        <v>0</v>
      </c>
      <c r="BD57" s="379">
        <v>0</v>
      </c>
      <c r="BE57" s="379">
        <v>0</v>
      </c>
      <c r="BF57" s="379">
        <v>0</v>
      </c>
      <c r="BG57" s="379">
        <v>0</v>
      </c>
      <c r="BH57" s="380">
        <v>0</v>
      </c>
      <c r="BI57" s="381">
        <v>0</v>
      </c>
      <c r="BJ57" s="379">
        <v>0</v>
      </c>
      <c r="BK57" s="379">
        <v>0</v>
      </c>
      <c r="BL57" s="379">
        <v>0</v>
      </c>
      <c r="BM57" s="379">
        <v>0</v>
      </c>
      <c r="BN57" s="379">
        <v>0</v>
      </c>
      <c r="BO57" s="379">
        <v>0</v>
      </c>
      <c r="BP57" s="379">
        <v>0</v>
      </c>
      <c r="BQ57" s="382">
        <v>0</v>
      </c>
      <c r="BR57" s="378">
        <v>0</v>
      </c>
      <c r="BS57" s="379">
        <v>0</v>
      </c>
      <c r="BT57" s="379">
        <v>0</v>
      </c>
      <c r="BU57" s="379">
        <v>0</v>
      </c>
      <c r="BV57" s="379">
        <v>0</v>
      </c>
      <c r="BW57" s="379">
        <v>0</v>
      </c>
      <c r="BX57" s="379">
        <v>0</v>
      </c>
      <c r="BY57" s="379">
        <v>0</v>
      </c>
      <c r="BZ57" s="380">
        <v>0</v>
      </c>
      <c r="CA57" s="381">
        <v>0</v>
      </c>
      <c r="CB57" s="379">
        <v>0</v>
      </c>
      <c r="CC57" s="379">
        <v>0</v>
      </c>
      <c r="CD57" s="379">
        <v>0</v>
      </c>
      <c r="CE57" s="379">
        <v>0</v>
      </c>
      <c r="CF57" s="379">
        <v>0</v>
      </c>
      <c r="CG57" s="379">
        <v>0</v>
      </c>
      <c r="CH57" s="379">
        <v>0</v>
      </c>
      <c r="CI57" s="382">
        <v>0</v>
      </c>
      <c r="CJ57" s="378">
        <v>0</v>
      </c>
      <c r="CK57" s="379">
        <v>0</v>
      </c>
      <c r="CL57" s="379">
        <v>0</v>
      </c>
      <c r="CM57" s="379">
        <v>0</v>
      </c>
      <c r="CN57" s="379">
        <v>0</v>
      </c>
      <c r="CO57" s="379">
        <v>0</v>
      </c>
      <c r="CP57" s="379">
        <v>0</v>
      </c>
      <c r="CQ57" s="379">
        <v>0</v>
      </c>
      <c r="CR57" s="380">
        <v>0</v>
      </c>
      <c r="CS57" s="381">
        <v>0</v>
      </c>
      <c r="CT57" s="379">
        <v>0</v>
      </c>
      <c r="CU57" s="379">
        <v>0</v>
      </c>
      <c r="CV57" s="379">
        <v>0</v>
      </c>
      <c r="CW57" s="379">
        <v>0</v>
      </c>
      <c r="CX57" s="379">
        <v>0</v>
      </c>
      <c r="CY57" s="379">
        <v>0</v>
      </c>
      <c r="CZ57" s="379">
        <v>0</v>
      </c>
      <c r="DA57" s="382">
        <v>0</v>
      </c>
      <c r="DB57" s="378">
        <v>0</v>
      </c>
      <c r="DC57" s="379">
        <v>0</v>
      </c>
      <c r="DD57" s="379">
        <v>0</v>
      </c>
      <c r="DE57" s="379">
        <v>0</v>
      </c>
      <c r="DF57" s="379">
        <v>0</v>
      </c>
      <c r="DG57" s="379">
        <v>0</v>
      </c>
      <c r="DH57" s="379">
        <v>0</v>
      </c>
      <c r="DI57" s="379">
        <v>0</v>
      </c>
      <c r="DJ57" s="380">
        <v>0</v>
      </c>
      <c r="DK57" s="381">
        <v>0</v>
      </c>
      <c r="DL57" s="379">
        <v>0</v>
      </c>
      <c r="DM57" s="379">
        <v>0</v>
      </c>
      <c r="DN57" s="379">
        <v>0</v>
      </c>
      <c r="DO57" s="379">
        <v>0</v>
      </c>
      <c r="DP57" s="379">
        <v>0</v>
      </c>
      <c r="DQ57" s="379">
        <v>0</v>
      </c>
      <c r="DR57" s="379">
        <v>0</v>
      </c>
      <c r="DS57" s="382">
        <v>0</v>
      </c>
      <c r="DT57" s="378">
        <v>0</v>
      </c>
      <c r="DU57" s="379">
        <v>0</v>
      </c>
      <c r="DV57" s="379">
        <v>0</v>
      </c>
      <c r="DW57" s="379">
        <v>0</v>
      </c>
      <c r="DX57" s="379">
        <v>0</v>
      </c>
      <c r="DY57" s="379">
        <v>0</v>
      </c>
      <c r="DZ57" s="379">
        <v>0</v>
      </c>
      <c r="EA57" s="379">
        <v>0</v>
      </c>
      <c r="EB57" s="380">
        <v>0</v>
      </c>
      <c r="EC57" s="381">
        <v>0</v>
      </c>
      <c r="ED57" s="379">
        <v>0</v>
      </c>
      <c r="EE57" s="379">
        <v>0</v>
      </c>
      <c r="EF57" s="379">
        <v>0</v>
      </c>
      <c r="EG57" s="379">
        <v>0</v>
      </c>
      <c r="EH57" s="379">
        <v>0</v>
      </c>
      <c r="EI57" s="379">
        <v>0</v>
      </c>
      <c r="EJ57" s="379">
        <v>0</v>
      </c>
      <c r="EK57" s="382">
        <v>0</v>
      </c>
      <c r="EL57" s="378">
        <v>0</v>
      </c>
      <c r="EM57" s="379">
        <v>0</v>
      </c>
      <c r="EN57" s="379">
        <v>0</v>
      </c>
      <c r="EO57" s="379">
        <v>0</v>
      </c>
      <c r="EP57" s="379">
        <v>0</v>
      </c>
      <c r="EQ57" s="379">
        <v>0</v>
      </c>
      <c r="ER57" s="379">
        <v>0</v>
      </c>
      <c r="ES57" s="379">
        <v>0</v>
      </c>
      <c r="ET57" s="380">
        <v>0</v>
      </c>
      <c r="EU57" s="381">
        <v>0</v>
      </c>
      <c r="EV57" s="379">
        <v>0</v>
      </c>
      <c r="EW57" s="379">
        <v>0</v>
      </c>
      <c r="EX57" s="379">
        <v>0</v>
      </c>
      <c r="EY57" s="379">
        <v>0</v>
      </c>
      <c r="EZ57" s="379">
        <v>0</v>
      </c>
      <c r="FA57" s="379">
        <v>0</v>
      </c>
      <c r="FB57" s="379">
        <v>0</v>
      </c>
      <c r="FC57" s="382">
        <v>0</v>
      </c>
      <c r="FD57" s="378">
        <v>0</v>
      </c>
      <c r="FE57" s="379">
        <v>0</v>
      </c>
      <c r="FF57" s="379">
        <v>0</v>
      </c>
      <c r="FG57" s="379">
        <v>0</v>
      </c>
      <c r="FH57" s="379">
        <v>0</v>
      </c>
      <c r="FI57" s="379">
        <v>0</v>
      </c>
      <c r="FJ57" s="379">
        <v>0</v>
      </c>
      <c r="FK57" s="379">
        <v>0</v>
      </c>
      <c r="FL57" s="380">
        <v>0</v>
      </c>
      <c r="FM57" s="381">
        <v>0</v>
      </c>
      <c r="FN57" s="379">
        <v>0</v>
      </c>
      <c r="FO57" s="379">
        <v>0</v>
      </c>
      <c r="FP57" s="379">
        <v>0</v>
      </c>
      <c r="FQ57" s="379">
        <v>0</v>
      </c>
      <c r="FR57" s="379">
        <v>0</v>
      </c>
      <c r="FS57" s="379">
        <v>0</v>
      </c>
      <c r="FT57" s="379">
        <v>0</v>
      </c>
      <c r="FU57" s="382">
        <v>0</v>
      </c>
      <c r="FV57" s="378">
        <v>0</v>
      </c>
      <c r="FW57" s="379">
        <v>0</v>
      </c>
      <c r="FX57" s="379">
        <v>0</v>
      </c>
      <c r="FY57" s="379">
        <v>0</v>
      </c>
      <c r="FZ57" s="379">
        <v>0</v>
      </c>
      <c r="GA57" s="379">
        <v>0</v>
      </c>
      <c r="GB57" s="379">
        <v>0</v>
      </c>
      <c r="GC57" s="379">
        <v>0</v>
      </c>
      <c r="GD57" s="380">
        <v>0</v>
      </c>
      <c r="GE57" s="381">
        <v>0</v>
      </c>
      <c r="GF57" s="379">
        <v>0</v>
      </c>
      <c r="GG57" s="379">
        <v>0</v>
      </c>
      <c r="GH57" s="379">
        <v>0</v>
      </c>
      <c r="GI57" s="379">
        <v>0</v>
      </c>
      <c r="GJ57" s="379">
        <v>0</v>
      </c>
      <c r="GK57" s="379">
        <v>0</v>
      </c>
      <c r="GL57" s="379">
        <v>0</v>
      </c>
      <c r="GM57" s="382">
        <v>0</v>
      </c>
      <c r="GN57" s="378">
        <v>0</v>
      </c>
      <c r="GO57" s="379">
        <v>0</v>
      </c>
      <c r="GP57" s="379">
        <v>0</v>
      </c>
      <c r="GQ57" s="379">
        <v>0</v>
      </c>
      <c r="GR57" s="379">
        <v>0</v>
      </c>
      <c r="GS57" s="379">
        <v>0</v>
      </c>
      <c r="GT57" s="379">
        <v>0</v>
      </c>
      <c r="GU57" s="379">
        <v>0</v>
      </c>
      <c r="GV57" s="380">
        <v>0</v>
      </c>
      <c r="GW57" s="381">
        <v>0</v>
      </c>
      <c r="GX57" s="379">
        <v>0</v>
      </c>
      <c r="GY57" s="379">
        <v>0</v>
      </c>
      <c r="GZ57" s="379">
        <v>0</v>
      </c>
      <c r="HA57" s="379">
        <v>0</v>
      </c>
      <c r="HB57" s="379">
        <v>0</v>
      </c>
      <c r="HC57" s="379">
        <v>0</v>
      </c>
      <c r="HD57" s="379">
        <v>0</v>
      </c>
      <c r="HE57" s="382">
        <v>0</v>
      </c>
      <c r="HF57" s="378">
        <v>0</v>
      </c>
      <c r="HG57" s="379">
        <v>0</v>
      </c>
      <c r="HH57" s="379">
        <v>0</v>
      </c>
      <c r="HI57" s="379">
        <v>0</v>
      </c>
      <c r="HJ57" s="379">
        <v>0</v>
      </c>
      <c r="HK57" s="379">
        <v>0</v>
      </c>
      <c r="HL57" s="379">
        <v>0</v>
      </c>
      <c r="HM57" s="379">
        <v>0</v>
      </c>
      <c r="HN57" s="380">
        <v>0</v>
      </c>
      <c r="HO57" s="115">
        <f t="shared" si="17"/>
        <v>0</v>
      </c>
      <c r="HP57" s="115">
        <f t="shared" si="18"/>
        <v>0</v>
      </c>
      <c r="HQ57" s="115">
        <f t="shared" si="2"/>
        <v>0</v>
      </c>
      <c r="HR57" s="115">
        <f t="shared" si="3"/>
        <v>0</v>
      </c>
      <c r="HS57" s="116">
        <f t="shared" si="4"/>
        <v>0</v>
      </c>
      <c r="HT57" s="115">
        <f t="shared" si="5"/>
        <v>0</v>
      </c>
      <c r="HU57" s="115">
        <f t="shared" si="6"/>
        <v>0</v>
      </c>
      <c r="HV57" s="117">
        <f t="shared" si="7"/>
        <v>0</v>
      </c>
      <c r="HW57" s="115" t="str">
        <f t="shared" si="8"/>
        <v>nem volt</v>
      </c>
      <c r="HX57" s="470" t="str">
        <f t="shared" si="9"/>
        <v>nem volt</v>
      </c>
      <c r="HY57" s="470" t="str">
        <f t="shared" si="10"/>
        <v>nem volt</v>
      </c>
      <c r="HZ57" s="399" t="str">
        <f t="shared" si="11"/>
        <v>nem volt</v>
      </c>
      <c r="IA57" s="118">
        <f t="shared" si="20"/>
        <v>0</v>
      </c>
      <c r="IB57" s="119">
        <f t="shared" si="13"/>
        <v>0</v>
      </c>
      <c r="IC57" s="119" t="str">
        <f t="shared" si="14"/>
        <v>nem volt</v>
      </c>
      <c r="ID57" s="399">
        <f t="shared" si="15"/>
        <v>1</v>
      </c>
    </row>
    <row r="58" spans="1:238" ht="18" x14ac:dyDescent="0.25">
      <c r="A58" s="392">
        <f t="shared" si="16"/>
        <v>52</v>
      </c>
      <c r="B58" s="62" t="s">
        <v>448</v>
      </c>
      <c r="C58" s="64">
        <v>0</v>
      </c>
      <c r="D58" s="64">
        <v>0</v>
      </c>
      <c r="E58" s="64">
        <v>0</v>
      </c>
      <c r="F58" s="64">
        <v>0</v>
      </c>
      <c r="G58" s="64">
        <v>0</v>
      </c>
      <c r="H58" s="65">
        <v>0</v>
      </c>
      <c r="I58" s="288">
        <v>0</v>
      </c>
      <c r="J58" s="64">
        <v>0</v>
      </c>
      <c r="K58" s="64">
        <v>0</v>
      </c>
      <c r="L58" s="64">
        <v>0</v>
      </c>
      <c r="M58" s="64">
        <v>0</v>
      </c>
      <c r="N58" s="64">
        <v>0</v>
      </c>
      <c r="O58" s="67"/>
      <c r="P58" s="378">
        <v>2</v>
      </c>
      <c r="Q58" s="379">
        <v>0</v>
      </c>
      <c r="R58" s="379">
        <v>0</v>
      </c>
      <c r="S58" s="379">
        <v>0</v>
      </c>
      <c r="T58" s="379">
        <v>0</v>
      </c>
      <c r="U58" s="379">
        <v>0</v>
      </c>
      <c r="V58" s="379">
        <v>0</v>
      </c>
      <c r="W58" s="379">
        <v>0</v>
      </c>
      <c r="X58" s="380">
        <v>0</v>
      </c>
      <c r="Y58" s="381">
        <v>0</v>
      </c>
      <c r="Z58" s="379">
        <v>0</v>
      </c>
      <c r="AA58" s="379">
        <v>0</v>
      </c>
      <c r="AB58" s="379">
        <v>0</v>
      </c>
      <c r="AC58" s="379">
        <v>0</v>
      </c>
      <c r="AD58" s="379">
        <v>0</v>
      </c>
      <c r="AE58" s="379">
        <v>0</v>
      </c>
      <c r="AF58" s="379">
        <v>0</v>
      </c>
      <c r="AG58" s="382">
        <v>0</v>
      </c>
      <c r="AH58" s="378">
        <v>0</v>
      </c>
      <c r="AI58" s="379">
        <v>0</v>
      </c>
      <c r="AJ58" s="379">
        <v>0</v>
      </c>
      <c r="AK58" s="379">
        <v>0</v>
      </c>
      <c r="AL58" s="379">
        <v>0</v>
      </c>
      <c r="AM58" s="379">
        <v>0</v>
      </c>
      <c r="AN58" s="379">
        <v>0</v>
      </c>
      <c r="AO58" s="379">
        <v>0</v>
      </c>
      <c r="AP58" s="380">
        <v>0</v>
      </c>
      <c r="AQ58" s="381">
        <v>0</v>
      </c>
      <c r="AR58" s="379">
        <v>0</v>
      </c>
      <c r="AS58" s="379">
        <v>0</v>
      </c>
      <c r="AT58" s="379">
        <v>0</v>
      </c>
      <c r="AU58" s="379">
        <v>0</v>
      </c>
      <c r="AV58" s="379">
        <v>0</v>
      </c>
      <c r="AW58" s="379">
        <v>0</v>
      </c>
      <c r="AX58" s="379">
        <v>0</v>
      </c>
      <c r="AY58" s="382">
        <v>0</v>
      </c>
      <c r="AZ58" s="378">
        <v>0</v>
      </c>
      <c r="BA58" s="379">
        <v>0</v>
      </c>
      <c r="BB58" s="379">
        <v>0</v>
      </c>
      <c r="BC58" s="379">
        <v>0</v>
      </c>
      <c r="BD58" s="379">
        <v>0</v>
      </c>
      <c r="BE58" s="379">
        <v>0</v>
      </c>
      <c r="BF58" s="379">
        <v>0</v>
      </c>
      <c r="BG58" s="379">
        <v>0</v>
      </c>
      <c r="BH58" s="380">
        <v>0</v>
      </c>
      <c r="BI58" s="381">
        <v>0</v>
      </c>
      <c r="BJ58" s="379">
        <v>0</v>
      </c>
      <c r="BK58" s="379">
        <v>0</v>
      </c>
      <c r="BL58" s="379">
        <v>0</v>
      </c>
      <c r="BM58" s="379">
        <v>0</v>
      </c>
      <c r="BN58" s="379">
        <v>0</v>
      </c>
      <c r="BO58" s="379">
        <v>0</v>
      </c>
      <c r="BP58" s="379">
        <v>0</v>
      </c>
      <c r="BQ58" s="382">
        <v>0</v>
      </c>
      <c r="BR58" s="378">
        <v>0</v>
      </c>
      <c r="BS58" s="379">
        <v>0</v>
      </c>
      <c r="BT58" s="379">
        <v>0</v>
      </c>
      <c r="BU58" s="379">
        <v>0</v>
      </c>
      <c r="BV58" s="379">
        <v>0</v>
      </c>
      <c r="BW58" s="379">
        <v>0</v>
      </c>
      <c r="BX58" s="379">
        <v>0</v>
      </c>
      <c r="BY58" s="379">
        <v>0</v>
      </c>
      <c r="BZ58" s="380">
        <v>0</v>
      </c>
      <c r="CA58" s="381">
        <v>0</v>
      </c>
      <c r="CB58" s="379">
        <v>0</v>
      </c>
      <c r="CC58" s="379">
        <v>0</v>
      </c>
      <c r="CD58" s="379">
        <v>0</v>
      </c>
      <c r="CE58" s="379">
        <v>0</v>
      </c>
      <c r="CF58" s="379">
        <v>0</v>
      </c>
      <c r="CG58" s="379">
        <v>0</v>
      </c>
      <c r="CH58" s="379">
        <v>0</v>
      </c>
      <c r="CI58" s="382">
        <v>0</v>
      </c>
      <c r="CJ58" s="378">
        <v>0</v>
      </c>
      <c r="CK58" s="379">
        <v>0</v>
      </c>
      <c r="CL58" s="379">
        <v>0</v>
      </c>
      <c r="CM58" s="379">
        <v>0</v>
      </c>
      <c r="CN58" s="379">
        <v>0</v>
      </c>
      <c r="CO58" s="379">
        <v>0</v>
      </c>
      <c r="CP58" s="379">
        <v>0</v>
      </c>
      <c r="CQ58" s="379">
        <v>0</v>
      </c>
      <c r="CR58" s="380">
        <v>0</v>
      </c>
      <c r="CS58" s="381">
        <v>0</v>
      </c>
      <c r="CT58" s="379">
        <v>0</v>
      </c>
      <c r="CU58" s="379">
        <v>0</v>
      </c>
      <c r="CV58" s="379">
        <v>0</v>
      </c>
      <c r="CW58" s="379">
        <v>0</v>
      </c>
      <c r="CX58" s="379">
        <v>0</v>
      </c>
      <c r="CY58" s="379">
        <v>0</v>
      </c>
      <c r="CZ58" s="379">
        <v>0</v>
      </c>
      <c r="DA58" s="382">
        <v>0</v>
      </c>
      <c r="DB58" s="378">
        <v>0</v>
      </c>
      <c r="DC58" s="379">
        <v>0</v>
      </c>
      <c r="DD58" s="379">
        <v>0</v>
      </c>
      <c r="DE58" s="379">
        <v>0</v>
      </c>
      <c r="DF58" s="379">
        <v>0</v>
      </c>
      <c r="DG58" s="379">
        <v>0</v>
      </c>
      <c r="DH58" s="379">
        <v>0</v>
      </c>
      <c r="DI58" s="379">
        <v>0</v>
      </c>
      <c r="DJ58" s="380">
        <v>0</v>
      </c>
      <c r="DK58" s="381">
        <v>0</v>
      </c>
      <c r="DL58" s="379">
        <v>0</v>
      </c>
      <c r="DM58" s="379">
        <v>0</v>
      </c>
      <c r="DN58" s="379">
        <v>0</v>
      </c>
      <c r="DO58" s="379">
        <v>0</v>
      </c>
      <c r="DP58" s="379">
        <v>0</v>
      </c>
      <c r="DQ58" s="379">
        <v>0</v>
      </c>
      <c r="DR58" s="379">
        <v>0</v>
      </c>
      <c r="DS58" s="382">
        <v>0</v>
      </c>
      <c r="DT58" s="378">
        <v>12</v>
      </c>
      <c r="DU58" s="379">
        <v>0</v>
      </c>
      <c r="DV58" s="379">
        <v>0</v>
      </c>
      <c r="DW58" s="379">
        <v>0</v>
      </c>
      <c r="DX58" s="379">
        <v>0</v>
      </c>
      <c r="DY58" s="379">
        <v>0</v>
      </c>
      <c r="DZ58" s="379">
        <v>0</v>
      </c>
      <c r="EA58" s="379">
        <v>0</v>
      </c>
      <c r="EB58" s="380">
        <v>0</v>
      </c>
      <c r="EC58" s="381">
        <v>0</v>
      </c>
      <c r="ED58" s="379">
        <v>0</v>
      </c>
      <c r="EE58" s="379">
        <v>0</v>
      </c>
      <c r="EF58" s="379">
        <v>0</v>
      </c>
      <c r="EG58" s="379">
        <v>0</v>
      </c>
      <c r="EH58" s="379">
        <v>0</v>
      </c>
      <c r="EI58" s="379">
        <v>0</v>
      </c>
      <c r="EJ58" s="379">
        <v>0</v>
      </c>
      <c r="EK58" s="382">
        <v>0</v>
      </c>
      <c r="EL58" s="378">
        <v>0</v>
      </c>
      <c r="EM58" s="379">
        <v>0</v>
      </c>
      <c r="EN58" s="379">
        <v>0</v>
      </c>
      <c r="EO58" s="379">
        <v>0</v>
      </c>
      <c r="EP58" s="379">
        <v>0</v>
      </c>
      <c r="EQ58" s="379">
        <v>0</v>
      </c>
      <c r="ER58" s="379">
        <v>0</v>
      </c>
      <c r="ES58" s="379">
        <v>0</v>
      </c>
      <c r="ET58" s="380">
        <v>0</v>
      </c>
      <c r="EU58" s="381">
        <v>0</v>
      </c>
      <c r="EV58" s="379">
        <v>0</v>
      </c>
      <c r="EW58" s="379">
        <v>0</v>
      </c>
      <c r="EX58" s="379">
        <v>0</v>
      </c>
      <c r="EY58" s="379">
        <v>0</v>
      </c>
      <c r="EZ58" s="379">
        <v>0</v>
      </c>
      <c r="FA58" s="379">
        <v>0</v>
      </c>
      <c r="FB58" s="379">
        <v>0</v>
      </c>
      <c r="FC58" s="382">
        <v>0</v>
      </c>
      <c r="FD58" s="378">
        <v>0</v>
      </c>
      <c r="FE58" s="379">
        <v>0</v>
      </c>
      <c r="FF58" s="379">
        <v>0</v>
      </c>
      <c r="FG58" s="379">
        <v>0</v>
      </c>
      <c r="FH58" s="379">
        <v>0</v>
      </c>
      <c r="FI58" s="379">
        <v>0</v>
      </c>
      <c r="FJ58" s="379">
        <v>0</v>
      </c>
      <c r="FK58" s="379">
        <v>0</v>
      </c>
      <c r="FL58" s="380">
        <v>0</v>
      </c>
      <c r="FM58" s="381">
        <v>0</v>
      </c>
      <c r="FN58" s="379">
        <v>0</v>
      </c>
      <c r="FO58" s="379">
        <v>0</v>
      </c>
      <c r="FP58" s="379">
        <v>0</v>
      </c>
      <c r="FQ58" s="379">
        <v>0</v>
      </c>
      <c r="FR58" s="379">
        <v>0</v>
      </c>
      <c r="FS58" s="379">
        <v>0</v>
      </c>
      <c r="FT58" s="379">
        <v>0</v>
      </c>
      <c r="FU58" s="382">
        <v>0</v>
      </c>
      <c r="FV58" s="378">
        <v>0</v>
      </c>
      <c r="FW58" s="379">
        <v>0</v>
      </c>
      <c r="FX58" s="379">
        <v>0</v>
      </c>
      <c r="FY58" s="379">
        <v>0</v>
      </c>
      <c r="FZ58" s="379">
        <v>0</v>
      </c>
      <c r="GA58" s="379">
        <v>0</v>
      </c>
      <c r="GB58" s="379">
        <v>0</v>
      </c>
      <c r="GC58" s="379">
        <v>0</v>
      </c>
      <c r="GD58" s="380">
        <v>0</v>
      </c>
      <c r="GE58" s="381">
        <v>0</v>
      </c>
      <c r="GF58" s="379">
        <v>0</v>
      </c>
      <c r="GG58" s="379">
        <v>0</v>
      </c>
      <c r="GH58" s="379">
        <v>0</v>
      </c>
      <c r="GI58" s="379">
        <v>0</v>
      </c>
      <c r="GJ58" s="379">
        <v>0</v>
      </c>
      <c r="GK58" s="379">
        <v>0</v>
      </c>
      <c r="GL58" s="379">
        <v>0</v>
      </c>
      <c r="GM58" s="382">
        <v>0</v>
      </c>
      <c r="GN58" s="378">
        <v>0</v>
      </c>
      <c r="GO58" s="379">
        <v>0</v>
      </c>
      <c r="GP58" s="379">
        <v>0</v>
      </c>
      <c r="GQ58" s="379">
        <v>0</v>
      </c>
      <c r="GR58" s="379">
        <v>0</v>
      </c>
      <c r="GS58" s="379">
        <v>0</v>
      </c>
      <c r="GT58" s="379">
        <v>0</v>
      </c>
      <c r="GU58" s="379">
        <v>0</v>
      </c>
      <c r="GV58" s="380">
        <v>0</v>
      </c>
      <c r="GW58" s="381">
        <v>0</v>
      </c>
      <c r="GX58" s="379">
        <v>0</v>
      </c>
      <c r="GY58" s="379">
        <v>0</v>
      </c>
      <c r="GZ58" s="379">
        <v>0</v>
      </c>
      <c r="HA58" s="379">
        <v>0</v>
      </c>
      <c r="HB58" s="379">
        <v>0</v>
      </c>
      <c r="HC58" s="379">
        <v>0</v>
      </c>
      <c r="HD58" s="379">
        <v>0</v>
      </c>
      <c r="HE58" s="382">
        <v>0</v>
      </c>
      <c r="HF58" s="378">
        <v>0</v>
      </c>
      <c r="HG58" s="379">
        <v>0</v>
      </c>
      <c r="HH58" s="379">
        <v>0</v>
      </c>
      <c r="HI58" s="379">
        <v>0</v>
      </c>
      <c r="HJ58" s="379">
        <v>0</v>
      </c>
      <c r="HK58" s="379">
        <v>0</v>
      </c>
      <c r="HL58" s="379">
        <v>0</v>
      </c>
      <c r="HM58" s="379">
        <v>0</v>
      </c>
      <c r="HN58" s="380">
        <v>0</v>
      </c>
      <c r="HO58" s="115">
        <f t="shared" si="17"/>
        <v>14</v>
      </c>
      <c r="HP58" s="115">
        <f t="shared" si="18"/>
        <v>0</v>
      </c>
      <c r="HQ58" s="115">
        <f t="shared" si="2"/>
        <v>0</v>
      </c>
      <c r="HR58" s="115">
        <f t="shared" si="3"/>
        <v>0</v>
      </c>
      <c r="HS58" s="116">
        <f t="shared" si="4"/>
        <v>0</v>
      </c>
      <c r="HT58" s="115">
        <f t="shared" si="5"/>
        <v>0</v>
      </c>
      <c r="HU58" s="115">
        <f t="shared" si="6"/>
        <v>0</v>
      </c>
      <c r="HV58" s="117">
        <f t="shared" si="7"/>
        <v>0</v>
      </c>
      <c r="HW58" s="115">
        <f t="shared" si="8"/>
        <v>0</v>
      </c>
      <c r="HX58" s="470" t="str">
        <f t="shared" si="9"/>
        <v>nem volt</v>
      </c>
      <c r="HY58" s="470" t="str">
        <f t="shared" si="10"/>
        <v>nem volt</v>
      </c>
      <c r="HZ58" s="399" t="str">
        <f t="shared" si="11"/>
        <v>nem volt</v>
      </c>
      <c r="IA58" s="118">
        <f t="shared" si="20"/>
        <v>14</v>
      </c>
      <c r="IB58" s="119">
        <f t="shared" si="13"/>
        <v>0</v>
      </c>
      <c r="IC58" s="119">
        <f t="shared" si="14"/>
        <v>0</v>
      </c>
      <c r="ID58" s="399">
        <f t="shared" si="15"/>
        <v>0</v>
      </c>
    </row>
    <row r="59" spans="1:238" ht="18" x14ac:dyDescent="0.25">
      <c r="A59" s="392">
        <f t="shared" si="16"/>
        <v>53</v>
      </c>
      <c r="B59" s="62" t="s">
        <v>448</v>
      </c>
      <c r="C59" s="64">
        <v>0</v>
      </c>
      <c r="D59" s="64">
        <v>0</v>
      </c>
      <c r="E59" s="64">
        <v>0</v>
      </c>
      <c r="F59" s="64">
        <v>0</v>
      </c>
      <c r="G59" s="64">
        <v>0</v>
      </c>
      <c r="H59" s="65">
        <v>0</v>
      </c>
      <c r="I59" s="288">
        <v>0</v>
      </c>
      <c r="J59" s="64">
        <v>0</v>
      </c>
      <c r="K59" s="64">
        <v>0</v>
      </c>
      <c r="L59" s="64">
        <v>0</v>
      </c>
      <c r="M59" s="64">
        <v>0</v>
      </c>
      <c r="N59" s="64">
        <v>0</v>
      </c>
      <c r="O59" s="67"/>
      <c r="P59" s="378">
        <v>0</v>
      </c>
      <c r="Q59" s="379">
        <v>0</v>
      </c>
      <c r="R59" s="379">
        <v>0</v>
      </c>
      <c r="S59" s="379">
        <v>0</v>
      </c>
      <c r="T59" s="379">
        <v>0</v>
      </c>
      <c r="U59" s="379">
        <v>0</v>
      </c>
      <c r="V59" s="379">
        <v>0</v>
      </c>
      <c r="W59" s="379">
        <v>0</v>
      </c>
      <c r="X59" s="380">
        <v>0</v>
      </c>
      <c r="Y59" s="381">
        <v>0</v>
      </c>
      <c r="Z59" s="379">
        <v>0</v>
      </c>
      <c r="AA59" s="379">
        <v>0</v>
      </c>
      <c r="AB59" s="379">
        <v>0</v>
      </c>
      <c r="AC59" s="379">
        <v>0</v>
      </c>
      <c r="AD59" s="379">
        <v>0</v>
      </c>
      <c r="AE59" s="379">
        <v>0</v>
      </c>
      <c r="AF59" s="379">
        <v>0</v>
      </c>
      <c r="AG59" s="382">
        <v>0</v>
      </c>
      <c r="AH59" s="378">
        <v>0</v>
      </c>
      <c r="AI59" s="379">
        <v>0</v>
      </c>
      <c r="AJ59" s="379">
        <v>2</v>
      </c>
      <c r="AK59" s="379">
        <v>0</v>
      </c>
      <c r="AL59" s="379">
        <v>0</v>
      </c>
      <c r="AM59" s="379">
        <v>0</v>
      </c>
      <c r="AN59" s="379">
        <v>0</v>
      </c>
      <c r="AO59" s="379">
        <v>0</v>
      </c>
      <c r="AP59" s="380">
        <v>0</v>
      </c>
      <c r="AQ59" s="381">
        <v>0</v>
      </c>
      <c r="AR59" s="379">
        <v>0</v>
      </c>
      <c r="AS59" s="379">
        <v>0</v>
      </c>
      <c r="AT59" s="379">
        <v>0</v>
      </c>
      <c r="AU59" s="379">
        <v>0</v>
      </c>
      <c r="AV59" s="379">
        <v>0</v>
      </c>
      <c r="AW59" s="379">
        <v>0</v>
      </c>
      <c r="AX59" s="379">
        <v>0</v>
      </c>
      <c r="AY59" s="382">
        <v>0</v>
      </c>
      <c r="AZ59" s="378">
        <v>0</v>
      </c>
      <c r="BA59" s="379">
        <v>0</v>
      </c>
      <c r="BB59" s="379">
        <v>0</v>
      </c>
      <c r="BC59" s="379">
        <v>0</v>
      </c>
      <c r="BD59" s="379">
        <v>0</v>
      </c>
      <c r="BE59" s="379">
        <v>0</v>
      </c>
      <c r="BF59" s="379">
        <v>0</v>
      </c>
      <c r="BG59" s="379">
        <v>0</v>
      </c>
      <c r="BH59" s="380">
        <v>0</v>
      </c>
      <c r="BI59" s="381">
        <v>0</v>
      </c>
      <c r="BJ59" s="379">
        <v>0</v>
      </c>
      <c r="BK59" s="379">
        <v>0</v>
      </c>
      <c r="BL59" s="379">
        <v>0</v>
      </c>
      <c r="BM59" s="379">
        <v>0</v>
      </c>
      <c r="BN59" s="379">
        <v>0</v>
      </c>
      <c r="BO59" s="379">
        <v>0</v>
      </c>
      <c r="BP59" s="379">
        <v>0</v>
      </c>
      <c r="BQ59" s="382">
        <v>0</v>
      </c>
      <c r="BR59" s="378">
        <v>0</v>
      </c>
      <c r="BS59" s="379">
        <v>0</v>
      </c>
      <c r="BT59" s="379">
        <v>0</v>
      </c>
      <c r="BU59" s="379">
        <v>0</v>
      </c>
      <c r="BV59" s="379">
        <v>0</v>
      </c>
      <c r="BW59" s="379">
        <v>0</v>
      </c>
      <c r="BX59" s="379">
        <v>0</v>
      </c>
      <c r="BY59" s="379">
        <v>0</v>
      </c>
      <c r="BZ59" s="380">
        <v>0</v>
      </c>
      <c r="CA59" s="381">
        <v>0</v>
      </c>
      <c r="CB59" s="379">
        <v>0</v>
      </c>
      <c r="CC59" s="379">
        <v>0</v>
      </c>
      <c r="CD59" s="379">
        <v>0</v>
      </c>
      <c r="CE59" s="379">
        <v>0</v>
      </c>
      <c r="CF59" s="379">
        <v>0</v>
      </c>
      <c r="CG59" s="379">
        <v>0</v>
      </c>
      <c r="CH59" s="379">
        <v>0</v>
      </c>
      <c r="CI59" s="382">
        <v>0</v>
      </c>
      <c r="CJ59" s="378">
        <v>0</v>
      </c>
      <c r="CK59" s="379">
        <v>0</v>
      </c>
      <c r="CL59" s="379">
        <v>0</v>
      </c>
      <c r="CM59" s="379">
        <v>0</v>
      </c>
      <c r="CN59" s="379">
        <v>0</v>
      </c>
      <c r="CO59" s="379">
        <v>0</v>
      </c>
      <c r="CP59" s="379">
        <v>0</v>
      </c>
      <c r="CQ59" s="379">
        <v>0</v>
      </c>
      <c r="CR59" s="380">
        <v>0</v>
      </c>
      <c r="CS59" s="381">
        <v>0</v>
      </c>
      <c r="CT59" s="379">
        <v>0</v>
      </c>
      <c r="CU59" s="379">
        <v>0</v>
      </c>
      <c r="CV59" s="379">
        <v>0</v>
      </c>
      <c r="CW59" s="379">
        <v>0</v>
      </c>
      <c r="CX59" s="379">
        <v>0</v>
      </c>
      <c r="CY59" s="379">
        <v>0</v>
      </c>
      <c r="CZ59" s="379">
        <v>0</v>
      </c>
      <c r="DA59" s="382">
        <v>0</v>
      </c>
      <c r="DB59" s="378">
        <v>0</v>
      </c>
      <c r="DC59" s="379">
        <v>0</v>
      </c>
      <c r="DD59" s="379">
        <v>0</v>
      </c>
      <c r="DE59" s="379">
        <v>0</v>
      </c>
      <c r="DF59" s="379">
        <v>0</v>
      </c>
      <c r="DG59" s="379">
        <v>0</v>
      </c>
      <c r="DH59" s="379">
        <v>0</v>
      </c>
      <c r="DI59" s="379">
        <v>0</v>
      </c>
      <c r="DJ59" s="380">
        <v>0</v>
      </c>
      <c r="DK59" s="381">
        <v>0</v>
      </c>
      <c r="DL59" s="379">
        <v>0</v>
      </c>
      <c r="DM59" s="379">
        <v>0</v>
      </c>
      <c r="DN59" s="379">
        <v>0</v>
      </c>
      <c r="DO59" s="379">
        <v>0</v>
      </c>
      <c r="DP59" s="379">
        <v>0</v>
      </c>
      <c r="DQ59" s="379">
        <v>0</v>
      </c>
      <c r="DR59" s="379">
        <v>0</v>
      </c>
      <c r="DS59" s="382">
        <v>0</v>
      </c>
      <c r="DT59" s="378">
        <v>0</v>
      </c>
      <c r="DU59" s="379">
        <v>0</v>
      </c>
      <c r="DV59" s="379">
        <v>0</v>
      </c>
      <c r="DW59" s="379">
        <v>0</v>
      </c>
      <c r="DX59" s="379">
        <v>0</v>
      </c>
      <c r="DY59" s="379">
        <v>0</v>
      </c>
      <c r="DZ59" s="379">
        <v>0</v>
      </c>
      <c r="EA59" s="379">
        <v>0</v>
      </c>
      <c r="EB59" s="380">
        <v>0</v>
      </c>
      <c r="EC59" s="381">
        <v>0</v>
      </c>
      <c r="ED59" s="379">
        <v>0</v>
      </c>
      <c r="EE59" s="379">
        <v>0</v>
      </c>
      <c r="EF59" s="379">
        <v>0</v>
      </c>
      <c r="EG59" s="379">
        <v>0</v>
      </c>
      <c r="EH59" s="379">
        <v>0</v>
      </c>
      <c r="EI59" s="379">
        <v>0</v>
      </c>
      <c r="EJ59" s="379">
        <v>0</v>
      </c>
      <c r="EK59" s="382">
        <v>0</v>
      </c>
      <c r="EL59" s="378">
        <v>0</v>
      </c>
      <c r="EM59" s="379">
        <v>0</v>
      </c>
      <c r="EN59" s="379">
        <v>0</v>
      </c>
      <c r="EO59" s="379">
        <v>0</v>
      </c>
      <c r="EP59" s="379">
        <v>0</v>
      </c>
      <c r="EQ59" s="379">
        <v>0</v>
      </c>
      <c r="ER59" s="379">
        <v>0</v>
      </c>
      <c r="ES59" s="379">
        <v>0</v>
      </c>
      <c r="ET59" s="380">
        <v>0</v>
      </c>
      <c r="EU59" s="381">
        <v>0</v>
      </c>
      <c r="EV59" s="379">
        <v>0</v>
      </c>
      <c r="EW59" s="379">
        <v>0</v>
      </c>
      <c r="EX59" s="379">
        <v>0</v>
      </c>
      <c r="EY59" s="379">
        <v>0</v>
      </c>
      <c r="EZ59" s="379">
        <v>0</v>
      </c>
      <c r="FA59" s="379">
        <v>0</v>
      </c>
      <c r="FB59" s="379">
        <v>0</v>
      </c>
      <c r="FC59" s="382">
        <v>0</v>
      </c>
      <c r="FD59" s="378">
        <v>0</v>
      </c>
      <c r="FE59" s="379">
        <v>0</v>
      </c>
      <c r="FF59" s="379">
        <v>0</v>
      </c>
      <c r="FG59" s="379">
        <v>0</v>
      </c>
      <c r="FH59" s="379">
        <v>0</v>
      </c>
      <c r="FI59" s="379">
        <v>0</v>
      </c>
      <c r="FJ59" s="379">
        <v>0</v>
      </c>
      <c r="FK59" s="379">
        <v>0</v>
      </c>
      <c r="FL59" s="380">
        <v>0</v>
      </c>
      <c r="FM59" s="381">
        <v>0</v>
      </c>
      <c r="FN59" s="379">
        <v>0</v>
      </c>
      <c r="FO59" s="379">
        <v>0</v>
      </c>
      <c r="FP59" s="379">
        <v>0</v>
      </c>
      <c r="FQ59" s="379">
        <v>0</v>
      </c>
      <c r="FR59" s="379">
        <v>0</v>
      </c>
      <c r="FS59" s="379">
        <v>0</v>
      </c>
      <c r="FT59" s="379">
        <v>0</v>
      </c>
      <c r="FU59" s="382">
        <v>0</v>
      </c>
      <c r="FV59" s="378">
        <v>0</v>
      </c>
      <c r="FW59" s="379">
        <v>0</v>
      </c>
      <c r="FX59" s="379">
        <v>0</v>
      </c>
      <c r="FY59" s="379">
        <v>0</v>
      </c>
      <c r="FZ59" s="379">
        <v>0</v>
      </c>
      <c r="GA59" s="379">
        <v>0</v>
      </c>
      <c r="GB59" s="379">
        <v>0</v>
      </c>
      <c r="GC59" s="379">
        <v>0</v>
      </c>
      <c r="GD59" s="380">
        <v>0</v>
      </c>
      <c r="GE59" s="381">
        <v>0</v>
      </c>
      <c r="GF59" s="379">
        <v>0</v>
      </c>
      <c r="GG59" s="379">
        <v>0</v>
      </c>
      <c r="GH59" s="379">
        <v>0</v>
      </c>
      <c r="GI59" s="379">
        <v>0</v>
      </c>
      <c r="GJ59" s="379">
        <v>0</v>
      </c>
      <c r="GK59" s="379">
        <v>0</v>
      </c>
      <c r="GL59" s="379">
        <v>0</v>
      </c>
      <c r="GM59" s="382">
        <v>0</v>
      </c>
      <c r="GN59" s="378">
        <v>0</v>
      </c>
      <c r="GO59" s="379">
        <v>0</v>
      </c>
      <c r="GP59" s="379">
        <v>0</v>
      </c>
      <c r="GQ59" s="379">
        <v>0</v>
      </c>
      <c r="GR59" s="379">
        <v>0</v>
      </c>
      <c r="GS59" s="379">
        <v>0</v>
      </c>
      <c r="GT59" s="379">
        <v>0</v>
      </c>
      <c r="GU59" s="379">
        <v>0</v>
      </c>
      <c r="GV59" s="380">
        <v>0</v>
      </c>
      <c r="GW59" s="381">
        <v>0</v>
      </c>
      <c r="GX59" s="379">
        <v>0</v>
      </c>
      <c r="GY59" s="379">
        <v>0</v>
      </c>
      <c r="GZ59" s="379">
        <v>0</v>
      </c>
      <c r="HA59" s="379">
        <v>0</v>
      </c>
      <c r="HB59" s="379">
        <v>0</v>
      </c>
      <c r="HC59" s="379">
        <v>0</v>
      </c>
      <c r="HD59" s="379">
        <v>0</v>
      </c>
      <c r="HE59" s="382">
        <v>0</v>
      </c>
      <c r="HF59" s="378">
        <v>0</v>
      </c>
      <c r="HG59" s="379">
        <v>0</v>
      </c>
      <c r="HH59" s="379">
        <v>0</v>
      </c>
      <c r="HI59" s="379">
        <v>0</v>
      </c>
      <c r="HJ59" s="379">
        <v>0</v>
      </c>
      <c r="HK59" s="379">
        <v>0</v>
      </c>
      <c r="HL59" s="379">
        <v>0</v>
      </c>
      <c r="HM59" s="379">
        <v>0</v>
      </c>
      <c r="HN59" s="380">
        <v>0</v>
      </c>
      <c r="HO59" s="115">
        <f t="shared" si="17"/>
        <v>0</v>
      </c>
      <c r="HP59" s="115">
        <f t="shared" si="18"/>
        <v>0</v>
      </c>
      <c r="HQ59" s="115">
        <f t="shared" si="2"/>
        <v>2</v>
      </c>
      <c r="HR59" s="115">
        <f t="shared" si="3"/>
        <v>0</v>
      </c>
      <c r="HS59" s="116">
        <f t="shared" si="4"/>
        <v>0</v>
      </c>
      <c r="HT59" s="115">
        <f t="shared" si="5"/>
        <v>0</v>
      </c>
      <c r="HU59" s="115">
        <f t="shared" si="6"/>
        <v>0</v>
      </c>
      <c r="HV59" s="117">
        <f t="shared" si="7"/>
        <v>0</v>
      </c>
      <c r="HW59" s="115" t="str">
        <f t="shared" si="8"/>
        <v>nem volt</v>
      </c>
      <c r="HX59" s="470" t="str">
        <f t="shared" si="9"/>
        <v>nem volt</v>
      </c>
      <c r="HY59" s="470">
        <f t="shared" si="10"/>
        <v>0</v>
      </c>
      <c r="HZ59" s="399" t="str">
        <f t="shared" si="11"/>
        <v>nem volt</v>
      </c>
      <c r="IA59" s="118">
        <f t="shared" si="20"/>
        <v>2</v>
      </c>
      <c r="IB59" s="119">
        <f t="shared" si="13"/>
        <v>0</v>
      </c>
      <c r="IC59" s="119">
        <f t="shared" si="14"/>
        <v>0</v>
      </c>
      <c r="ID59" s="399">
        <f t="shared" si="15"/>
        <v>0</v>
      </c>
    </row>
    <row r="60" spans="1:238" ht="18" x14ac:dyDescent="0.25">
      <c r="A60" s="392">
        <f t="shared" si="16"/>
        <v>54</v>
      </c>
      <c r="B60" s="62" t="s">
        <v>448</v>
      </c>
      <c r="C60" s="64">
        <v>0</v>
      </c>
      <c r="D60" s="64">
        <v>0</v>
      </c>
      <c r="E60" s="64">
        <v>0</v>
      </c>
      <c r="F60" s="64">
        <v>0</v>
      </c>
      <c r="G60" s="64">
        <v>0</v>
      </c>
      <c r="H60" s="65">
        <v>0</v>
      </c>
      <c r="I60" s="288">
        <v>0</v>
      </c>
      <c r="J60" s="64">
        <v>0</v>
      </c>
      <c r="K60" s="64">
        <v>0</v>
      </c>
      <c r="L60" s="64">
        <v>0</v>
      </c>
      <c r="M60" s="64">
        <v>0</v>
      </c>
      <c r="N60" s="64">
        <v>0</v>
      </c>
      <c r="O60" s="67"/>
      <c r="P60" s="378">
        <v>0</v>
      </c>
      <c r="Q60" s="379">
        <v>0</v>
      </c>
      <c r="R60" s="379">
        <v>0</v>
      </c>
      <c r="S60" s="379">
        <v>0</v>
      </c>
      <c r="T60" s="379">
        <v>0</v>
      </c>
      <c r="U60" s="379">
        <v>0</v>
      </c>
      <c r="V60" s="379">
        <v>0</v>
      </c>
      <c r="W60" s="379">
        <v>0</v>
      </c>
      <c r="X60" s="380">
        <v>0</v>
      </c>
      <c r="Y60" s="381">
        <v>0</v>
      </c>
      <c r="Z60" s="379">
        <v>0</v>
      </c>
      <c r="AA60" s="379">
        <v>0</v>
      </c>
      <c r="AB60" s="379">
        <v>0</v>
      </c>
      <c r="AC60" s="379">
        <v>0</v>
      </c>
      <c r="AD60" s="379">
        <v>0</v>
      </c>
      <c r="AE60" s="379">
        <v>0</v>
      </c>
      <c r="AF60" s="379">
        <v>0</v>
      </c>
      <c r="AG60" s="382">
        <v>0</v>
      </c>
      <c r="AH60" s="378">
        <v>0</v>
      </c>
      <c r="AI60" s="379">
        <v>0</v>
      </c>
      <c r="AJ60" s="379">
        <v>0</v>
      </c>
      <c r="AK60" s="379">
        <v>0</v>
      </c>
      <c r="AL60" s="379">
        <v>0</v>
      </c>
      <c r="AM60" s="379">
        <v>0</v>
      </c>
      <c r="AN60" s="379">
        <v>0</v>
      </c>
      <c r="AO60" s="379">
        <v>0</v>
      </c>
      <c r="AP60" s="380">
        <v>0</v>
      </c>
      <c r="AQ60" s="381">
        <v>0</v>
      </c>
      <c r="AR60" s="379">
        <v>0</v>
      </c>
      <c r="AS60" s="379">
        <v>0</v>
      </c>
      <c r="AT60" s="379">
        <v>0</v>
      </c>
      <c r="AU60" s="379">
        <v>0</v>
      </c>
      <c r="AV60" s="379">
        <v>0</v>
      </c>
      <c r="AW60" s="379">
        <v>0</v>
      </c>
      <c r="AX60" s="379">
        <v>0</v>
      </c>
      <c r="AY60" s="382">
        <v>0</v>
      </c>
      <c r="AZ60" s="378">
        <v>0</v>
      </c>
      <c r="BA60" s="379">
        <v>0</v>
      </c>
      <c r="BB60" s="379">
        <v>0</v>
      </c>
      <c r="BC60" s="379">
        <v>0</v>
      </c>
      <c r="BD60" s="379">
        <v>0</v>
      </c>
      <c r="BE60" s="379">
        <v>0</v>
      </c>
      <c r="BF60" s="379">
        <v>0</v>
      </c>
      <c r="BG60" s="379">
        <v>0</v>
      </c>
      <c r="BH60" s="380">
        <v>0</v>
      </c>
      <c r="BI60" s="381">
        <v>0</v>
      </c>
      <c r="BJ60" s="379">
        <v>0</v>
      </c>
      <c r="BK60" s="379">
        <v>0</v>
      </c>
      <c r="BL60" s="379">
        <v>0</v>
      </c>
      <c r="BM60" s="379">
        <v>0</v>
      </c>
      <c r="BN60" s="379">
        <v>0</v>
      </c>
      <c r="BO60" s="379">
        <v>0</v>
      </c>
      <c r="BP60" s="379">
        <v>0</v>
      </c>
      <c r="BQ60" s="382">
        <v>0</v>
      </c>
      <c r="BR60" s="378">
        <v>0</v>
      </c>
      <c r="BS60" s="379">
        <v>0</v>
      </c>
      <c r="BT60" s="379">
        <v>0</v>
      </c>
      <c r="BU60" s="379">
        <v>0</v>
      </c>
      <c r="BV60" s="379">
        <v>0</v>
      </c>
      <c r="BW60" s="379">
        <v>0</v>
      </c>
      <c r="BX60" s="379">
        <v>0</v>
      </c>
      <c r="BY60" s="379">
        <v>0</v>
      </c>
      <c r="BZ60" s="380">
        <v>0</v>
      </c>
      <c r="CA60" s="381">
        <v>0</v>
      </c>
      <c r="CB60" s="379">
        <v>0</v>
      </c>
      <c r="CC60" s="379">
        <v>0</v>
      </c>
      <c r="CD60" s="379">
        <v>0</v>
      </c>
      <c r="CE60" s="379">
        <v>0</v>
      </c>
      <c r="CF60" s="379">
        <v>0</v>
      </c>
      <c r="CG60" s="379">
        <v>0</v>
      </c>
      <c r="CH60" s="379">
        <v>0</v>
      </c>
      <c r="CI60" s="382">
        <v>0</v>
      </c>
      <c r="CJ60" s="378">
        <v>0</v>
      </c>
      <c r="CK60" s="379">
        <v>0</v>
      </c>
      <c r="CL60" s="379">
        <v>0</v>
      </c>
      <c r="CM60" s="379">
        <v>0</v>
      </c>
      <c r="CN60" s="379">
        <v>0</v>
      </c>
      <c r="CO60" s="379">
        <v>0</v>
      </c>
      <c r="CP60" s="379">
        <v>0</v>
      </c>
      <c r="CQ60" s="379">
        <v>0</v>
      </c>
      <c r="CR60" s="380">
        <v>0</v>
      </c>
      <c r="CS60" s="381">
        <v>0</v>
      </c>
      <c r="CT60" s="379">
        <v>0</v>
      </c>
      <c r="CU60" s="379">
        <v>0</v>
      </c>
      <c r="CV60" s="379">
        <v>0</v>
      </c>
      <c r="CW60" s="379">
        <v>0</v>
      </c>
      <c r="CX60" s="379">
        <v>0</v>
      </c>
      <c r="CY60" s="379">
        <v>0</v>
      </c>
      <c r="CZ60" s="379">
        <v>0</v>
      </c>
      <c r="DA60" s="382">
        <v>0</v>
      </c>
      <c r="DB60" s="378">
        <v>0</v>
      </c>
      <c r="DC60" s="379">
        <v>0</v>
      </c>
      <c r="DD60" s="379">
        <v>0</v>
      </c>
      <c r="DE60" s="379">
        <v>0</v>
      </c>
      <c r="DF60" s="379">
        <v>0</v>
      </c>
      <c r="DG60" s="379">
        <v>0</v>
      </c>
      <c r="DH60" s="379">
        <v>0</v>
      </c>
      <c r="DI60" s="379">
        <v>0</v>
      </c>
      <c r="DJ60" s="380">
        <v>0</v>
      </c>
      <c r="DK60" s="381">
        <v>0</v>
      </c>
      <c r="DL60" s="379">
        <v>0</v>
      </c>
      <c r="DM60" s="379">
        <v>0</v>
      </c>
      <c r="DN60" s="379">
        <v>0</v>
      </c>
      <c r="DO60" s="379">
        <v>0</v>
      </c>
      <c r="DP60" s="379">
        <v>0</v>
      </c>
      <c r="DQ60" s="379">
        <v>0</v>
      </c>
      <c r="DR60" s="379">
        <v>0</v>
      </c>
      <c r="DS60" s="382">
        <v>0</v>
      </c>
      <c r="DT60" s="378">
        <v>0</v>
      </c>
      <c r="DU60" s="379">
        <v>0</v>
      </c>
      <c r="DV60" s="379">
        <v>0</v>
      </c>
      <c r="DW60" s="379">
        <v>0</v>
      </c>
      <c r="DX60" s="379">
        <v>0</v>
      </c>
      <c r="DY60" s="379">
        <v>0</v>
      </c>
      <c r="DZ60" s="379">
        <v>0</v>
      </c>
      <c r="EA60" s="379">
        <v>0</v>
      </c>
      <c r="EB60" s="380">
        <v>0</v>
      </c>
      <c r="EC60" s="381">
        <v>0</v>
      </c>
      <c r="ED60" s="379">
        <v>0</v>
      </c>
      <c r="EE60" s="379">
        <v>0</v>
      </c>
      <c r="EF60" s="379">
        <v>0</v>
      </c>
      <c r="EG60" s="379">
        <v>0</v>
      </c>
      <c r="EH60" s="379">
        <v>0</v>
      </c>
      <c r="EI60" s="379">
        <v>0</v>
      </c>
      <c r="EJ60" s="379">
        <v>0</v>
      </c>
      <c r="EK60" s="382">
        <v>0</v>
      </c>
      <c r="EL60" s="378">
        <v>0</v>
      </c>
      <c r="EM60" s="379">
        <v>0</v>
      </c>
      <c r="EN60" s="379">
        <v>0</v>
      </c>
      <c r="EO60" s="379">
        <v>0</v>
      </c>
      <c r="EP60" s="379">
        <v>0</v>
      </c>
      <c r="EQ60" s="379">
        <v>0</v>
      </c>
      <c r="ER60" s="379">
        <v>0</v>
      </c>
      <c r="ES60" s="379">
        <v>0</v>
      </c>
      <c r="ET60" s="380">
        <v>0</v>
      </c>
      <c r="EU60" s="381">
        <v>0</v>
      </c>
      <c r="EV60" s="379">
        <v>0</v>
      </c>
      <c r="EW60" s="379">
        <v>0</v>
      </c>
      <c r="EX60" s="379">
        <v>0</v>
      </c>
      <c r="EY60" s="379">
        <v>0</v>
      </c>
      <c r="EZ60" s="379">
        <v>0</v>
      </c>
      <c r="FA60" s="379">
        <v>0</v>
      </c>
      <c r="FB60" s="379">
        <v>0</v>
      </c>
      <c r="FC60" s="382">
        <v>0</v>
      </c>
      <c r="FD60" s="378">
        <v>0</v>
      </c>
      <c r="FE60" s="379">
        <v>0</v>
      </c>
      <c r="FF60" s="379">
        <v>0</v>
      </c>
      <c r="FG60" s="379">
        <v>0</v>
      </c>
      <c r="FH60" s="379">
        <v>0</v>
      </c>
      <c r="FI60" s="379">
        <v>0</v>
      </c>
      <c r="FJ60" s="379">
        <v>0</v>
      </c>
      <c r="FK60" s="379">
        <v>0</v>
      </c>
      <c r="FL60" s="380">
        <v>0</v>
      </c>
      <c r="FM60" s="381">
        <v>0</v>
      </c>
      <c r="FN60" s="379">
        <v>0</v>
      </c>
      <c r="FO60" s="379">
        <v>0</v>
      </c>
      <c r="FP60" s="379">
        <v>0</v>
      </c>
      <c r="FQ60" s="379">
        <v>0</v>
      </c>
      <c r="FR60" s="379">
        <v>0</v>
      </c>
      <c r="FS60" s="379">
        <v>0</v>
      </c>
      <c r="FT60" s="379">
        <v>0</v>
      </c>
      <c r="FU60" s="382">
        <v>0</v>
      </c>
      <c r="FV60" s="378">
        <v>0</v>
      </c>
      <c r="FW60" s="379">
        <v>0</v>
      </c>
      <c r="FX60" s="379">
        <v>0</v>
      </c>
      <c r="FY60" s="379">
        <v>0</v>
      </c>
      <c r="FZ60" s="379">
        <v>0</v>
      </c>
      <c r="GA60" s="379">
        <v>0</v>
      </c>
      <c r="GB60" s="379">
        <v>0</v>
      </c>
      <c r="GC60" s="379">
        <v>0</v>
      </c>
      <c r="GD60" s="380">
        <v>0</v>
      </c>
      <c r="GE60" s="381">
        <v>0</v>
      </c>
      <c r="GF60" s="379">
        <v>0</v>
      </c>
      <c r="GG60" s="379">
        <v>0</v>
      </c>
      <c r="GH60" s="379">
        <v>0</v>
      </c>
      <c r="GI60" s="379">
        <v>0</v>
      </c>
      <c r="GJ60" s="379">
        <v>0</v>
      </c>
      <c r="GK60" s="379">
        <v>0</v>
      </c>
      <c r="GL60" s="379">
        <v>0</v>
      </c>
      <c r="GM60" s="382">
        <v>0</v>
      </c>
      <c r="GN60" s="378">
        <v>0</v>
      </c>
      <c r="GO60" s="379">
        <v>0</v>
      </c>
      <c r="GP60" s="379">
        <v>0</v>
      </c>
      <c r="GQ60" s="379">
        <v>0</v>
      </c>
      <c r="GR60" s="379">
        <v>0</v>
      </c>
      <c r="GS60" s="379">
        <v>0</v>
      </c>
      <c r="GT60" s="379">
        <v>0</v>
      </c>
      <c r="GU60" s="379">
        <v>0</v>
      </c>
      <c r="GV60" s="380">
        <v>0</v>
      </c>
      <c r="GW60" s="381">
        <v>0</v>
      </c>
      <c r="GX60" s="379">
        <v>0</v>
      </c>
      <c r="GY60" s="379">
        <v>0</v>
      </c>
      <c r="GZ60" s="379">
        <v>0</v>
      </c>
      <c r="HA60" s="379">
        <v>0</v>
      </c>
      <c r="HB60" s="379">
        <v>0</v>
      </c>
      <c r="HC60" s="379">
        <v>0</v>
      </c>
      <c r="HD60" s="379">
        <v>0</v>
      </c>
      <c r="HE60" s="382">
        <v>0</v>
      </c>
      <c r="HF60" s="378">
        <v>0</v>
      </c>
      <c r="HG60" s="379">
        <v>0</v>
      </c>
      <c r="HH60" s="379">
        <v>0</v>
      </c>
      <c r="HI60" s="379">
        <v>0</v>
      </c>
      <c r="HJ60" s="379">
        <v>0</v>
      </c>
      <c r="HK60" s="379">
        <v>0</v>
      </c>
      <c r="HL60" s="379">
        <v>0</v>
      </c>
      <c r="HM60" s="379">
        <v>0</v>
      </c>
      <c r="HN60" s="380">
        <v>0</v>
      </c>
      <c r="HO60" s="115">
        <f t="shared" si="17"/>
        <v>0</v>
      </c>
      <c r="HP60" s="115">
        <f t="shared" si="18"/>
        <v>0</v>
      </c>
      <c r="HQ60" s="115">
        <f t="shared" si="2"/>
        <v>0</v>
      </c>
      <c r="HR60" s="115">
        <f t="shared" si="3"/>
        <v>0</v>
      </c>
      <c r="HS60" s="116">
        <f t="shared" si="4"/>
        <v>0</v>
      </c>
      <c r="HT60" s="115">
        <f t="shared" si="5"/>
        <v>0</v>
      </c>
      <c r="HU60" s="115">
        <f t="shared" si="6"/>
        <v>0</v>
      </c>
      <c r="HV60" s="117">
        <f t="shared" si="7"/>
        <v>0</v>
      </c>
      <c r="HW60" s="115" t="str">
        <f t="shared" si="8"/>
        <v>nem volt</v>
      </c>
      <c r="HX60" s="470" t="str">
        <f t="shared" si="9"/>
        <v>nem volt</v>
      </c>
      <c r="HY60" s="470" t="str">
        <f t="shared" si="10"/>
        <v>nem volt</v>
      </c>
      <c r="HZ60" s="399" t="str">
        <f t="shared" si="11"/>
        <v>nem volt</v>
      </c>
      <c r="IA60" s="118">
        <f t="shared" si="20"/>
        <v>0</v>
      </c>
      <c r="IB60" s="119">
        <f t="shared" si="13"/>
        <v>0</v>
      </c>
      <c r="IC60" s="119" t="str">
        <f t="shared" si="14"/>
        <v>nem volt</v>
      </c>
      <c r="ID60" s="399">
        <f t="shared" si="15"/>
        <v>0</v>
      </c>
    </row>
    <row r="61" spans="1:238" ht="18" x14ac:dyDescent="0.25">
      <c r="A61" s="392">
        <f t="shared" si="16"/>
        <v>55</v>
      </c>
      <c r="B61" s="62" t="s">
        <v>448</v>
      </c>
      <c r="C61" s="64">
        <v>0</v>
      </c>
      <c r="D61" s="64">
        <v>0</v>
      </c>
      <c r="E61" s="64">
        <v>0</v>
      </c>
      <c r="F61" s="64">
        <v>0</v>
      </c>
      <c r="G61" s="64">
        <v>0</v>
      </c>
      <c r="H61" s="65">
        <v>0</v>
      </c>
      <c r="I61" s="288">
        <v>0</v>
      </c>
      <c r="J61" s="64">
        <v>0</v>
      </c>
      <c r="K61" s="64">
        <v>0</v>
      </c>
      <c r="L61" s="64">
        <v>0</v>
      </c>
      <c r="M61" s="64">
        <v>0</v>
      </c>
      <c r="N61" s="64">
        <v>0</v>
      </c>
      <c r="O61" s="67"/>
      <c r="P61" s="378">
        <v>0</v>
      </c>
      <c r="Q61" s="379">
        <v>0</v>
      </c>
      <c r="R61" s="379">
        <v>0</v>
      </c>
      <c r="S61" s="379">
        <v>0</v>
      </c>
      <c r="T61" s="379">
        <v>0</v>
      </c>
      <c r="U61" s="379">
        <v>0</v>
      </c>
      <c r="V61" s="379">
        <v>0</v>
      </c>
      <c r="W61" s="379">
        <v>0</v>
      </c>
      <c r="X61" s="380">
        <v>0</v>
      </c>
      <c r="Y61" s="381">
        <v>0</v>
      </c>
      <c r="Z61" s="379">
        <v>0</v>
      </c>
      <c r="AA61" s="379">
        <v>0</v>
      </c>
      <c r="AB61" s="379">
        <v>0</v>
      </c>
      <c r="AC61" s="379">
        <v>0</v>
      </c>
      <c r="AD61" s="379">
        <v>0</v>
      </c>
      <c r="AE61" s="379">
        <v>0</v>
      </c>
      <c r="AF61" s="379">
        <v>0</v>
      </c>
      <c r="AG61" s="382">
        <v>0</v>
      </c>
      <c r="AH61" s="378">
        <v>0</v>
      </c>
      <c r="AI61" s="379">
        <v>0</v>
      </c>
      <c r="AJ61" s="379">
        <v>0</v>
      </c>
      <c r="AK61" s="379">
        <v>0</v>
      </c>
      <c r="AL61" s="379">
        <v>0</v>
      </c>
      <c r="AM61" s="379">
        <v>0</v>
      </c>
      <c r="AN61" s="379">
        <v>0</v>
      </c>
      <c r="AO61" s="379">
        <v>0</v>
      </c>
      <c r="AP61" s="380">
        <v>0</v>
      </c>
      <c r="AQ61" s="381">
        <v>0</v>
      </c>
      <c r="AR61" s="379">
        <v>0</v>
      </c>
      <c r="AS61" s="379">
        <v>0</v>
      </c>
      <c r="AT61" s="379">
        <v>0</v>
      </c>
      <c r="AU61" s="379">
        <v>0</v>
      </c>
      <c r="AV61" s="379">
        <v>0</v>
      </c>
      <c r="AW61" s="379">
        <v>0</v>
      </c>
      <c r="AX61" s="379">
        <v>0</v>
      </c>
      <c r="AY61" s="382">
        <v>0</v>
      </c>
      <c r="AZ61" s="378">
        <v>0</v>
      </c>
      <c r="BA61" s="379">
        <v>0</v>
      </c>
      <c r="BB61" s="379">
        <v>0</v>
      </c>
      <c r="BC61" s="379">
        <v>0</v>
      </c>
      <c r="BD61" s="379">
        <v>0</v>
      </c>
      <c r="BE61" s="379">
        <v>0</v>
      </c>
      <c r="BF61" s="379">
        <v>0</v>
      </c>
      <c r="BG61" s="379">
        <v>0</v>
      </c>
      <c r="BH61" s="380">
        <v>0</v>
      </c>
      <c r="BI61" s="381">
        <v>0</v>
      </c>
      <c r="BJ61" s="379">
        <v>0</v>
      </c>
      <c r="BK61" s="379">
        <v>0</v>
      </c>
      <c r="BL61" s="379">
        <v>0</v>
      </c>
      <c r="BM61" s="379">
        <v>0</v>
      </c>
      <c r="BN61" s="379">
        <v>0</v>
      </c>
      <c r="BO61" s="379">
        <v>0</v>
      </c>
      <c r="BP61" s="379">
        <v>0</v>
      </c>
      <c r="BQ61" s="382">
        <v>0</v>
      </c>
      <c r="BR61" s="378">
        <v>0</v>
      </c>
      <c r="BS61" s="379">
        <v>0</v>
      </c>
      <c r="BT61" s="379">
        <v>0</v>
      </c>
      <c r="BU61" s="379">
        <v>0</v>
      </c>
      <c r="BV61" s="379">
        <v>0</v>
      </c>
      <c r="BW61" s="379">
        <v>0</v>
      </c>
      <c r="BX61" s="379">
        <v>0</v>
      </c>
      <c r="BY61" s="379">
        <v>0</v>
      </c>
      <c r="BZ61" s="380">
        <v>0</v>
      </c>
      <c r="CA61" s="381">
        <v>0</v>
      </c>
      <c r="CB61" s="379">
        <v>0</v>
      </c>
      <c r="CC61" s="379">
        <v>0</v>
      </c>
      <c r="CD61" s="379">
        <v>0</v>
      </c>
      <c r="CE61" s="379">
        <v>0</v>
      </c>
      <c r="CF61" s="379">
        <v>0</v>
      </c>
      <c r="CG61" s="379">
        <v>0</v>
      </c>
      <c r="CH61" s="379">
        <v>0</v>
      </c>
      <c r="CI61" s="382">
        <v>0</v>
      </c>
      <c r="CJ61" s="378">
        <v>0</v>
      </c>
      <c r="CK61" s="379">
        <v>0</v>
      </c>
      <c r="CL61" s="379">
        <v>0</v>
      </c>
      <c r="CM61" s="379">
        <v>0</v>
      </c>
      <c r="CN61" s="379">
        <v>0</v>
      </c>
      <c r="CO61" s="379">
        <v>0</v>
      </c>
      <c r="CP61" s="379">
        <v>0</v>
      </c>
      <c r="CQ61" s="379">
        <v>0</v>
      </c>
      <c r="CR61" s="380">
        <v>0</v>
      </c>
      <c r="CS61" s="381">
        <v>0</v>
      </c>
      <c r="CT61" s="379">
        <v>0</v>
      </c>
      <c r="CU61" s="379">
        <v>0</v>
      </c>
      <c r="CV61" s="379">
        <v>0</v>
      </c>
      <c r="CW61" s="379">
        <v>0</v>
      </c>
      <c r="CX61" s="379">
        <v>0</v>
      </c>
      <c r="CY61" s="379">
        <v>0</v>
      </c>
      <c r="CZ61" s="379">
        <v>0</v>
      </c>
      <c r="DA61" s="382">
        <v>0</v>
      </c>
      <c r="DB61" s="378">
        <v>0</v>
      </c>
      <c r="DC61" s="379">
        <v>0</v>
      </c>
      <c r="DD61" s="379">
        <v>0</v>
      </c>
      <c r="DE61" s="379">
        <v>0</v>
      </c>
      <c r="DF61" s="379">
        <v>0</v>
      </c>
      <c r="DG61" s="379">
        <v>0</v>
      </c>
      <c r="DH61" s="379">
        <v>0</v>
      </c>
      <c r="DI61" s="379">
        <v>0</v>
      </c>
      <c r="DJ61" s="380">
        <v>0</v>
      </c>
      <c r="DK61" s="381">
        <v>0</v>
      </c>
      <c r="DL61" s="379">
        <v>0</v>
      </c>
      <c r="DM61" s="379">
        <v>0</v>
      </c>
      <c r="DN61" s="379">
        <v>0</v>
      </c>
      <c r="DO61" s="379">
        <v>0</v>
      </c>
      <c r="DP61" s="379">
        <v>0</v>
      </c>
      <c r="DQ61" s="379">
        <v>0</v>
      </c>
      <c r="DR61" s="379">
        <v>0</v>
      </c>
      <c r="DS61" s="382">
        <v>0</v>
      </c>
      <c r="DT61" s="378">
        <v>0</v>
      </c>
      <c r="DU61" s="379">
        <v>0</v>
      </c>
      <c r="DV61" s="379">
        <v>0</v>
      </c>
      <c r="DW61" s="379">
        <v>0</v>
      </c>
      <c r="DX61" s="379">
        <v>0</v>
      </c>
      <c r="DY61" s="379">
        <v>0</v>
      </c>
      <c r="DZ61" s="379">
        <v>0</v>
      </c>
      <c r="EA61" s="379">
        <v>0</v>
      </c>
      <c r="EB61" s="380">
        <v>0</v>
      </c>
      <c r="EC61" s="381">
        <v>0</v>
      </c>
      <c r="ED61" s="379">
        <v>0</v>
      </c>
      <c r="EE61" s="379">
        <v>0</v>
      </c>
      <c r="EF61" s="379">
        <v>0</v>
      </c>
      <c r="EG61" s="379">
        <v>0</v>
      </c>
      <c r="EH61" s="379">
        <v>0</v>
      </c>
      <c r="EI61" s="379">
        <v>0</v>
      </c>
      <c r="EJ61" s="379">
        <v>0</v>
      </c>
      <c r="EK61" s="382">
        <v>0</v>
      </c>
      <c r="EL61" s="378">
        <v>0</v>
      </c>
      <c r="EM61" s="379">
        <v>0</v>
      </c>
      <c r="EN61" s="379">
        <v>0</v>
      </c>
      <c r="EO61" s="379">
        <v>0</v>
      </c>
      <c r="EP61" s="379">
        <v>0</v>
      </c>
      <c r="EQ61" s="379">
        <v>0</v>
      </c>
      <c r="ER61" s="379">
        <v>0</v>
      </c>
      <c r="ES61" s="379">
        <v>0</v>
      </c>
      <c r="ET61" s="380">
        <v>0</v>
      </c>
      <c r="EU61" s="381">
        <v>0</v>
      </c>
      <c r="EV61" s="379">
        <v>0</v>
      </c>
      <c r="EW61" s="379">
        <v>0</v>
      </c>
      <c r="EX61" s="379">
        <v>0</v>
      </c>
      <c r="EY61" s="379">
        <v>0</v>
      </c>
      <c r="EZ61" s="379">
        <v>0</v>
      </c>
      <c r="FA61" s="379">
        <v>0</v>
      </c>
      <c r="FB61" s="379">
        <v>0</v>
      </c>
      <c r="FC61" s="382">
        <v>0</v>
      </c>
      <c r="FD61" s="378">
        <v>0</v>
      </c>
      <c r="FE61" s="379">
        <v>0</v>
      </c>
      <c r="FF61" s="379">
        <v>0</v>
      </c>
      <c r="FG61" s="379">
        <v>0</v>
      </c>
      <c r="FH61" s="379">
        <v>0</v>
      </c>
      <c r="FI61" s="379">
        <v>0</v>
      </c>
      <c r="FJ61" s="379">
        <v>0</v>
      </c>
      <c r="FK61" s="379">
        <v>0</v>
      </c>
      <c r="FL61" s="380">
        <v>0</v>
      </c>
      <c r="FM61" s="381">
        <v>0</v>
      </c>
      <c r="FN61" s="379">
        <v>0</v>
      </c>
      <c r="FO61" s="379">
        <v>0</v>
      </c>
      <c r="FP61" s="379">
        <v>0</v>
      </c>
      <c r="FQ61" s="379">
        <v>0</v>
      </c>
      <c r="FR61" s="379">
        <v>0</v>
      </c>
      <c r="FS61" s="379">
        <v>0</v>
      </c>
      <c r="FT61" s="379">
        <v>0</v>
      </c>
      <c r="FU61" s="382">
        <v>0</v>
      </c>
      <c r="FV61" s="378">
        <v>0</v>
      </c>
      <c r="FW61" s="379">
        <v>0</v>
      </c>
      <c r="FX61" s="379">
        <v>0</v>
      </c>
      <c r="FY61" s="379">
        <v>0</v>
      </c>
      <c r="FZ61" s="379">
        <v>0</v>
      </c>
      <c r="GA61" s="379">
        <v>0</v>
      </c>
      <c r="GB61" s="379">
        <v>0</v>
      </c>
      <c r="GC61" s="379">
        <v>0</v>
      </c>
      <c r="GD61" s="380">
        <v>0</v>
      </c>
      <c r="GE61" s="381">
        <v>0</v>
      </c>
      <c r="GF61" s="379">
        <v>0</v>
      </c>
      <c r="GG61" s="379">
        <v>0</v>
      </c>
      <c r="GH61" s="379">
        <v>0</v>
      </c>
      <c r="GI61" s="379">
        <v>0</v>
      </c>
      <c r="GJ61" s="379">
        <v>0</v>
      </c>
      <c r="GK61" s="379">
        <v>0</v>
      </c>
      <c r="GL61" s="379">
        <v>0</v>
      </c>
      <c r="GM61" s="382">
        <v>0</v>
      </c>
      <c r="GN61" s="378">
        <v>0</v>
      </c>
      <c r="GO61" s="379">
        <v>0</v>
      </c>
      <c r="GP61" s="379">
        <v>0</v>
      </c>
      <c r="GQ61" s="379">
        <v>0</v>
      </c>
      <c r="GR61" s="379">
        <v>0</v>
      </c>
      <c r="GS61" s="379">
        <v>0</v>
      </c>
      <c r="GT61" s="379">
        <v>0</v>
      </c>
      <c r="GU61" s="379">
        <v>0</v>
      </c>
      <c r="GV61" s="380">
        <v>0</v>
      </c>
      <c r="GW61" s="381">
        <v>0</v>
      </c>
      <c r="GX61" s="379">
        <v>0</v>
      </c>
      <c r="GY61" s="379">
        <v>0</v>
      </c>
      <c r="GZ61" s="379">
        <v>0</v>
      </c>
      <c r="HA61" s="379">
        <v>0</v>
      </c>
      <c r="HB61" s="379">
        <v>0</v>
      </c>
      <c r="HC61" s="379">
        <v>0</v>
      </c>
      <c r="HD61" s="379">
        <v>0</v>
      </c>
      <c r="HE61" s="382">
        <v>0</v>
      </c>
      <c r="HF61" s="378">
        <v>0</v>
      </c>
      <c r="HG61" s="379">
        <v>0</v>
      </c>
      <c r="HH61" s="379">
        <v>0</v>
      </c>
      <c r="HI61" s="379">
        <v>0</v>
      </c>
      <c r="HJ61" s="379">
        <v>0</v>
      </c>
      <c r="HK61" s="379">
        <v>0</v>
      </c>
      <c r="HL61" s="379">
        <v>0</v>
      </c>
      <c r="HM61" s="379">
        <v>0</v>
      </c>
      <c r="HN61" s="380">
        <v>0</v>
      </c>
      <c r="HO61" s="115">
        <f t="shared" si="17"/>
        <v>0</v>
      </c>
      <c r="HP61" s="115">
        <f t="shared" si="18"/>
        <v>0</v>
      </c>
      <c r="HQ61" s="115">
        <f t="shared" si="2"/>
        <v>0</v>
      </c>
      <c r="HR61" s="115">
        <f t="shared" si="3"/>
        <v>0</v>
      </c>
      <c r="HS61" s="116">
        <f t="shared" si="4"/>
        <v>0</v>
      </c>
      <c r="HT61" s="115">
        <f t="shared" si="5"/>
        <v>0</v>
      </c>
      <c r="HU61" s="115">
        <f t="shared" si="6"/>
        <v>0</v>
      </c>
      <c r="HV61" s="117">
        <f t="shared" si="7"/>
        <v>0</v>
      </c>
      <c r="HW61" s="115" t="str">
        <f t="shared" si="8"/>
        <v>nem volt</v>
      </c>
      <c r="HX61" s="470" t="str">
        <f t="shared" si="9"/>
        <v>nem volt</v>
      </c>
      <c r="HY61" s="470" t="str">
        <f t="shared" si="10"/>
        <v>nem volt</v>
      </c>
      <c r="HZ61" s="399" t="str">
        <f t="shared" si="11"/>
        <v>nem volt</v>
      </c>
      <c r="IA61" s="118">
        <f t="shared" si="20"/>
        <v>0</v>
      </c>
      <c r="IB61" s="119">
        <f t="shared" si="13"/>
        <v>0</v>
      </c>
      <c r="IC61" s="119" t="str">
        <f t="shared" si="14"/>
        <v>nem volt</v>
      </c>
      <c r="ID61" s="399">
        <f t="shared" si="15"/>
        <v>0</v>
      </c>
    </row>
    <row r="62" spans="1:238" ht="18" x14ac:dyDescent="0.25">
      <c r="A62" s="392">
        <f t="shared" si="16"/>
        <v>56</v>
      </c>
      <c r="B62" s="62" t="s">
        <v>448</v>
      </c>
      <c r="C62" s="64">
        <v>0</v>
      </c>
      <c r="D62" s="64">
        <v>0</v>
      </c>
      <c r="E62" s="64">
        <v>0</v>
      </c>
      <c r="F62" s="64">
        <v>0</v>
      </c>
      <c r="G62" s="64">
        <v>0</v>
      </c>
      <c r="H62" s="65">
        <v>0</v>
      </c>
      <c r="I62" s="288">
        <v>0</v>
      </c>
      <c r="J62" s="64">
        <v>0</v>
      </c>
      <c r="K62" s="64">
        <v>0</v>
      </c>
      <c r="L62" s="64">
        <v>0</v>
      </c>
      <c r="M62" s="64">
        <v>0</v>
      </c>
      <c r="N62" s="64">
        <v>0</v>
      </c>
      <c r="O62" s="67"/>
      <c r="P62" s="378">
        <v>0</v>
      </c>
      <c r="Q62" s="379">
        <v>0</v>
      </c>
      <c r="R62" s="379">
        <v>0</v>
      </c>
      <c r="S62" s="379">
        <v>0</v>
      </c>
      <c r="T62" s="379">
        <v>0</v>
      </c>
      <c r="U62" s="379">
        <v>0</v>
      </c>
      <c r="V62" s="379">
        <v>0</v>
      </c>
      <c r="W62" s="379">
        <v>0</v>
      </c>
      <c r="X62" s="380">
        <v>0</v>
      </c>
      <c r="Y62" s="381">
        <v>0</v>
      </c>
      <c r="Z62" s="379">
        <v>0</v>
      </c>
      <c r="AA62" s="379">
        <v>0</v>
      </c>
      <c r="AB62" s="379">
        <v>0</v>
      </c>
      <c r="AC62" s="379">
        <v>0</v>
      </c>
      <c r="AD62" s="379">
        <v>0</v>
      </c>
      <c r="AE62" s="379">
        <v>0</v>
      </c>
      <c r="AF62" s="379">
        <v>0</v>
      </c>
      <c r="AG62" s="382">
        <v>0</v>
      </c>
      <c r="AH62" s="378">
        <v>0</v>
      </c>
      <c r="AI62" s="379">
        <v>0</v>
      </c>
      <c r="AJ62" s="379">
        <v>0</v>
      </c>
      <c r="AK62" s="379">
        <v>0</v>
      </c>
      <c r="AL62" s="379">
        <v>0</v>
      </c>
      <c r="AM62" s="379">
        <v>0</v>
      </c>
      <c r="AN62" s="379">
        <v>0</v>
      </c>
      <c r="AO62" s="379">
        <v>0</v>
      </c>
      <c r="AP62" s="380">
        <v>0</v>
      </c>
      <c r="AQ62" s="381">
        <v>0</v>
      </c>
      <c r="AR62" s="379">
        <v>0</v>
      </c>
      <c r="AS62" s="379">
        <v>0</v>
      </c>
      <c r="AT62" s="379">
        <v>0</v>
      </c>
      <c r="AU62" s="379">
        <v>0</v>
      </c>
      <c r="AV62" s="379">
        <v>0</v>
      </c>
      <c r="AW62" s="379">
        <v>0</v>
      </c>
      <c r="AX62" s="379">
        <v>0</v>
      </c>
      <c r="AY62" s="382">
        <v>0</v>
      </c>
      <c r="AZ62" s="378">
        <v>0</v>
      </c>
      <c r="BA62" s="379">
        <v>0</v>
      </c>
      <c r="BB62" s="379">
        <v>0</v>
      </c>
      <c r="BC62" s="379">
        <v>0</v>
      </c>
      <c r="BD62" s="379">
        <v>0</v>
      </c>
      <c r="BE62" s="379">
        <v>0</v>
      </c>
      <c r="BF62" s="379">
        <v>0</v>
      </c>
      <c r="BG62" s="379">
        <v>0</v>
      </c>
      <c r="BH62" s="380">
        <v>0</v>
      </c>
      <c r="BI62" s="381">
        <v>0</v>
      </c>
      <c r="BJ62" s="379">
        <v>0</v>
      </c>
      <c r="BK62" s="379">
        <v>0</v>
      </c>
      <c r="BL62" s="379">
        <v>0</v>
      </c>
      <c r="BM62" s="379">
        <v>0</v>
      </c>
      <c r="BN62" s="379">
        <v>0</v>
      </c>
      <c r="BO62" s="379">
        <v>0</v>
      </c>
      <c r="BP62" s="379">
        <v>0</v>
      </c>
      <c r="BQ62" s="382">
        <v>0</v>
      </c>
      <c r="BR62" s="378">
        <v>0</v>
      </c>
      <c r="BS62" s="379">
        <v>0</v>
      </c>
      <c r="BT62" s="379">
        <v>0</v>
      </c>
      <c r="BU62" s="379">
        <v>0</v>
      </c>
      <c r="BV62" s="379">
        <v>0</v>
      </c>
      <c r="BW62" s="379">
        <v>0</v>
      </c>
      <c r="BX62" s="379">
        <v>0</v>
      </c>
      <c r="BY62" s="379">
        <v>0</v>
      </c>
      <c r="BZ62" s="380">
        <v>0</v>
      </c>
      <c r="CA62" s="381">
        <v>0</v>
      </c>
      <c r="CB62" s="379">
        <v>0</v>
      </c>
      <c r="CC62" s="379">
        <v>0</v>
      </c>
      <c r="CD62" s="379">
        <v>0</v>
      </c>
      <c r="CE62" s="379">
        <v>0</v>
      </c>
      <c r="CF62" s="379">
        <v>0</v>
      </c>
      <c r="CG62" s="379">
        <v>0</v>
      </c>
      <c r="CH62" s="379">
        <v>0</v>
      </c>
      <c r="CI62" s="382">
        <v>0</v>
      </c>
      <c r="CJ62" s="378">
        <v>0</v>
      </c>
      <c r="CK62" s="379">
        <v>0</v>
      </c>
      <c r="CL62" s="379">
        <v>0</v>
      </c>
      <c r="CM62" s="379">
        <v>0</v>
      </c>
      <c r="CN62" s="379">
        <v>0</v>
      </c>
      <c r="CO62" s="379">
        <v>0</v>
      </c>
      <c r="CP62" s="379">
        <v>0</v>
      </c>
      <c r="CQ62" s="379">
        <v>0</v>
      </c>
      <c r="CR62" s="380">
        <v>0</v>
      </c>
      <c r="CS62" s="381">
        <v>0</v>
      </c>
      <c r="CT62" s="379">
        <v>0</v>
      </c>
      <c r="CU62" s="379">
        <v>0</v>
      </c>
      <c r="CV62" s="379">
        <v>0</v>
      </c>
      <c r="CW62" s="379">
        <v>0</v>
      </c>
      <c r="CX62" s="379">
        <v>0</v>
      </c>
      <c r="CY62" s="379">
        <v>0</v>
      </c>
      <c r="CZ62" s="379">
        <v>0</v>
      </c>
      <c r="DA62" s="382">
        <v>0</v>
      </c>
      <c r="DB62" s="378">
        <v>0</v>
      </c>
      <c r="DC62" s="379">
        <v>0</v>
      </c>
      <c r="DD62" s="379">
        <v>0</v>
      </c>
      <c r="DE62" s="379">
        <v>0</v>
      </c>
      <c r="DF62" s="379">
        <v>0</v>
      </c>
      <c r="DG62" s="379">
        <v>0</v>
      </c>
      <c r="DH62" s="379">
        <v>0</v>
      </c>
      <c r="DI62" s="379">
        <v>0</v>
      </c>
      <c r="DJ62" s="380">
        <v>0</v>
      </c>
      <c r="DK62" s="381">
        <v>0</v>
      </c>
      <c r="DL62" s="379">
        <v>0</v>
      </c>
      <c r="DM62" s="379">
        <v>0</v>
      </c>
      <c r="DN62" s="379">
        <v>0</v>
      </c>
      <c r="DO62" s="379">
        <v>0</v>
      </c>
      <c r="DP62" s="379">
        <v>0</v>
      </c>
      <c r="DQ62" s="379">
        <v>0</v>
      </c>
      <c r="DR62" s="379">
        <v>0</v>
      </c>
      <c r="DS62" s="382">
        <v>0</v>
      </c>
      <c r="DT62" s="378">
        <v>0</v>
      </c>
      <c r="DU62" s="379">
        <v>0</v>
      </c>
      <c r="DV62" s="379">
        <v>0</v>
      </c>
      <c r="DW62" s="379">
        <v>0</v>
      </c>
      <c r="DX62" s="379">
        <v>0</v>
      </c>
      <c r="DY62" s="379">
        <v>0</v>
      </c>
      <c r="DZ62" s="379">
        <v>0</v>
      </c>
      <c r="EA62" s="379">
        <v>0</v>
      </c>
      <c r="EB62" s="380">
        <v>0</v>
      </c>
      <c r="EC62" s="381">
        <v>0</v>
      </c>
      <c r="ED62" s="379">
        <v>0</v>
      </c>
      <c r="EE62" s="379">
        <v>0</v>
      </c>
      <c r="EF62" s="379">
        <v>0</v>
      </c>
      <c r="EG62" s="379">
        <v>0</v>
      </c>
      <c r="EH62" s="379">
        <v>0</v>
      </c>
      <c r="EI62" s="379">
        <v>0</v>
      </c>
      <c r="EJ62" s="379">
        <v>0</v>
      </c>
      <c r="EK62" s="382">
        <v>0</v>
      </c>
      <c r="EL62" s="378">
        <v>0</v>
      </c>
      <c r="EM62" s="379">
        <v>0</v>
      </c>
      <c r="EN62" s="379">
        <v>0</v>
      </c>
      <c r="EO62" s="379">
        <v>0</v>
      </c>
      <c r="EP62" s="379">
        <v>0</v>
      </c>
      <c r="EQ62" s="379">
        <v>0</v>
      </c>
      <c r="ER62" s="379">
        <v>0</v>
      </c>
      <c r="ES62" s="379">
        <v>0</v>
      </c>
      <c r="ET62" s="380">
        <v>0</v>
      </c>
      <c r="EU62" s="381">
        <v>0</v>
      </c>
      <c r="EV62" s="379">
        <v>0</v>
      </c>
      <c r="EW62" s="379">
        <v>0</v>
      </c>
      <c r="EX62" s="379">
        <v>0</v>
      </c>
      <c r="EY62" s="379">
        <v>0</v>
      </c>
      <c r="EZ62" s="379">
        <v>0</v>
      </c>
      <c r="FA62" s="379">
        <v>0</v>
      </c>
      <c r="FB62" s="379">
        <v>0</v>
      </c>
      <c r="FC62" s="382">
        <v>0</v>
      </c>
      <c r="FD62" s="378">
        <v>0</v>
      </c>
      <c r="FE62" s="379">
        <v>0</v>
      </c>
      <c r="FF62" s="379">
        <v>0</v>
      </c>
      <c r="FG62" s="379">
        <v>0</v>
      </c>
      <c r="FH62" s="379">
        <v>0</v>
      </c>
      <c r="FI62" s="379">
        <v>0</v>
      </c>
      <c r="FJ62" s="379">
        <v>0</v>
      </c>
      <c r="FK62" s="379">
        <v>0</v>
      </c>
      <c r="FL62" s="380">
        <v>0</v>
      </c>
      <c r="FM62" s="381">
        <v>0</v>
      </c>
      <c r="FN62" s="379">
        <v>0</v>
      </c>
      <c r="FO62" s="379">
        <v>0</v>
      </c>
      <c r="FP62" s="379">
        <v>0</v>
      </c>
      <c r="FQ62" s="379">
        <v>0</v>
      </c>
      <c r="FR62" s="379">
        <v>0</v>
      </c>
      <c r="FS62" s="379">
        <v>0</v>
      </c>
      <c r="FT62" s="379">
        <v>0</v>
      </c>
      <c r="FU62" s="382">
        <v>0</v>
      </c>
      <c r="FV62" s="378">
        <v>0</v>
      </c>
      <c r="FW62" s="379">
        <v>0</v>
      </c>
      <c r="FX62" s="379">
        <v>0</v>
      </c>
      <c r="FY62" s="379">
        <v>0</v>
      </c>
      <c r="FZ62" s="379">
        <v>0</v>
      </c>
      <c r="GA62" s="379">
        <v>0</v>
      </c>
      <c r="GB62" s="379">
        <v>0</v>
      </c>
      <c r="GC62" s="379">
        <v>0</v>
      </c>
      <c r="GD62" s="380">
        <v>0</v>
      </c>
      <c r="GE62" s="381">
        <v>0</v>
      </c>
      <c r="GF62" s="379">
        <v>0</v>
      </c>
      <c r="GG62" s="379">
        <v>0</v>
      </c>
      <c r="GH62" s="379">
        <v>0</v>
      </c>
      <c r="GI62" s="379">
        <v>0</v>
      </c>
      <c r="GJ62" s="379">
        <v>0</v>
      </c>
      <c r="GK62" s="379">
        <v>0</v>
      </c>
      <c r="GL62" s="379">
        <v>0</v>
      </c>
      <c r="GM62" s="382">
        <v>0</v>
      </c>
      <c r="GN62" s="378">
        <v>0</v>
      </c>
      <c r="GO62" s="379">
        <v>0</v>
      </c>
      <c r="GP62" s="379">
        <v>0</v>
      </c>
      <c r="GQ62" s="379">
        <v>0</v>
      </c>
      <c r="GR62" s="379">
        <v>0</v>
      </c>
      <c r="GS62" s="379">
        <v>0</v>
      </c>
      <c r="GT62" s="379">
        <v>0</v>
      </c>
      <c r="GU62" s="379">
        <v>0</v>
      </c>
      <c r="GV62" s="380">
        <v>0</v>
      </c>
      <c r="GW62" s="381">
        <v>0</v>
      </c>
      <c r="GX62" s="379">
        <v>0</v>
      </c>
      <c r="GY62" s="379">
        <v>0</v>
      </c>
      <c r="GZ62" s="379">
        <v>0</v>
      </c>
      <c r="HA62" s="379">
        <v>0</v>
      </c>
      <c r="HB62" s="379">
        <v>0</v>
      </c>
      <c r="HC62" s="379">
        <v>0</v>
      </c>
      <c r="HD62" s="379">
        <v>0</v>
      </c>
      <c r="HE62" s="382">
        <v>0</v>
      </c>
      <c r="HF62" s="378">
        <v>0</v>
      </c>
      <c r="HG62" s="379">
        <v>0</v>
      </c>
      <c r="HH62" s="379">
        <v>0</v>
      </c>
      <c r="HI62" s="379">
        <v>0</v>
      </c>
      <c r="HJ62" s="379">
        <v>0</v>
      </c>
      <c r="HK62" s="379">
        <v>0</v>
      </c>
      <c r="HL62" s="379">
        <v>0</v>
      </c>
      <c r="HM62" s="379">
        <v>0</v>
      </c>
      <c r="HN62" s="380">
        <v>0</v>
      </c>
      <c r="HO62" s="115">
        <f t="shared" si="17"/>
        <v>0</v>
      </c>
      <c r="HP62" s="115">
        <f t="shared" si="18"/>
        <v>0</v>
      </c>
      <c r="HQ62" s="115">
        <f t="shared" si="2"/>
        <v>0</v>
      </c>
      <c r="HR62" s="115">
        <f t="shared" si="3"/>
        <v>0</v>
      </c>
      <c r="HS62" s="116">
        <f t="shared" si="4"/>
        <v>0</v>
      </c>
      <c r="HT62" s="115">
        <f t="shared" si="5"/>
        <v>0</v>
      </c>
      <c r="HU62" s="115">
        <f t="shared" si="6"/>
        <v>0</v>
      </c>
      <c r="HV62" s="117">
        <f t="shared" si="7"/>
        <v>0</v>
      </c>
      <c r="HW62" s="115" t="str">
        <f t="shared" si="8"/>
        <v>nem volt</v>
      </c>
      <c r="HX62" s="470" t="str">
        <f t="shared" si="9"/>
        <v>nem volt</v>
      </c>
      <c r="HY62" s="470" t="str">
        <f t="shared" si="10"/>
        <v>nem volt</v>
      </c>
      <c r="HZ62" s="399" t="str">
        <f t="shared" si="11"/>
        <v>nem volt</v>
      </c>
      <c r="IA62" s="118">
        <f t="shared" si="20"/>
        <v>0</v>
      </c>
      <c r="IB62" s="119">
        <f t="shared" si="13"/>
        <v>0</v>
      </c>
      <c r="IC62" s="119" t="str">
        <f t="shared" si="14"/>
        <v>nem volt</v>
      </c>
      <c r="ID62" s="399">
        <f t="shared" si="15"/>
        <v>0</v>
      </c>
    </row>
    <row r="63" spans="1:238" ht="18" x14ac:dyDescent="0.25">
      <c r="A63" s="392">
        <f t="shared" si="16"/>
        <v>57</v>
      </c>
      <c r="B63" s="62" t="s">
        <v>448</v>
      </c>
      <c r="C63" s="64">
        <v>0</v>
      </c>
      <c r="D63" s="64">
        <v>0</v>
      </c>
      <c r="E63" s="64">
        <v>0</v>
      </c>
      <c r="F63" s="64">
        <v>0</v>
      </c>
      <c r="G63" s="64">
        <v>0</v>
      </c>
      <c r="H63" s="65">
        <v>0</v>
      </c>
      <c r="I63" s="288">
        <v>0</v>
      </c>
      <c r="J63" s="64">
        <v>0</v>
      </c>
      <c r="K63" s="64">
        <v>0</v>
      </c>
      <c r="L63" s="64">
        <v>0</v>
      </c>
      <c r="M63" s="64">
        <v>0</v>
      </c>
      <c r="N63" s="64">
        <v>0</v>
      </c>
      <c r="O63" s="67"/>
      <c r="P63" s="378">
        <v>0</v>
      </c>
      <c r="Q63" s="379">
        <v>0</v>
      </c>
      <c r="R63" s="379">
        <v>0</v>
      </c>
      <c r="S63" s="379">
        <v>0</v>
      </c>
      <c r="T63" s="379">
        <v>0</v>
      </c>
      <c r="U63" s="379">
        <v>0</v>
      </c>
      <c r="V63" s="379">
        <v>0</v>
      </c>
      <c r="W63" s="379">
        <v>0</v>
      </c>
      <c r="X63" s="380">
        <v>0</v>
      </c>
      <c r="Y63" s="381">
        <v>0</v>
      </c>
      <c r="Z63" s="379">
        <v>0</v>
      </c>
      <c r="AA63" s="379">
        <v>0</v>
      </c>
      <c r="AB63" s="379">
        <v>0</v>
      </c>
      <c r="AC63" s="379">
        <v>0</v>
      </c>
      <c r="AD63" s="379">
        <v>0</v>
      </c>
      <c r="AE63" s="379">
        <v>0</v>
      </c>
      <c r="AF63" s="379">
        <v>0</v>
      </c>
      <c r="AG63" s="382">
        <v>0</v>
      </c>
      <c r="AH63" s="378">
        <v>0</v>
      </c>
      <c r="AI63" s="379">
        <v>0</v>
      </c>
      <c r="AJ63" s="379">
        <v>0</v>
      </c>
      <c r="AK63" s="379">
        <v>0</v>
      </c>
      <c r="AL63" s="379">
        <v>0</v>
      </c>
      <c r="AM63" s="379">
        <v>0</v>
      </c>
      <c r="AN63" s="379">
        <v>0</v>
      </c>
      <c r="AO63" s="379">
        <v>0</v>
      </c>
      <c r="AP63" s="380">
        <v>0</v>
      </c>
      <c r="AQ63" s="381">
        <v>0</v>
      </c>
      <c r="AR63" s="379">
        <v>0</v>
      </c>
      <c r="AS63" s="379">
        <v>0</v>
      </c>
      <c r="AT63" s="379">
        <v>0</v>
      </c>
      <c r="AU63" s="379">
        <v>0</v>
      </c>
      <c r="AV63" s="379">
        <v>0</v>
      </c>
      <c r="AW63" s="379">
        <v>0</v>
      </c>
      <c r="AX63" s="379">
        <v>0</v>
      </c>
      <c r="AY63" s="382">
        <v>0</v>
      </c>
      <c r="AZ63" s="378">
        <v>0</v>
      </c>
      <c r="BA63" s="379">
        <v>0</v>
      </c>
      <c r="BB63" s="379">
        <v>0</v>
      </c>
      <c r="BC63" s="379">
        <v>0</v>
      </c>
      <c r="BD63" s="379">
        <v>0</v>
      </c>
      <c r="BE63" s="379">
        <v>0</v>
      </c>
      <c r="BF63" s="379">
        <v>0</v>
      </c>
      <c r="BG63" s="379">
        <v>0</v>
      </c>
      <c r="BH63" s="380">
        <v>0</v>
      </c>
      <c r="BI63" s="381">
        <v>0</v>
      </c>
      <c r="BJ63" s="379">
        <v>0</v>
      </c>
      <c r="BK63" s="379">
        <v>0</v>
      </c>
      <c r="BL63" s="379">
        <v>0</v>
      </c>
      <c r="BM63" s="379">
        <v>0</v>
      </c>
      <c r="BN63" s="379">
        <v>0</v>
      </c>
      <c r="BO63" s="379">
        <v>0</v>
      </c>
      <c r="BP63" s="379">
        <v>0</v>
      </c>
      <c r="BQ63" s="382">
        <v>0</v>
      </c>
      <c r="BR63" s="378">
        <v>0</v>
      </c>
      <c r="BS63" s="379">
        <v>0</v>
      </c>
      <c r="BT63" s="379">
        <v>0</v>
      </c>
      <c r="BU63" s="379">
        <v>0</v>
      </c>
      <c r="BV63" s="379">
        <v>0</v>
      </c>
      <c r="BW63" s="379">
        <v>0</v>
      </c>
      <c r="BX63" s="379">
        <v>0</v>
      </c>
      <c r="BY63" s="379">
        <v>0</v>
      </c>
      <c r="BZ63" s="380">
        <v>0</v>
      </c>
      <c r="CA63" s="381">
        <v>0</v>
      </c>
      <c r="CB63" s="379">
        <v>0</v>
      </c>
      <c r="CC63" s="379">
        <v>0</v>
      </c>
      <c r="CD63" s="379">
        <v>0</v>
      </c>
      <c r="CE63" s="379">
        <v>0</v>
      </c>
      <c r="CF63" s="379">
        <v>0</v>
      </c>
      <c r="CG63" s="379">
        <v>0</v>
      </c>
      <c r="CH63" s="379">
        <v>0</v>
      </c>
      <c r="CI63" s="382">
        <v>0</v>
      </c>
      <c r="CJ63" s="378">
        <v>0</v>
      </c>
      <c r="CK63" s="379">
        <v>0</v>
      </c>
      <c r="CL63" s="379">
        <v>0</v>
      </c>
      <c r="CM63" s="379">
        <v>0</v>
      </c>
      <c r="CN63" s="379">
        <v>0</v>
      </c>
      <c r="CO63" s="379">
        <v>0</v>
      </c>
      <c r="CP63" s="379">
        <v>0</v>
      </c>
      <c r="CQ63" s="379">
        <v>0</v>
      </c>
      <c r="CR63" s="380">
        <v>0</v>
      </c>
      <c r="CS63" s="381">
        <v>0</v>
      </c>
      <c r="CT63" s="379">
        <v>0</v>
      </c>
      <c r="CU63" s="379">
        <v>0</v>
      </c>
      <c r="CV63" s="379">
        <v>0</v>
      </c>
      <c r="CW63" s="379">
        <v>0</v>
      </c>
      <c r="CX63" s="379">
        <v>0</v>
      </c>
      <c r="CY63" s="379">
        <v>0</v>
      </c>
      <c r="CZ63" s="379">
        <v>0</v>
      </c>
      <c r="DA63" s="382">
        <v>0</v>
      </c>
      <c r="DB63" s="378">
        <v>0</v>
      </c>
      <c r="DC63" s="379">
        <v>0</v>
      </c>
      <c r="DD63" s="379">
        <v>0</v>
      </c>
      <c r="DE63" s="379">
        <v>0</v>
      </c>
      <c r="DF63" s="379">
        <v>0</v>
      </c>
      <c r="DG63" s="379">
        <v>0</v>
      </c>
      <c r="DH63" s="379">
        <v>0</v>
      </c>
      <c r="DI63" s="379">
        <v>0</v>
      </c>
      <c r="DJ63" s="380">
        <v>0</v>
      </c>
      <c r="DK63" s="381">
        <v>0</v>
      </c>
      <c r="DL63" s="379">
        <v>0</v>
      </c>
      <c r="DM63" s="379">
        <v>0</v>
      </c>
      <c r="DN63" s="379">
        <v>0</v>
      </c>
      <c r="DO63" s="379">
        <v>0</v>
      </c>
      <c r="DP63" s="379">
        <v>0</v>
      </c>
      <c r="DQ63" s="379">
        <v>0</v>
      </c>
      <c r="DR63" s="379">
        <v>0</v>
      </c>
      <c r="DS63" s="382">
        <v>0</v>
      </c>
      <c r="DT63" s="378">
        <v>0</v>
      </c>
      <c r="DU63" s="379">
        <v>0</v>
      </c>
      <c r="DV63" s="379">
        <v>0</v>
      </c>
      <c r="DW63" s="379">
        <v>0</v>
      </c>
      <c r="DX63" s="379">
        <v>0</v>
      </c>
      <c r="DY63" s="379">
        <v>0</v>
      </c>
      <c r="DZ63" s="379">
        <v>0</v>
      </c>
      <c r="EA63" s="379">
        <v>0</v>
      </c>
      <c r="EB63" s="380">
        <v>0</v>
      </c>
      <c r="EC63" s="381">
        <v>0</v>
      </c>
      <c r="ED63" s="379">
        <v>0</v>
      </c>
      <c r="EE63" s="379">
        <v>0</v>
      </c>
      <c r="EF63" s="379">
        <v>0</v>
      </c>
      <c r="EG63" s="379">
        <v>0</v>
      </c>
      <c r="EH63" s="379">
        <v>0</v>
      </c>
      <c r="EI63" s="379">
        <v>0</v>
      </c>
      <c r="EJ63" s="379">
        <v>0</v>
      </c>
      <c r="EK63" s="382">
        <v>0</v>
      </c>
      <c r="EL63" s="378">
        <v>0</v>
      </c>
      <c r="EM63" s="379">
        <v>0</v>
      </c>
      <c r="EN63" s="379">
        <v>0</v>
      </c>
      <c r="EO63" s="379">
        <v>0</v>
      </c>
      <c r="EP63" s="379">
        <v>0</v>
      </c>
      <c r="EQ63" s="379">
        <v>0</v>
      </c>
      <c r="ER63" s="379">
        <v>0</v>
      </c>
      <c r="ES63" s="379">
        <v>0</v>
      </c>
      <c r="ET63" s="380">
        <v>0</v>
      </c>
      <c r="EU63" s="381">
        <v>0</v>
      </c>
      <c r="EV63" s="379">
        <v>0</v>
      </c>
      <c r="EW63" s="379">
        <v>0</v>
      </c>
      <c r="EX63" s="379">
        <v>0</v>
      </c>
      <c r="EY63" s="379">
        <v>0</v>
      </c>
      <c r="EZ63" s="379">
        <v>0</v>
      </c>
      <c r="FA63" s="379">
        <v>0</v>
      </c>
      <c r="FB63" s="379">
        <v>0</v>
      </c>
      <c r="FC63" s="382">
        <v>0</v>
      </c>
      <c r="FD63" s="378">
        <v>0</v>
      </c>
      <c r="FE63" s="379">
        <v>0</v>
      </c>
      <c r="FF63" s="379">
        <v>0</v>
      </c>
      <c r="FG63" s="379">
        <v>0</v>
      </c>
      <c r="FH63" s="379">
        <v>0</v>
      </c>
      <c r="FI63" s="379">
        <v>0</v>
      </c>
      <c r="FJ63" s="379">
        <v>0</v>
      </c>
      <c r="FK63" s="379">
        <v>0</v>
      </c>
      <c r="FL63" s="380">
        <v>0</v>
      </c>
      <c r="FM63" s="381">
        <v>0</v>
      </c>
      <c r="FN63" s="379">
        <v>0</v>
      </c>
      <c r="FO63" s="379">
        <v>0</v>
      </c>
      <c r="FP63" s="379">
        <v>0</v>
      </c>
      <c r="FQ63" s="379">
        <v>0</v>
      </c>
      <c r="FR63" s="379">
        <v>0</v>
      </c>
      <c r="FS63" s="379">
        <v>0</v>
      </c>
      <c r="FT63" s="379">
        <v>0</v>
      </c>
      <c r="FU63" s="382">
        <v>0</v>
      </c>
      <c r="FV63" s="378">
        <v>0</v>
      </c>
      <c r="FW63" s="379">
        <v>0</v>
      </c>
      <c r="FX63" s="379">
        <v>0</v>
      </c>
      <c r="FY63" s="379">
        <v>0</v>
      </c>
      <c r="FZ63" s="379">
        <v>0</v>
      </c>
      <c r="GA63" s="379">
        <v>0</v>
      </c>
      <c r="GB63" s="379">
        <v>0</v>
      </c>
      <c r="GC63" s="379">
        <v>0</v>
      </c>
      <c r="GD63" s="380">
        <v>0</v>
      </c>
      <c r="GE63" s="381">
        <v>0</v>
      </c>
      <c r="GF63" s="379">
        <v>0</v>
      </c>
      <c r="GG63" s="379">
        <v>0</v>
      </c>
      <c r="GH63" s="379">
        <v>0</v>
      </c>
      <c r="GI63" s="379">
        <v>0</v>
      </c>
      <c r="GJ63" s="379">
        <v>0</v>
      </c>
      <c r="GK63" s="379">
        <v>0</v>
      </c>
      <c r="GL63" s="379">
        <v>0</v>
      </c>
      <c r="GM63" s="382">
        <v>0</v>
      </c>
      <c r="GN63" s="378">
        <v>0</v>
      </c>
      <c r="GO63" s="379">
        <v>0</v>
      </c>
      <c r="GP63" s="379">
        <v>0</v>
      </c>
      <c r="GQ63" s="379">
        <v>0</v>
      </c>
      <c r="GR63" s="379">
        <v>0</v>
      </c>
      <c r="GS63" s="379">
        <v>0</v>
      </c>
      <c r="GT63" s="379">
        <v>0</v>
      </c>
      <c r="GU63" s="379">
        <v>0</v>
      </c>
      <c r="GV63" s="380">
        <v>0</v>
      </c>
      <c r="GW63" s="381">
        <v>0</v>
      </c>
      <c r="GX63" s="379">
        <v>0</v>
      </c>
      <c r="GY63" s="379">
        <v>0</v>
      </c>
      <c r="GZ63" s="379">
        <v>0</v>
      </c>
      <c r="HA63" s="379">
        <v>0</v>
      </c>
      <c r="HB63" s="379">
        <v>0</v>
      </c>
      <c r="HC63" s="379">
        <v>0</v>
      </c>
      <c r="HD63" s="379">
        <v>0</v>
      </c>
      <c r="HE63" s="382">
        <v>0</v>
      </c>
      <c r="HF63" s="378">
        <v>0</v>
      </c>
      <c r="HG63" s="379">
        <v>0</v>
      </c>
      <c r="HH63" s="379">
        <v>0</v>
      </c>
      <c r="HI63" s="379">
        <v>0</v>
      </c>
      <c r="HJ63" s="379">
        <v>0</v>
      </c>
      <c r="HK63" s="379">
        <v>0</v>
      </c>
      <c r="HL63" s="379">
        <v>0</v>
      </c>
      <c r="HM63" s="379">
        <v>0</v>
      </c>
      <c r="HN63" s="380">
        <v>0</v>
      </c>
      <c r="HO63" s="115">
        <f t="shared" si="17"/>
        <v>0</v>
      </c>
      <c r="HP63" s="115">
        <f t="shared" si="18"/>
        <v>0</v>
      </c>
      <c r="HQ63" s="115">
        <f t="shared" si="2"/>
        <v>0</v>
      </c>
      <c r="HR63" s="115">
        <f t="shared" si="3"/>
        <v>0</v>
      </c>
      <c r="HS63" s="116">
        <f t="shared" si="4"/>
        <v>0</v>
      </c>
      <c r="HT63" s="115">
        <f t="shared" si="5"/>
        <v>0</v>
      </c>
      <c r="HU63" s="115">
        <f t="shared" si="6"/>
        <v>0</v>
      </c>
      <c r="HV63" s="117">
        <f t="shared" si="7"/>
        <v>0</v>
      </c>
      <c r="HW63" s="115" t="str">
        <f t="shared" si="8"/>
        <v>nem volt</v>
      </c>
      <c r="HX63" s="470" t="str">
        <f t="shared" si="9"/>
        <v>nem volt</v>
      </c>
      <c r="HY63" s="470" t="str">
        <f t="shared" si="10"/>
        <v>nem volt</v>
      </c>
      <c r="HZ63" s="399" t="str">
        <f t="shared" si="11"/>
        <v>nem volt</v>
      </c>
      <c r="IA63" s="118">
        <f t="shared" si="20"/>
        <v>0</v>
      </c>
      <c r="IB63" s="119">
        <f t="shared" si="13"/>
        <v>0</v>
      </c>
      <c r="IC63" s="119" t="str">
        <f t="shared" si="14"/>
        <v>nem volt</v>
      </c>
      <c r="ID63" s="399">
        <f t="shared" si="15"/>
        <v>0</v>
      </c>
    </row>
    <row r="64" spans="1:238" ht="18" x14ac:dyDescent="0.25">
      <c r="A64" s="392">
        <f t="shared" si="16"/>
        <v>58</v>
      </c>
      <c r="B64" s="62" t="s">
        <v>448</v>
      </c>
      <c r="C64" s="64">
        <v>0</v>
      </c>
      <c r="D64" s="64">
        <v>0</v>
      </c>
      <c r="E64" s="64">
        <v>0</v>
      </c>
      <c r="F64" s="64">
        <v>0</v>
      </c>
      <c r="G64" s="64">
        <v>0</v>
      </c>
      <c r="H64" s="65">
        <v>0</v>
      </c>
      <c r="I64" s="288">
        <v>0</v>
      </c>
      <c r="J64" s="64">
        <v>0</v>
      </c>
      <c r="K64" s="64">
        <v>0</v>
      </c>
      <c r="L64" s="64">
        <v>0</v>
      </c>
      <c r="M64" s="64">
        <v>0</v>
      </c>
      <c r="N64" s="64">
        <v>0</v>
      </c>
      <c r="O64" s="67"/>
      <c r="P64" s="378">
        <v>0</v>
      </c>
      <c r="Q64" s="379">
        <v>0</v>
      </c>
      <c r="R64" s="379">
        <v>0</v>
      </c>
      <c r="S64" s="379">
        <v>0</v>
      </c>
      <c r="T64" s="379">
        <v>0</v>
      </c>
      <c r="U64" s="379">
        <v>0</v>
      </c>
      <c r="V64" s="379">
        <v>0</v>
      </c>
      <c r="W64" s="379">
        <v>0</v>
      </c>
      <c r="X64" s="380">
        <v>0</v>
      </c>
      <c r="Y64" s="381">
        <v>0</v>
      </c>
      <c r="Z64" s="379">
        <v>0</v>
      </c>
      <c r="AA64" s="379">
        <v>0</v>
      </c>
      <c r="AB64" s="379">
        <v>0</v>
      </c>
      <c r="AC64" s="379">
        <v>0</v>
      </c>
      <c r="AD64" s="379">
        <v>0</v>
      </c>
      <c r="AE64" s="379">
        <v>0</v>
      </c>
      <c r="AF64" s="379">
        <v>0</v>
      </c>
      <c r="AG64" s="382">
        <v>0</v>
      </c>
      <c r="AH64" s="378">
        <v>0</v>
      </c>
      <c r="AI64" s="379">
        <v>0</v>
      </c>
      <c r="AJ64" s="379">
        <v>0</v>
      </c>
      <c r="AK64" s="379">
        <v>0</v>
      </c>
      <c r="AL64" s="379">
        <v>0</v>
      </c>
      <c r="AM64" s="379">
        <v>0</v>
      </c>
      <c r="AN64" s="379">
        <v>0</v>
      </c>
      <c r="AO64" s="379">
        <v>0</v>
      </c>
      <c r="AP64" s="380">
        <v>0</v>
      </c>
      <c r="AQ64" s="381">
        <v>0</v>
      </c>
      <c r="AR64" s="379">
        <v>0</v>
      </c>
      <c r="AS64" s="379">
        <v>0</v>
      </c>
      <c r="AT64" s="379">
        <v>0</v>
      </c>
      <c r="AU64" s="379">
        <v>0</v>
      </c>
      <c r="AV64" s="379">
        <v>0</v>
      </c>
      <c r="AW64" s="379">
        <v>0</v>
      </c>
      <c r="AX64" s="379">
        <v>0</v>
      </c>
      <c r="AY64" s="382">
        <v>0</v>
      </c>
      <c r="AZ64" s="378">
        <v>0</v>
      </c>
      <c r="BA64" s="379">
        <v>0</v>
      </c>
      <c r="BB64" s="379">
        <v>0</v>
      </c>
      <c r="BC64" s="379">
        <v>0</v>
      </c>
      <c r="BD64" s="379">
        <v>0</v>
      </c>
      <c r="BE64" s="379">
        <v>0</v>
      </c>
      <c r="BF64" s="379">
        <v>0</v>
      </c>
      <c r="BG64" s="379">
        <v>0</v>
      </c>
      <c r="BH64" s="380">
        <v>0</v>
      </c>
      <c r="BI64" s="381">
        <v>0</v>
      </c>
      <c r="BJ64" s="379">
        <v>0</v>
      </c>
      <c r="BK64" s="379">
        <v>0</v>
      </c>
      <c r="BL64" s="379">
        <v>0</v>
      </c>
      <c r="BM64" s="379">
        <v>0</v>
      </c>
      <c r="BN64" s="379">
        <v>0</v>
      </c>
      <c r="BO64" s="379">
        <v>0</v>
      </c>
      <c r="BP64" s="379">
        <v>0</v>
      </c>
      <c r="BQ64" s="382">
        <v>0</v>
      </c>
      <c r="BR64" s="378">
        <v>0</v>
      </c>
      <c r="BS64" s="379">
        <v>0</v>
      </c>
      <c r="BT64" s="379">
        <v>0</v>
      </c>
      <c r="BU64" s="379">
        <v>0</v>
      </c>
      <c r="BV64" s="379">
        <v>0</v>
      </c>
      <c r="BW64" s="379">
        <v>0</v>
      </c>
      <c r="BX64" s="379">
        <v>0</v>
      </c>
      <c r="BY64" s="379">
        <v>0</v>
      </c>
      <c r="BZ64" s="380">
        <v>0</v>
      </c>
      <c r="CA64" s="381">
        <v>0</v>
      </c>
      <c r="CB64" s="379">
        <v>0</v>
      </c>
      <c r="CC64" s="379">
        <v>0</v>
      </c>
      <c r="CD64" s="379">
        <v>0</v>
      </c>
      <c r="CE64" s="379">
        <v>0</v>
      </c>
      <c r="CF64" s="379">
        <v>0</v>
      </c>
      <c r="CG64" s="379">
        <v>0</v>
      </c>
      <c r="CH64" s="379">
        <v>0</v>
      </c>
      <c r="CI64" s="382">
        <v>0</v>
      </c>
      <c r="CJ64" s="378">
        <v>0</v>
      </c>
      <c r="CK64" s="379">
        <v>0</v>
      </c>
      <c r="CL64" s="379">
        <v>0</v>
      </c>
      <c r="CM64" s="379">
        <v>0</v>
      </c>
      <c r="CN64" s="379">
        <v>0</v>
      </c>
      <c r="CO64" s="379">
        <v>0</v>
      </c>
      <c r="CP64" s="379">
        <v>0</v>
      </c>
      <c r="CQ64" s="379">
        <v>0</v>
      </c>
      <c r="CR64" s="380">
        <v>0</v>
      </c>
      <c r="CS64" s="381">
        <v>0</v>
      </c>
      <c r="CT64" s="379">
        <v>0</v>
      </c>
      <c r="CU64" s="379">
        <v>0</v>
      </c>
      <c r="CV64" s="379">
        <v>0</v>
      </c>
      <c r="CW64" s="379">
        <v>0</v>
      </c>
      <c r="CX64" s="379">
        <v>0</v>
      </c>
      <c r="CY64" s="379">
        <v>0</v>
      </c>
      <c r="CZ64" s="379">
        <v>0</v>
      </c>
      <c r="DA64" s="382">
        <v>0</v>
      </c>
      <c r="DB64" s="378">
        <v>0</v>
      </c>
      <c r="DC64" s="379">
        <v>0</v>
      </c>
      <c r="DD64" s="379">
        <v>0</v>
      </c>
      <c r="DE64" s="379">
        <v>0</v>
      </c>
      <c r="DF64" s="379">
        <v>0</v>
      </c>
      <c r="DG64" s="379">
        <v>0</v>
      </c>
      <c r="DH64" s="379">
        <v>0</v>
      </c>
      <c r="DI64" s="379">
        <v>0</v>
      </c>
      <c r="DJ64" s="380">
        <v>0</v>
      </c>
      <c r="DK64" s="381">
        <v>0</v>
      </c>
      <c r="DL64" s="379">
        <v>0</v>
      </c>
      <c r="DM64" s="379">
        <v>0</v>
      </c>
      <c r="DN64" s="379">
        <v>0</v>
      </c>
      <c r="DO64" s="379">
        <v>0</v>
      </c>
      <c r="DP64" s="379">
        <v>0</v>
      </c>
      <c r="DQ64" s="379">
        <v>0</v>
      </c>
      <c r="DR64" s="379">
        <v>0</v>
      </c>
      <c r="DS64" s="382">
        <v>0</v>
      </c>
      <c r="DT64" s="378">
        <v>0</v>
      </c>
      <c r="DU64" s="379">
        <v>0</v>
      </c>
      <c r="DV64" s="379">
        <v>0</v>
      </c>
      <c r="DW64" s="379">
        <v>0</v>
      </c>
      <c r="DX64" s="379">
        <v>0</v>
      </c>
      <c r="DY64" s="379">
        <v>0</v>
      </c>
      <c r="DZ64" s="379">
        <v>0</v>
      </c>
      <c r="EA64" s="379">
        <v>0</v>
      </c>
      <c r="EB64" s="380">
        <v>0</v>
      </c>
      <c r="EC64" s="381">
        <v>0</v>
      </c>
      <c r="ED64" s="379">
        <v>0</v>
      </c>
      <c r="EE64" s="379">
        <v>0</v>
      </c>
      <c r="EF64" s="379">
        <v>0</v>
      </c>
      <c r="EG64" s="379">
        <v>0</v>
      </c>
      <c r="EH64" s="379">
        <v>0</v>
      </c>
      <c r="EI64" s="379">
        <v>0</v>
      </c>
      <c r="EJ64" s="379">
        <v>0</v>
      </c>
      <c r="EK64" s="382">
        <v>0</v>
      </c>
      <c r="EL64" s="378">
        <v>0</v>
      </c>
      <c r="EM64" s="379">
        <v>0</v>
      </c>
      <c r="EN64" s="379">
        <v>0</v>
      </c>
      <c r="EO64" s="379">
        <v>0</v>
      </c>
      <c r="EP64" s="379">
        <v>0</v>
      </c>
      <c r="EQ64" s="379">
        <v>0</v>
      </c>
      <c r="ER64" s="379">
        <v>0</v>
      </c>
      <c r="ES64" s="379">
        <v>0</v>
      </c>
      <c r="ET64" s="380">
        <v>0</v>
      </c>
      <c r="EU64" s="381">
        <v>0</v>
      </c>
      <c r="EV64" s="379">
        <v>0</v>
      </c>
      <c r="EW64" s="379">
        <v>0</v>
      </c>
      <c r="EX64" s="379">
        <v>0</v>
      </c>
      <c r="EY64" s="379">
        <v>0</v>
      </c>
      <c r="EZ64" s="379">
        <v>0</v>
      </c>
      <c r="FA64" s="379">
        <v>0</v>
      </c>
      <c r="FB64" s="379">
        <v>0</v>
      </c>
      <c r="FC64" s="382">
        <v>0</v>
      </c>
      <c r="FD64" s="378">
        <v>0</v>
      </c>
      <c r="FE64" s="379">
        <v>0</v>
      </c>
      <c r="FF64" s="379">
        <v>0</v>
      </c>
      <c r="FG64" s="379">
        <v>0</v>
      </c>
      <c r="FH64" s="379">
        <v>0</v>
      </c>
      <c r="FI64" s="379">
        <v>0</v>
      </c>
      <c r="FJ64" s="379">
        <v>0</v>
      </c>
      <c r="FK64" s="379">
        <v>0</v>
      </c>
      <c r="FL64" s="380">
        <v>0</v>
      </c>
      <c r="FM64" s="381">
        <v>0</v>
      </c>
      <c r="FN64" s="379">
        <v>0</v>
      </c>
      <c r="FO64" s="379">
        <v>0</v>
      </c>
      <c r="FP64" s="379">
        <v>0</v>
      </c>
      <c r="FQ64" s="379">
        <v>0</v>
      </c>
      <c r="FR64" s="379">
        <v>0</v>
      </c>
      <c r="FS64" s="379">
        <v>0</v>
      </c>
      <c r="FT64" s="379">
        <v>0</v>
      </c>
      <c r="FU64" s="382">
        <v>0</v>
      </c>
      <c r="FV64" s="378">
        <v>0</v>
      </c>
      <c r="FW64" s="379">
        <v>0</v>
      </c>
      <c r="FX64" s="379">
        <v>0</v>
      </c>
      <c r="FY64" s="379">
        <v>0</v>
      </c>
      <c r="FZ64" s="379">
        <v>0</v>
      </c>
      <c r="GA64" s="379">
        <v>0</v>
      </c>
      <c r="GB64" s="379">
        <v>0</v>
      </c>
      <c r="GC64" s="379">
        <v>0</v>
      </c>
      <c r="GD64" s="380">
        <v>0</v>
      </c>
      <c r="GE64" s="381">
        <v>0</v>
      </c>
      <c r="GF64" s="379">
        <v>0</v>
      </c>
      <c r="GG64" s="379">
        <v>0</v>
      </c>
      <c r="GH64" s="379">
        <v>0</v>
      </c>
      <c r="GI64" s="379">
        <v>0</v>
      </c>
      <c r="GJ64" s="379">
        <v>0</v>
      </c>
      <c r="GK64" s="379">
        <v>0</v>
      </c>
      <c r="GL64" s="379">
        <v>0</v>
      </c>
      <c r="GM64" s="382">
        <v>0</v>
      </c>
      <c r="GN64" s="378">
        <v>0</v>
      </c>
      <c r="GO64" s="379">
        <v>0</v>
      </c>
      <c r="GP64" s="379">
        <v>0</v>
      </c>
      <c r="GQ64" s="379">
        <v>0</v>
      </c>
      <c r="GR64" s="379">
        <v>0</v>
      </c>
      <c r="GS64" s="379">
        <v>0</v>
      </c>
      <c r="GT64" s="379">
        <v>0</v>
      </c>
      <c r="GU64" s="379">
        <v>0</v>
      </c>
      <c r="GV64" s="380">
        <v>0</v>
      </c>
      <c r="GW64" s="381">
        <v>0</v>
      </c>
      <c r="GX64" s="379">
        <v>0</v>
      </c>
      <c r="GY64" s="379">
        <v>0</v>
      </c>
      <c r="GZ64" s="379">
        <v>0</v>
      </c>
      <c r="HA64" s="379">
        <v>0</v>
      </c>
      <c r="HB64" s="379">
        <v>0</v>
      </c>
      <c r="HC64" s="379">
        <v>0</v>
      </c>
      <c r="HD64" s="379">
        <v>0</v>
      </c>
      <c r="HE64" s="382">
        <v>0</v>
      </c>
      <c r="HF64" s="378">
        <v>0</v>
      </c>
      <c r="HG64" s="379">
        <v>0</v>
      </c>
      <c r="HH64" s="379">
        <v>0</v>
      </c>
      <c r="HI64" s="379">
        <v>0</v>
      </c>
      <c r="HJ64" s="379">
        <v>0</v>
      </c>
      <c r="HK64" s="379">
        <v>0</v>
      </c>
      <c r="HL64" s="379">
        <v>0</v>
      </c>
      <c r="HM64" s="379">
        <v>0</v>
      </c>
      <c r="HN64" s="380">
        <v>0</v>
      </c>
      <c r="HO64" s="115">
        <f t="shared" si="17"/>
        <v>0</v>
      </c>
      <c r="HP64" s="115">
        <f t="shared" si="18"/>
        <v>0</v>
      </c>
      <c r="HQ64" s="115">
        <f t="shared" si="2"/>
        <v>0</v>
      </c>
      <c r="HR64" s="115">
        <f t="shared" si="3"/>
        <v>0</v>
      </c>
      <c r="HS64" s="116">
        <f t="shared" si="4"/>
        <v>0</v>
      </c>
      <c r="HT64" s="115">
        <f t="shared" si="5"/>
        <v>0</v>
      </c>
      <c r="HU64" s="115">
        <f t="shared" si="6"/>
        <v>0</v>
      </c>
      <c r="HV64" s="117">
        <f t="shared" si="7"/>
        <v>0</v>
      </c>
      <c r="HW64" s="115" t="str">
        <f t="shared" si="8"/>
        <v>nem volt</v>
      </c>
      <c r="HX64" s="470" t="str">
        <f t="shared" si="9"/>
        <v>nem volt</v>
      </c>
      <c r="HY64" s="470" t="str">
        <f t="shared" si="10"/>
        <v>nem volt</v>
      </c>
      <c r="HZ64" s="399" t="str">
        <f t="shared" si="11"/>
        <v>nem volt</v>
      </c>
      <c r="IA64" s="118">
        <f t="shared" si="20"/>
        <v>0</v>
      </c>
      <c r="IB64" s="119">
        <f t="shared" si="13"/>
        <v>0</v>
      </c>
      <c r="IC64" s="119" t="str">
        <f t="shared" si="14"/>
        <v>nem volt</v>
      </c>
      <c r="ID64" s="399">
        <f t="shared" si="15"/>
        <v>0</v>
      </c>
    </row>
    <row r="65" spans="1:238" ht="18" x14ac:dyDescent="0.25">
      <c r="A65" s="392">
        <f t="shared" si="16"/>
        <v>59</v>
      </c>
      <c r="B65" s="62" t="s">
        <v>448</v>
      </c>
      <c r="C65" s="64">
        <v>0</v>
      </c>
      <c r="D65" s="64">
        <v>0</v>
      </c>
      <c r="E65" s="64">
        <v>0</v>
      </c>
      <c r="F65" s="64">
        <v>0</v>
      </c>
      <c r="G65" s="64">
        <v>0</v>
      </c>
      <c r="H65" s="65">
        <v>0</v>
      </c>
      <c r="I65" s="288">
        <v>0</v>
      </c>
      <c r="J65" s="64">
        <v>0</v>
      </c>
      <c r="K65" s="64">
        <v>0</v>
      </c>
      <c r="L65" s="64">
        <v>0</v>
      </c>
      <c r="M65" s="64">
        <v>0</v>
      </c>
      <c r="N65" s="64">
        <v>0</v>
      </c>
      <c r="O65" s="67"/>
      <c r="P65" s="378">
        <v>0</v>
      </c>
      <c r="Q65" s="379">
        <v>0</v>
      </c>
      <c r="R65" s="379">
        <v>0</v>
      </c>
      <c r="S65" s="379">
        <v>0</v>
      </c>
      <c r="T65" s="379">
        <v>0</v>
      </c>
      <c r="U65" s="379">
        <v>0</v>
      </c>
      <c r="V65" s="379">
        <v>0</v>
      </c>
      <c r="W65" s="379">
        <v>0</v>
      </c>
      <c r="X65" s="380">
        <v>0</v>
      </c>
      <c r="Y65" s="381">
        <v>0</v>
      </c>
      <c r="Z65" s="379">
        <v>0</v>
      </c>
      <c r="AA65" s="379">
        <v>0</v>
      </c>
      <c r="AB65" s="379">
        <v>0</v>
      </c>
      <c r="AC65" s="379">
        <v>0</v>
      </c>
      <c r="AD65" s="379">
        <v>0</v>
      </c>
      <c r="AE65" s="379">
        <v>0</v>
      </c>
      <c r="AF65" s="379">
        <v>0</v>
      </c>
      <c r="AG65" s="382">
        <v>0</v>
      </c>
      <c r="AH65" s="378">
        <v>0</v>
      </c>
      <c r="AI65" s="379">
        <v>0</v>
      </c>
      <c r="AJ65" s="379">
        <v>0</v>
      </c>
      <c r="AK65" s="379">
        <v>0</v>
      </c>
      <c r="AL65" s="379">
        <v>0</v>
      </c>
      <c r="AM65" s="379">
        <v>0</v>
      </c>
      <c r="AN65" s="379">
        <v>0</v>
      </c>
      <c r="AO65" s="379">
        <v>0</v>
      </c>
      <c r="AP65" s="380">
        <v>0</v>
      </c>
      <c r="AQ65" s="381">
        <v>0</v>
      </c>
      <c r="AR65" s="379">
        <v>0</v>
      </c>
      <c r="AS65" s="379">
        <v>0</v>
      </c>
      <c r="AT65" s="379">
        <v>0</v>
      </c>
      <c r="AU65" s="379">
        <v>0</v>
      </c>
      <c r="AV65" s="379">
        <v>0</v>
      </c>
      <c r="AW65" s="379">
        <v>0</v>
      </c>
      <c r="AX65" s="379">
        <v>0</v>
      </c>
      <c r="AY65" s="382">
        <v>0</v>
      </c>
      <c r="AZ65" s="378">
        <v>0</v>
      </c>
      <c r="BA65" s="379">
        <v>0</v>
      </c>
      <c r="BB65" s="379">
        <v>0</v>
      </c>
      <c r="BC65" s="379">
        <v>0</v>
      </c>
      <c r="BD65" s="379">
        <v>0</v>
      </c>
      <c r="BE65" s="379">
        <v>0</v>
      </c>
      <c r="BF65" s="379">
        <v>0</v>
      </c>
      <c r="BG65" s="379">
        <v>0</v>
      </c>
      <c r="BH65" s="380">
        <v>0</v>
      </c>
      <c r="BI65" s="381">
        <v>0</v>
      </c>
      <c r="BJ65" s="379">
        <v>0</v>
      </c>
      <c r="BK65" s="379">
        <v>0</v>
      </c>
      <c r="BL65" s="379">
        <v>0</v>
      </c>
      <c r="BM65" s="379">
        <v>0</v>
      </c>
      <c r="BN65" s="379">
        <v>0</v>
      </c>
      <c r="BO65" s="379">
        <v>0</v>
      </c>
      <c r="BP65" s="379">
        <v>0</v>
      </c>
      <c r="BQ65" s="382">
        <v>0</v>
      </c>
      <c r="BR65" s="378">
        <v>0</v>
      </c>
      <c r="BS65" s="379">
        <v>0</v>
      </c>
      <c r="BT65" s="379">
        <v>0</v>
      </c>
      <c r="BU65" s="379">
        <v>0</v>
      </c>
      <c r="BV65" s="379">
        <v>0</v>
      </c>
      <c r="BW65" s="379">
        <v>0</v>
      </c>
      <c r="BX65" s="379">
        <v>0</v>
      </c>
      <c r="BY65" s="379">
        <v>0</v>
      </c>
      <c r="BZ65" s="380">
        <v>0</v>
      </c>
      <c r="CA65" s="381">
        <v>0</v>
      </c>
      <c r="CB65" s="379">
        <v>0</v>
      </c>
      <c r="CC65" s="379">
        <v>0</v>
      </c>
      <c r="CD65" s="379">
        <v>0</v>
      </c>
      <c r="CE65" s="379">
        <v>0</v>
      </c>
      <c r="CF65" s="379">
        <v>0</v>
      </c>
      <c r="CG65" s="379">
        <v>0</v>
      </c>
      <c r="CH65" s="379">
        <v>0</v>
      </c>
      <c r="CI65" s="382">
        <v>0</v>
      </c>
      <c r="CJ65" s="378">
        <v>0</v>
      </c>
      <c r="CK65" s="379">
        <v>0</v>
      </c>
      <c r="CL65" s="379">
        <v>0</v>
      </c>
      <c r="CM65" s="379">
        <v>0</v>
      </c>
      <c r="CN65" s="379">
        <v>0</v>
      </c>
      <c r="CO65" s="379">
        <v>0</v>
      </c>
      <c r="CP65" s="379">
        <v>0</v>
      </c>
      <c r="CQ65" s="379">
        <v>0</v>
      </c>
      <c r="CR65" s="380">
        <v>0</v>
      </c>
      <c r="CS65" s="381">
        <v>0</v>
      </c>
      <c r="CT65" s="379">
        <v>0</v>
      </c>
      <c r="CU65" s="379">
        <v>0</v>
      </c>
      <c r="CV65" s="379">
        <v>0</v>
      </c>
      <c r="CW65" s="379">
        <v>0</v>
      </c>
      <c r="CX65" s="379">
        <v>0</v>
      </c>
      <c r="CY65" s="379">
        <v>0</v>
      </c>
      <c r="CZ65" s="379">
        <v>0</v>
      </c>
      <c r="DA65" s="382">
        <v>0</v>
      </c>
      <c r="DB65" s="378">
        <v>0</v>
      </c>
      <c r="DC65" s="379">
        <v>0</v>
      </c>
      <c r="DD65" s="379">
        <v>0</v>
      </c>
      <c r="DE65" s="379">
        <v>0</v>
      </c>
      <c r="DF65" s="379">
        <v>0</v>
      </c>
      <c r="DG65" s="379">
        <v>0</v>
      </c>
      <c r="DH65" s="379">
        <v>0</v>
      </c>
      <c r="DI65" s="379">
        <v>0</v>
      </c>
      <c r="DJ65" s="380">
        <v>0</v>
      </c>
      <c r="DK65" s="381">
        <v>0</v>
      </c>
      <c r="DL65" s="379">
        <v>0</v>
      </c>
      <c r="DM65" s="379">
        <v>0</v>
      </c>
      <c r="DN65" s="379">
        <v>0</v>
      </c>
      <c r="DO65" s="379">
        <v>0</v>
      </c>
      <c r="DP65" s="379">
        <v>0</v>
      </c>
      <c r="DQ65" s="379">
        <v>0</v>
      </c>
      <c r="DR65" s="379">
        <v>0</v>
      </c>
      <c r="DS65" s="382">
        <v>0</v>
      </c>
      <c r="DT65" s="378">
        <v>0</v>
      </c>
      <c r="DU65" s="379">
        <v>0</v>
      </c>
      <c r="DV65" s="379">
        <v>0</v>
      </c>
      <c r="DW65" s="379">
        <v>0</v>
      </c>
      <c r="DX65" s="379">
        <v>0</v>
      </c>
      <c r="DY65" s="379">
        <v>0</v>
      </c>
      <c r="DZ65" s="379">
        <v>0</v>
      </c>
      <c r="EA65" s="379">
        <v>0</v>
      </c>
      <c r="EB65" s="380">
        <v>0</v>
      </c>
      <c r="EC65" s="381">
        <v>0</v>
      </c>
      <c r="ED65" s="379">
        <v>0</v>
      </c>
      <c r="EE65" s="379">
        <v>0</v>
      </c>
      <c r="EF65" s="379">
        <v>0</v>
      </c>
      <c r="EG65" s="379">
        <v>0</v>
      </c>
      <c r="EH65" s="379">
        <v>0</v>
      </c>
      <c r="EI65" s="379">
        <v>0</v>
      </c>
      <c r="EJ65" s="379">
        <v>0</v>
      </c>
      <c r="EK65" s="382">
        <v>0</v>
      </c>
      <c r="EL65" s="378">
        <v>0</v>
      </c>
      <c r="EM65" s="379">
        <v>0</v>
      </c>
      <c r="EN65" s="379">
        <v>0</v>
      </c>
      <c r="EO65" s="379">
        <v>0</v>
      </c>
      <c r="EP65" s="379">
        <v>0</v>
      </c>
      <c r="EQ65" s="379">
        <v>0</v>
      </c>
      <c r="ER65" s="379">
        <v>0</v>
      </c>
      <c r="ES65" s="379">
        <v>0</v>
      </c>
      <c r="ET65" s="380">
        <v>0</v>
      </c>
      <c r="EU65" s="381">
        <v>0</v>
      </c>
      <c r="EV65" s="379">
        <v>0</v>
      </c>
      <c r="EW65" s="379">
        <v>0</v>
      </c>
      <c r="EX65" s="379">
        <v>0</v>
      </c>
      <c r="EY65" s="379">
        <v>0</v>
      </c>
      <c r="EZ65" s="379">
        <v>0</v>
      </c>
      <c r="FA65" s="379">
        <v>0</v>
      </c>
      <c r="FB65" s="379">
        <v>0</v>
      </c>
      <c r="FC65" s="382">
        <v>0</v>
      </c>
      <c r="FD65" s="378">
        <v>0</v>
      </c>
      <c r="FE65" s="379">
        <v>0</v>
      </c>
      <c r="FF65" s="379">
        <v>0</v>
      </c>
      <c r="FG65" s="379">
        <v>0</v>
      </c>
      <c r="FH65" s="379">
        <v>0</v>
      </c>
      <c r="FI65" s="379">
        <v>0</v>
      </c>
      <c r="FJ65" s="379">
        <v>0</v>
      </c>
      <c r="FK65" s="379">
        <v>0</v>
      </c>
      <c r="FL65" s="380">
        <v>0</v>
      </c>
      <c r="FM65" s="381">
        <v>0</v>
      </c>
      <c r="FN65" s="379">
        <v>0</v>
      </c>
      <c r="FO65" s="379">
        <v>0</v>
      </c>
      <c r="FP65" s="379">
        <v>0</v>
      </c>
      <c r="FQ65" s="379">
        <v>0</v>
      </c>
      <c r="FR65" s="379">
        <v>0</v>
      </c>
      <c r="FS65" s="379">
        <v>0</v>
      </c>
      <c r="FT65" s="379">
        <v>0</v>
      </c>
      <c r="FU65" s="382">
        <v>0</v>
      </c>
      <c r="FV65" s="378">
        <v>0</v>
      </c>
      <c r="FW65" s="379">
        <v>0</v>
      </c>
      <c r="FX65" s="379">
        <v>0</v>
      </c>
      <c r="FY65" s="379">
        <v>0</v>
      </c>
      <c r="FZ65" s="379">
        <v>0</v>
      </c>
      <c r="GA65" s="379">
        <v>0</v>
      </c>
      <c r="GB65" s="379">
        <v>0</v>
      </c>
      <c r="GC65" s="379">
        <v>0</v>
      </c>
      <c r="GD65" s="380">
        <v>0</v>
      </c>
      <c r="GE65" s="381">
        <v>0</v>
      </c>
      <c r="GF65" s="379">
        <v>0</v>
      </c>
      <c r="GG65" s="379">
        <v>0</v>
      </c>
      <c r="GH65" s="379">
        <v>0</v>
      </c>
      <c r="GI65" s="379">
        <v>0</v>
      </c>
      <c r="GJ65" s="379">
        <v>0</v>
      </c>
      <c r="GK65" s="379">
        <v>0</v>
      </c>
      <c r="GL65" s="379">
        <v>0</v>
      </c>
      <c r="GM65" s="382">
        <v>0</v>
      </c>
      <c r="GN65" s="378">
        <v>0</v>
      </c>
      <c r="GO65" s="379">
        <v>0</v>
      </c>
      <c r="GP65" s="379">
        <v>0</v>
      </c>
      <c r="GQ65" s="379">
        <v>0</v>
      </c>
      <c r="GR65" s="379">
        <v>0</v>
      </c>
      <c r="GS65" s="379">
        <v>0</v>
      </c>
      <c r="GT65" s="379">
        <v>0</v>
      </c>
      <c r="GU65" s="379">
        <v>0</v>
      </c>
      <c r="GV65" s="380">
        <v>0</v>
      </c>
      <c r="GW65" s="381">
        <v>0</v>
      </c>
      <c r="GX65" s="379">
        <v>0</v>
      </c>
      <c r="GY65" s="379">
        <v>0</v>
      </c>
      <c r="GZ65" s="379">
        <v>0</v>
      </c>
      <c r="HA65" s="379">
        <v>0</v>
      </c>
      <c r="HB65" s="379">
        <v>0</v>
      </c>
      <c r="HC65" s="379">
        <v>0</v>
      </c>
      <c r="HD65" s="379">
        <v>0</v>
      </c>
      <c r="HE65" s="382">
        <v>0</v>
      </c>
      <c r="HF65" s="378">
        <v>0</v>
      </c>
      <c r="HG65" s="379">
        <v>0</v>
      </c>
      <c r="HH65" s="379">
        <v>0</v>
      </c>
      <c r="HI65" s="379">
        <v>0</v>
      </c>
      <c r="HJ65" s="379">
        <v>0</v>
      </c>
      <c r="HK65" s="379">
        <v>0</v>
      </c>
      <c r="HL65" s="379">
        <v>0</v>
      </c>
      <c r="HM65" s="379">
        <v>0</v>
      </c>
      <c r="HN65" s="380">
        <v>0</v>
      </c>
      <c r="HO65" s="115">
        <f t="shared" si="17"/>
        <v>0</v>
      </c>
      <c r="HP65" s="115">
        <f t="shared" si="18"/>
        <v>0</v>
      </c>
      <c r="HQ65" s="115">
        <f t="shared" si="2"/>
        <v>0</v>
      </c>
      <c r="HR65" s="115">
        <f t="shared" si="3"/>
        <v>0</v>
      </c>
      <c r="HS65" s="116">
        <f t="shared" si="4"/>
        <v>0</v>
      </c>
      <c r="HT65" s="115">
        <f t="shared" si="5"/>
        <v>0</v>
      </c>
      <c r="HU65" s="115">
        <f t="shared" si="6"/>
        <v>0</v>
      </c>
      <c r="HV65" s="117">
        <f t="shared" si="7"/>
        <v>0</v>
      </c>
      <c r="HW65" s="115" t="str">
        <f t="shared" si="8"/>
        <v>nem volt</v>
      </c>
      <c r="HX65" s="470" t="str">
        <f t="shared" si="9"/>
        <v>nem volt</v>
      </c>
      <c r="HY65" s="470" t="str">
        <f t="shared" si="10"/>
        <v>nem volt</v>
      </c>
      <c r="HZ65" s="399" t="str">
        <f t="shared" si="11"/>
        <v>nem volt</v>
      </c>
      <c r="IA65" s="118">
        <f t="shared" si="20"/>
        <v>0</v>
      </c>
      <c r="IB65" s="119">
        <f t="shared" si="13"/>
        <v>0</v>
      </c>
      <c r="IC65" s="119" t="str">
        <f t="shared" si="14"/>
        <v>nem volt</v>
      </c>
      <c r="ID65" s="399">
        <f t="shared" si="15"/>
        <v>0</v>
      </c>
    </row>
    <row r="66" spans="1:238" ht="18" x14ac:dyDescent="0.25">
      <c r="A66" s="392">
        <f t="shared" si="16"/>
        <v>60</v>
      </c>
      <c r="B66" s="62" t="s">
        <v>448</v>
      </c>
      <c r="C66" s="64">
        <v>0</v>
      </c>
      <c r="D66" s="64">
        <v>0</v>
      </c>
      <c r="E66" s="64">
        <v>0</v>
      </c>
      <c r="F66" s="64">
        <v>0</v>
      </c>
      <c r="G66" s="64">
        <v>0</v>
      </c>
      <c r="H66" s="65">
        <v>0</v>
      </c>
      <c r="I66" s="288">
        <v>0</v>
      </c>
      <c r="J66" s="64">
        <v>0</v>
      </c>
      <c r="K66" s="64">
        <v>0</v>
      </c>
      <c r="L66" s="64">
        <v>0</v>
      </c>
      <c r="M66" s="64">
        <v>0</v>
      </c>
      <c r="N66" s="64">
        <v>0</v>
      </c>
      <c r="O66" s="67"/>
      <c r="P66" s="378">
        <v>0</v>
      </c>
      <c r="Q66" s="379">
        <v>0</v>
      </c>
      <c r="R66" s="379">
        <v>0</v>
      </c>
      <c r="S66" s="379">
        <v>0</v>
      </c>
      <c r="T66" s="379">
        <v>0</v>
      </c>
      <c r="U66" s="379">
        <v>0</v>
      </c>
      <c r="V66" s="379">
        <v>0</v>
      </c>
      <c r="W66" s="379">
        <v>0</v>
      </c>
      <c r="X66" s="380">
        <v>0</v>
      </c>
      <c r="Y66" s="381">
        <v>0</v>
      </c>
      <c r="Z66" s="379">
        <v>0</v>
      </c>
      <c r="AA66" s="379">
        <v>0</v>
      </c>
      <c r="AB66" s="379">
        <v>0</v>
      </c>
      <c r="AC66" s="379">
        <v>0</v>
      </c>
      <c r="AD66" s="379">
        <v>0</v>
      </c>
      <c r="AE66" s="379">
        <v>0</v>
      </c>
      <c r="AF66" s="379">
        <v>0</v>
      </c>
      <c r="AG66" s="382">
        <v>0</v>
      </c>
      <c r="AH66" s="378">
        <v>0</v>
      </c>
      <c r="AI66" s="379">
        <v>0</v>
      </c>
      <c r="AJ66" s="379">
        <v>0</v>
      </c>
      <c r="AK66" s="379">
        <v>0</v>
      </c>
      <c r="AL66" s="379">
        <v>0</v>
      </c>
      <c r="AM66" s="379">
        <v>0</v>
      </c>
      <c r="AN66" s="379">
        <v>0</v>
      </c>
      <c r="AO66" s="379">
        <v>0</v>
      </c>
      <c r="AP66" s="380">
        <v>0</v>
      </c>
      <c r="AQ66" s="381">
        <v>0</v>
      </c>
      <c r="AR66" s="379">
        <v>0</v>
      </c>
      <c r="AS66" s="379">
        <v>0</v>
      </c>
      <c r="AT66" s="379">
        <v>0</v>
      </c>
      <c r="AU66" s="379">
        <v>0</v>
      </c>
      <c r="AV66" s="379">
        <v>0</v>
      </c>
      <c r="AW66" s="379">
        <v>0</v>
      </c>
      <c r="AX66" s="379">
        <v>0</v>
      </c>
      <c r="AY66" s="382">
        <v>0</v>
      </c>
      <c r="AZ66" s="378">
        <v>0</v>
      </c>
      <c r="BA66" s="379">
        <v>0</v>
      </c>
      <c r="BB66" s="379">
        <v>0</v>
      </c>
      <c r="BC66" s="379">
        <v>0</v>
      </c>
      <c r="BD66" s="379">
        <v>0</v>
      </c>
      <c r="BE66" s="379">
        <v>0</v>
      </c>
      <c r="BF66" s="379">
        <v>0</v>
      </c>
      <c r="BG66" s="379">
        <v>0</v>
      </c>
      <c r="BH66" s="380">
        <v>0</v>
      </c>
      <c r="BI66" s="381">
        <v>0</v>
      </c>
      <c r="BJ66" s="379">
        <v>0</v>
      </c>
      <c r="BK66" s="379">
        <v>0</v>
      </c>
      <c r="BL66" s="379">
        <v>0</v>
      </c>
      <c r="BM66" s="379">
        <v>0</v>
      </c>
      <c r="BN66" s="379">
        <v>0</v>
      </c>
      <c r="BO66" s="379">
        <v>0</v>
      </c>
      <c r="BP66" s="379">
        <v>0</v>
      </c>
      <c r="BQ66" s="382">
        <v>0</v>
      </c>
      <c r="BR66" s="378">
        <v>0</v>
      </c>
      <c r="BS66" s="379">
        <v>0</v>
      </c>
      <c r="BT66" s="379">
        <v>0</v>
      </c>
      <c r="BU66" s="379">
        <v>0</v>
      </c>
      <c r="BV66" s="379">
        <v>0</v>
      </c>
      <c r="BW66" s="379">
        <v>0</v>
      </c>
      <c r="BX66" s="379">
        <v>0</v>
      </c>
      <c r="BY66" s="379">
        <v>0</v>
      </c>
      <c r="BZ66" s="380">
        <v>0</v>
      </c>
      <c r="CA66" s="381">
        <v>0</v>
      </c>
      <c r="CB66" s="379">
        <v>0</v>
      </c>
      <c r="CC66" s="379">
        <v>0</v>
      </c>
      <c r="CD66" s="379">
        <v>0</v>
      </c>
      <c r="CE66" s="379">
        <v>0</v>
      </c>
      <c r="CF66" s="379">
        <v>0</v>
      </c>
      <c r="CG66" s="379">
        <v>0</v>
      </c>
      <c r="CH66" s="379">
        <v>0</v>
      </c>
      <c r="CI66" s="382">
        <v>0</v>
      </c>
      <c r="CJ66" s="378">
        <v>0</v>
      </c>
      <c r="CK66" s="379">
        <v>0</v>
      </c>
      <c r="CL66" s="379">
        <v>0</v>
      </c>
      <c r="CM66" s="379">
        <v>0</v>
      </c>
      <c r="CN66" s="379">
        <v>0</v>
      </c>
      <c r="CO66" s="379">
        <v>0</v>
      </c>
      <c r="CP66" s="379">
        <v>0</v>
      </c>
      <c r="CQ66" s="379">
        <v>0</v>
      </c>
      <c r="CR66" s="380">
        <v>0</v>
      </c>
      <c r="CS66" s="381">
        <v>0</v>
      </c>
      <c r="CT66" s="379">
        <v>0</v>
      </c>
      <c r="CU66" s="379">
        <v>0</v>
      </c>
      <c r="CV66" s="379">
        <v>0</v>
      </c>
      <c r="CW66" s="379">
        <v>0</v>
      </c>
      <c r="CX66" s="379">
        <v>0</v>
      </c>
      <c r="CY66" s="379">
        <v>0</v>
      </c>
      <c r="CZ66" s="379">
        <v>0</v>
      </c>
      <c r="DA66" s="382">
        <v>0</v>
      </c>
      <c r="DB66" s="378">
        <v>0</v>
      </c>
      <c r="DC66" s="379">
        <v>0</v>
      </c>
      <c r="DD66" s="379">
        <v>0</v>
      </c>
      <c r="DE66" s="379">
        <v>0</v>
      </c>
      <c r="DF66" s="379">
        <v>0</v>
      </c>
      <c r="DG66" s="379">
        <v>0</v>
      </c>
      <c r="DH66" s="379">
        <v>0</v>
      </c>
      <c r="DI66" s="379">
        <v>0</v>
      </c>
      <c r="DJ66" s="380">
        <v>0</v>
      </c>
      <c r="DK66" s="381">
        <v>0</v>
      </c>
      <c r="DL66" s="379">
        <v>0</v>
      </c>
      <c r="DM66" s="379">
        <v>0</v>
      </c>
      <c r="DN66" s="379">
        <v>0</v>
      </c>
      <c r="DO66" s="379">
        <v>0</v>
      </c>
      <c r="DP66" s="379">
        <v>0</v>
      </c>
      <c r="DQ66" s="379">
        <v>0</v>
      </c>
      <c r="DR66" s="379">
        <v>0</v>
      </c>
      <c r="DS66" s="382">
        <v>0</v>
      </c>
      <c r="DT66" s="378">
        <v>0</v>
      </c>
      <c r="DU66" s="379">
        <v>0</v>
      </c>
      <c r="DV66" s="379">
        <v>0</v>
      </c>
      <c r="DW66" s="379">
        <v>0</v>
      </c>
      <c r="DX66" s="379">
        <v>0</v>
      </c>
      <c r="DY66" s="379">
        <v>0</v>
      </c>
      <c r="DZ66" s="379">
        <v>0</v>
      </c>
      <c r="EA66" s="379">
        <v>0</v>
      </c>
      <c r="EB66" s="380">
        <v>0</v>
      </c>
      <c r="EC66" s="381">
        <v>0</v>
      </c>
      <c r="ED66" s="379">
        <v>0</v>
      </c>
      <c r="EE66" s="379">
        <v>0</v>
      </c>
      <c r="EF66" s="379">
        <v>0</v>
      </c>
      <c r="EG66" s="379">
        <v>0</v>
      </c>
      <c r="EH66" s="379">
        <v>0</v>
      </c>
      <c r="EI66" s="379">
        <v>0</v>
      </c>
      <c r="EJ66" s="379">
        <v>0</v>
      </c>
      <c r="EK66" s="382">
        <v>0</v>
      </c>
      <c r="EL66" s="378">
        <v>0</v>
      </c>
      <c r="EM66" s="379">
        <v>0</v>
      </c>
      <c r="EN66" s="379">
        <v>0</v>
      </c>
      <c r="EO66" s="379">
        <v>0</v>
      </c>
      <c r="EP66" s="379">
        <v>0</v>
      </c>
      <c r="EQ66" s="379">
        <v>0</v>
      </c>
      <c r="ER66" s="379">
        <v>0</v>
      </c>
      <c r="ES66" s="379">
        <v>0</v>
      </c>
      <c r="ET66" s="380">
        <v>0</v>
      </c>
      <c r="EU66" s="381">
        <v>0</v>
      </c>
      <c r="EV66" s="379">
        <v>0</v>
      </c>
      <c r="EW66" s="379">
        <v>0</v>
      </c>
      <c r="EX66" s="379">
        <v>0</v>
      </c>
      <c r="EY66" s="379">
        <v>0</v>
      </c>
      <c r="EZ66" s="379">
        <v>0</v>
      </c>
      <c r="FA66" s="379">
        <v>0</v>
      </c>
      <c r="FB66" s="379">
        <v>0</v>
      </c>
      <c r="FC66" s="382">
        <v>0</v>
      </c>
      <c r="FD66" s="378">
        <v>0</v>
      </c>
      <c r="FE66" s="379">
        <v>0</v>
      </c>
      <c r="FF66" s="379">
        <v>0</v>
      </c>
      <c r="FG66" s="379">
        <v>0</v>
      </c>
      <c r="FH66" s="379">
        <v>0</v>
      </c>
      <c r="FI66" s="379">
        <v>0</v>
      </c>
      <c r="FJ66" s="379">
        <v>0</v>
      </c>
      <c r="FK66" s="379">
        <v>0</v>
      </c>
      <c r="FL66" s="380">
        <v>0</v>
      </c>
      <c r="FM66" s="381">
        <v>0</v>
      </c>
      <c r="FN66" s="379">
        <v>0</v>
      </c>
      <c r="FO66" s="379">
        <v>0</v>
      </c>
      <c r="FP66" s="379">
        <v>0</v>
      </c>
      <c r="FQ66" s="379">
        <v>0</v>
      </c>
      <c r="FR66" s="379">
        <v>0</v>
      </c>
      <c r="FS66" s="379">
        <v>0</v>
      </c>
      <c r="FT66" s="379">
        <v>0</v>
      </c>
      <c r="FU66" s="382">
        <v>0</v>
      </c>
      <c r="FV66" s="378">
        <v>0</v>
      </c>
      <c r="FW66" s="379">
        <v>0</v>
      </c>
      <c r="FX66" s="379">
        <v>0</v>
      </c>
      <c r="FY66" s="379">
        <v>0</v>
      </c>
      <c r="FZ66" s="379">
        <v>0</v>
      </c>
      <c r="GA66" s="379">
        <v>0</v>
      </c>
      <c r="GB66" s="379">
        <v>0</v>
      </c>
      <c r="GC66" s="379">
        <v>0</v>
      </c>
      <c r="GD66" s="380">
        <v>0</v>
      </c>
      <c r="GE66" s="381">
        <v>0</v>
      </c>
      <c r="GF66" s="379">
        <v>0</v>
      </c>
      <c r="GG66" s="379">
        <v>0</v>
      </c>
      <c r="GH66" s="379">
        <v>0</v>
      </c>
      <c r="GI66" s="379">
        <v>0</v>
      </c>
      <c r="GJ66" s="379">
        <v>0</v>
      </c>
      <c r="GK66" s="379">
        <v>0</v>
      </c>
      <c r="GL66" s="379">
        <v>0</v>
      </c>
      <c r="GM66" s="382">
        <v>0</v>
      </c>
      <c r="GN66" s="378">
        <v>0</v>
      </c>
      <c r="GO66" s="379">
        <v>0</v>
      </c>
      <c r="GP66" s="379">
        <v>0</v>
      </c>
      <c r="GQ66" s="379">
        <v>0</v>
      </c>
      <c r="GR66" s="379">
        <v>0</v>
      </c>
      <c r="GS66" s="379">
        <v>0</v>
      </c>
      <c r="GT66" s="379">
        <v>0</v>
      </c>
      <c r="GU66" s="379">
        <v>0</v>
      </c>
      <c r="GV66" s="380">
        <v>0</v>
      </c>
      <c r="GW66" s="381">
        <v>0</v>
      </c>
      <c r="GX66" s="379">
        <v>0</v>
      </c>
      <c r="GY66" s="379">
        <v>0</v>
      </c>
      <c r="GZ66" s="379">
        <v>0</v>
      </c>
      <c r="HA66" s="379">
        <v>0</v>
      </c>
      <c r="HB66" s="379">
        <v>0</v>
      </c>
      <c r="HC66" s="379">
        <v>0</v>
      </c>
      <c r="HD66" s="379">
        <v>0</v>
      </c>
      <c r="HE66" s="382">
        <v>0</v>
      </c>
      <c r="HF66" s="378">
        <v>0</v>
      </c>
      <c r="HG66" s="379">
        <v>0</v>
      </c>
      <c r="HH66" s="379">
        <v>0</v>
      </c>
      <c r="HI66" s="379">
        <v>0</v>
      </c>
      <c r="HJ66" s="379">
        <v>0</v>
      </c>
      <c r="HK66" s="379">
        <v>0</v>
      </c>
      <c r="HL66" s="379">
        <v>0</v>
      </c>
      <c r="HM66" s="379">
        <v>0</v>
      </c>
      <c r="HN66" s="380">
        <v>0</v>
      </c>
      <c r="HO66" s="115">
        <f t="shared" si="17"/>
        <v>0</v>
      </c>
      <c r="HP66" s="115">
        <f t="shared" si="18"/>
        <v>0</v>
      </c>
      <c r="HQ66" s="115">
        <f t="shared" si="2"/>
        <v>0</v>
      </c>
      <c r="HR66" s="115">
        <f t="shared" si="3"/>
        <v>0</v>
      </c>
      <c r="HS66" s="116">
        <f t="shared" si="4"/>
        <v>0</v>
      </c>
      <c r="HT66" s="115">
        <f t="shared" si="5"/>
        <v>0</v>
      </c>
      <c r="HU66" s="115">
        <f t="shared" si="6"/>
        <v>0</v>
      </c>
      <c r="HV66" s="117">
        <f t="shared" si="7"/>
        <v>0</v>
      </c>
      <c r="HW66" s="115" t="str">
        <f t="shared" si="8"/>
        <v>nem volt</v>
      </c>
      <c r="HX66" s="470" t="str">
        <f t="shared" si="9"/>
        <v>nem volt</v>
      </c>
      <c r="HY66" s="470" t="str">
        <f t="shared" si="10"/>
        <v>nem volt</v>
      </c>
      <c r="HZ66" s="399" t="str">
        <f t="shared" si="11"/>
        <v>nem volt</v>
      </c>
      <c r="IA66" s="118">
        <f t="shared" si="20"/>
        <v>0</v>
      </c>
      <c r="IB66" s="119">
        <f t="shared" si="13"/>
        <v>0</v>
      </c>
      <c r="IC66" s="119" t="str">
        <f t="shared" si="14"/>
        <v>nem volt</v>
      </c>
      <c r="ID66" s="399">
        <f t="shared" si="15"/>
        <v>0</v>
      </c>
    </row>
    <row r="67" spans="1:238" ht="18" x14ac:dyDescent="0.25">
      <c r="A67" s="392">
        <f t="shared" si="16"/>
        <v>61</v>
      </c>
      <c r="B67" s="62" t="s">
        <v>448</v>
      </c>
      <c r="C67" s="64">
        <v>0</v>
      </c>
      <c r="D67" s="64">
        <v>0</v>
      </c>
      <c r="E67" s="64">
        <v>0</v>
      </c>
      <c r="F67" s="64">
        <v>0</v>
      </c>
      <c r="G67" s="64">
        <v>0</v>
      </c>
      <c r="H67" s="65">
        <v>0</v>
      </c>
      <c r="I67" s="288">
        <v>0</v>
      </c>
      <c r="J67" s="64">
        <v>0</v>
      </c>
      <c r="K67" s="64">
        <v>0</v>
      </c>
      <c r="L67" s="64">
        <v>0</v>
      </c>
      <c r="M67" s="64">
        <v>0</v>
      </c>
      <c r="N67" s="64">
        <v>0</v>
      </c>
      <c r="O67" s="67"/>
      <c r="P67" s="378">
        <v>0</v>
      </c>
      <c r="Q67" s="379">
        <v>0</v>
      </c>
      <c r="R67" s="379">
        <v>0</v>
      </c>
      <c r="S67" s="379">
        <v>0</v>
      </c>
      <c r="T67" s="379">
        <v>0</v>
      </c>
      <c r="U67" s="379">
        <v>0</v>
      </c>
      <c r="V67" s="379">
        <v>0</v>
      </c>
      <c r="W67" s="379">
        <v>0</v>
      </c>
      <c r="X67" s="380">
        <v>0</v>
      </c>
      <c r="Y67" s="381">
        <v>0</v>
      </c>
      <c r="Z67" s="379">
        <v>0</v>
      </c>
      <c r="AA67" s="379">
        <v>0</v>
      </c>
      <c r="AB67" s="379">
        <v>0</v>
      </c>
      <c r="AC67" s="379">
        <v>0</v>
      </c>
      <c r="AD67" s="379">
        <v>0</v>
      </c>
      <c r="AE67" s="379">
        <v>0</v>
      </c>
      <c r="AF67" s="379">
        <v>0</v>
      </c>
      <c r="AG67" s="382">
        <v>0</v>
      </c>
      <c r="AH67" s="378">
        <v>0</v>
      </c>
      <c r="AI67" s="379">
        <v>0</v>
      </c>
      <c r="AJ67" s="379">
        <v>0</v>
      </c>
      <c r="AK67" s="379">
        <v>0</v>
      </c>
      <c r="AL67" s="379">
        <v>0</v>
      </c>
      <c r="AM67" s="379">
        <v>0</v>
      </c>
      <c r="AN67" s="379">
        <v>0</v>
      </c>
      <c r="AO67" s="379">
        <v>0</v>
      </c>
      <c r="AP67" s="380">
        <v>0</v>
      </c>
      <c r="AQ67" s="381">
        <v>0</v>
      </c>
      <c r="AR67" s="379">
        <v>0</v>
      </c>
      <c r="AS67" s="379">
        <v>0</v>
      </c>
      <c r="AT67" s="379">
        <v>0</v>
      </c>
      <c r="AU67" s="379">
        <v>0</v>
      </c>
      <c r="AV67" s="379">
        <v>0</v>
      </c>
      <c r="AW67" s="379">
        <v>0</v>
      </c>
      <c r="AX67" s="379">
        <v>0</v>
      </c>
      <c r="AY67" s="382">
        <v>0</v>
      </c>
      <c r="AZ67" s="378">
        <v>0</v>
      </c>
      <c r="BA67" s="379">
        <v>0</v>
      </c>
      <c r="BB67" s="379">
        <v>0</v>
      </c>
      <c r="BC67" s="379">
        <v>0</v>
      </c>
      <c r="BD67" s="379">
        <v>0</v>
      </c>
      <c r="BE67" s="379">
        <v>0</v>
      </c>
      <c r="BF67" s="379">
        <v>0</v>
      </c>
      <c r="BG67" s="379">
        <v>0</v>
      </c>
      <c r="BH67" s="380">
        <v>0</v>
      </c>
      <c r="BI67" s="381">
        <v>0</v>
      </c>
      <c r="BJ67" s="379">
        <v>0</v>
      </c>
      <c r="BK67" s="379">
        <v>0</v>
      </c>
      <c r="BL67" s="379">
        <v>0</v>
      </c>
      <c r="BM67" s="379">
        <v>0</v>
      </c>
      <c r="BN67" s="379">
        <v>0</v>
      </c>
      <c r="BO67" s="379">
        <v>0</v>
      </c>
      <c r="BP67" s="379">
        <v>0</v>
      </c>
      <c r="BQ67" s="382">
        <v>0</v>
      </c>
      <c r="BR67" s="378">
        <v>0</v>
      </c>
      <c r="BS67" s="379">
        <v>0</v>
      </c>
      <c r="BT67" s="379">
        <v>0</v>
      </c>
      <c r="BU67" s="379">
        <v>0</v>
      </c>
      <c r="BV67" s="379">
        <v>0</v>
      </c>
      <c r="BW67" s="379">
        <v>0</v>
      </c>
      <c r="BX67" s="379">
        <v>0</v>
      </c>
      <c r="BY67" s="379">
        <v>0</v>
      </c>
      <c r="BZ67" s="380">
        <v>0</v>
      </c>
      <c r="CA67" s="381">
        <v>0</v>
      </c>
      <c r="CB67" s="379">
        <v>0</v>
      </c>
      <c r="CC67" s="379">
        <v>0</v>
      </c>
      <c r="CD67" s="379">
        <v>0</v>
      </c>
      <c r="CE67" s="379">
        <v>0</v>
      </c>
      <c r="CF67" s="379">
        <v>0</v>
      </c>
      <c r="CG67" s="379">
        <v>0</v>
      </c>
      <c r="CH67" s="379">
        <v>0</v>
      </c>
      <c r="CI67" s="382">
        <v>0</v>
      </c>
      <c r="CJ67" s="378">
        <v>0</v>
      </c>
      <c r="CK67" s="379">
        <v>0</v>
      </c>
      <c r="CL67" s="379">
        <v>0</v>
      </c>
      <c r="CM67" s="379">
        <v>0</v>
      </c>
      <c r="CN67" s="379">
        <v>0</v>
      </c>
      <c r="CO67" s="379">
        <v>0</v>
      </c>
      <c r="CP67" s="379">
        <v>0</v>
      </c>
      <c r="CQ67" s="379">
        <v>0</v>
      </c>
      <c r="CR67" s="380">
        <v>0</v>
      </c>
      <c r="CS67" s="381">
        <v>0</v>
      </c>
      <c r="CT67" s="379">
        <v>0</v>
      </c>
      <c r="CU67" s="379">
        <v>0</v>
      </c>
      <c r="CV67" s="379">
        <v>0</v>
      </c>
      <c r="CW67" s="379">
        <v>0</v>
      </c>
      <c r="CX67" s="379">
        <v>0</v>
      </c>
      <c r="CY67" s="379">
        <v>0</v>
      </c>
      <c r="CZ67" s="379">
        <v>0</v>
      </c>
      <c r="DA67" s="382">
        <v>0</v>
      </c>
      <c r="DB67" s="378">
        <v>0</v>
      </c>
      <c r="DC67" s="379">
        <v>0</v>
      </c>
      <c r="DD67" s="379">
        <v>0</v>
      </c>
      <c r="DE67" s="379">
        <v>0</v>
      </c>
      <c r="DF67" s="379">
        <v>0</v>
      </c>
      <c r="DG67" s="379">
        <v>0</v>
      </c>
      <c r="DH67" s="379">
        <v>0</v>
      </c>
      <c r="DI67" s="379">
        <v>0</v>
      </c>
      <c r="DJ67" s="380">
        <v>0</v>
      </c>
      <c r="DK67" s="381">
        <v>0</v>
      </c>
      <c r="DL67" s="379">
        <v>0</v>
      </c>
      <c r="DM67" s="379">
        <v>0</v>
      </c>
      <c r="DN67" s="379">
        <v>0</v>
      </c>
      <c r="DO67" s="379">
        <v>0</v>
      </c>
      <c r="DP67" s="379">
        <v>0</v>
      </c>
      <c r="DQ67" s="379">
        <v>0</v>
      </c>
      <c r="DR67" s="379">
        <v>0</v>
      </c>
      <c r="DS67" s="382">
        <v>0</v>
      </c>
      <c r="DT67" s="378">
        <v>0</v>
      </c>
      <c r="DU67" s="379">
        <v>0</v>
      </c>
      <c r="DV67" s="379">
        <v>0</v>
      </c>
      <c r="DW67" s="379">
        <v>0</v>
      </c>
      <c r="DX67" s="379">
        <v>0</v>
      </c>
      <c r="DY67" s="379">
        <v>0</v>
      </c>
      <c r="DZ67" s="379">
        <v>0</v>
      </c>
      <c r="EA67" s="379">
        <v>0</v>
      </c>
      <c r="EB67" s="380">
        <v>0</v>
      </c>
      <c r="EC67" s="381">
        <v>0</v>
      </c>
      <c r="ED67" s="379">
        <v>0</v>
      </c>
      <c r="EE67" s="379">
        <v>0</v>
      </c>
      <c r="EF67" s="379">
        <v>0</v>
      </c>
      <c r="EG67" s="379">
        <v>0</v>
      </c>
      <c r="EH67" s="379">
        <v>0</v>
      </c>
      <c r="EI67" s="379">
        <v>0</v>
      </c>
      <c r="EJ67" s="379">
        <v>0</v>
      </c>
      <c r="EK67" s="382">
        <v>0</v>
      </c>
      <c r="EL67" s="378">
        <v>0</v>
      </c>
      <c r="EM67" s="379">
        <v>0</v>
      </c>
      <c r="EN67" s="379">
        <v>0</v>
      </c>
      <c r="EO67" s="379">
        <v>0</v>
      </c>
      <c r="EP67" s="379">
        <v>0</v>
      </c>
      <c r="EQ67" s="379">
        <v>0</v>
      </c>
      <c r="ER67" s="379">
        <v>0</v>
      </c>
      <c r="ES67" s="379">
        <v>0</v>
      </c>
      <c r="ET67" s="380">
        <v>0</v>
      </c>
      <c r="EU67" s="381">
        <v>0</v>
      </c>
      <c r="EV67" s="379">
        <v>0</v>
      </c>
      <c r="EW67" s="379">
        <v>0</v>
      </c>
      <c r="EX67" s="379">
        <v>0</v>
      </c>
      <c r="EY67" s="379">
        <v>0</v>
      </c>
      <c r="EZ67" s="379">
        <v>0</v>
      </c>
      <c r="FA67" s="379">
        <v>0</v>
      </c>
      <c r="FB67" s="379">
        <v>0</v>
      </c>
      <c r="FC67" s="382">
        <v>0</v>
      </c>
      <c r="FD67" s="378">
        <v>0</v>
      </c>
      <c r="FE67" s="379">
        <v>0</v>
      </c>
      <c r="FF67" s="379">
        <v>0</v>
      </c>
      <c r="FG67" s="379">
        <v>0</v>
      </c>
      <c r="FH67" s="379">
        <v>0</v>
      </c>
      <c r="FI67" s="379">
        <v>0</v>
      </c>
      <c r="FJ67" s="379">
        <v>0</v>
      </c>
      <c r="FK67" s="379">
        <v>0</v>
      </c>
      <c r="FL67" s="380">
        <v>0</v>
      </c>
      <c r="FM67" s="381">
        <v>0</v>
      </c>
      <c r="FN67" s="379">
        <v>0</v>
      </c>
      <c r="FO67" s="379">
        <v>0</v>
      </c>
      <c r="FP67" s="379">
        <v>0</v>
      </c>
      <c r="FQ67" s="379">
        <v>0</v>
      </c>
      <c r="FR67" s="379">
        <v>0</v>
      </c>
      <c r="FS67" s="379">
        <v>0</v>
      </c>
      <c r="FT67" s="379">
        <v>0</v>
      </c>
      <c r="FU67" s="382">
        <v>0</v>
      </c>
      <c r="FV67" s="378">
        <v>0</v>
      </c>
      <c r="FW67" s="379">
        <v>0</v>
      </c>
      <c r="FX67" s="379">
        <v>0</v>
      </c>
      <c r="FY67" s="379">
        <v>0</v>
      </c>
      <c r="FZ67" s="379">
        <v>0</v>
      </c>
      <c r="GA67" s="379">
        <v>0</v>
      </c>
      <c r="GB67" s="379">
        <v>0</v>
      </c>
      <c r="GC67" s="379">
        <v>0</v>
      </c>
      <c r="GD67" s="380">
        <v>0</v>
      </c>
      <c r="GE67" s="381">
        <v>0</v>
      </c>
      <c r="GF67" s="379">
        <v>0</v>
      </c>
      <c r="GG67" s="379">
        <v>0</v>
      </c>
      <c r="GH67" s="379">
        <v>0</v>
      </c>
      <c r="GI67" s="379">
        <v>0</v>
      </c>
      <c r="GJ67" s="379">
        <v>0</v>
      </c>
      <c r="GK67" s="379">
        <v>0</v>
      </c>
      <c r="GL67" s="379">
        <v>0</v>
      </c>
      <c r="GM67" s="382">
        <v>0</v>
      </c>
      <c r="GN67" s="378">
        <v>0</v>
      </c>
      <c r="GO67" s="379">
        <v>0</v>
      </c>
      <c r="GP67" s="379">
        <v>0</v>
      </c>
      <c r="GQ67" s="379">
        <v>0</v>
      </c>
      <c r="GR67" s="379">
        <v>0</v>
      </c>
      <c r="GS67" s="379">
        <v>0</v>
      </c>
      <c r="GT67" s="379">
        <v>0</v>
      </c>
      <c r="GU67" s="379">
        <v>0</v>
      </c>
      <c r="GV67" s="380">
        <v>0</v>
      </c>
      <c r="GW67" s="381">
        <v>0</v>
      </c>
      <c r="GX67" s="379">
        <v>0</v>
      </c>
      <c r="GY67" s="379">
        <v>0</v>
      </c>
      <c r="GZ67" s="379">
        <v>0</v>
      </c>
      <c r="HA67" s="379">
        <v>0</v>
      </c>
      <c r="HB67" s="379">
        <v>0</v>
      </c>
      <c r="HC67" s="379">
        <v>0</v>
      </c>
      <c r="HD67" s="379">
        <v>0</v>
      </c>
      <c r="HE67" s="382">
        <v>0</v>
      </c>
      <c r="HF67" s="378">
        <v>0</v>
      </c>
      <c r="HG67" s="379">
        <v>0</v>
      </c>
      <c r="HH67" s="379">
        <v>0</v>
      </c>
      <c r="HI67" s="379">
        <v>0</v>
      </c>
      <c r="HJ67" s="379">
        <v>0</v>
      </c>
      <c r="HK67" s="379">
        <v>0</v>
      </c>
      <c r="HL67" s="379">
        <v>0</v>
      </c>
      <c r="HM67" s="379">
        <v>0</v>
      </c>
      <c r="HN67" s="380">
        <v>0</v>
      </c>
      <c r="HO67" s="115">
        <f t="shared" si="17"/>
        <v>0</v>
      </c>
      <c r="HP67" s="115">
        <f t="shared" si="18"/>
        <v>0</v>
      </c>
      <c r="HQ67" s="115">
        <f t="shared" si="2"/>
        <v>0</v>
      </c>
      <c r="HR67" s="115">
        <f t="shared" si="3"/>
        <v>0</v>
      </c>
      <c r="HS67" s="116">
        <f t="shared" si="4"/>
        <v>0</v>
      </c>
      <c r="HT67" s="115">
        <f t="shared" si="5"/>
        <v>0</v>
      </c>
      <c r="HU67" s="115">
        <f t="shared" si="6"/>
        <v>0</v>
      </c>
      <c r="HV67" s="117">
        <f t="shared" si="7"/>
        <v>0</v>
      </c>
      <c r="HW67" s="115" t="str">
        <f t="shared" si="8"/>
        <v>nem volt</v>
      </c>
      <c r="HX67" s="470" t="str">
        <f t="shared" si="9"/>
        <v>nem volt</v>
      </c>
      <c r="HY67" s="470" t="str">
        <f t="shared" si="10"/>
        <v>nem volt</v>
      </c>
      <c r="HZ67" s="399" t="str">
        <f t="shared" si="11"/>
        <v>nem volt</v>
      </c>
      <c r="IA67" s="118">
        <f t="shared" si="20"/>
        <v>0</v>
      </c>
      <c r="IB67" s="119">
        <f t="shared" si="13"/>
        <v>0</v>
      </c>
      <c r="IC67" s="119" t="str">
        <f t="shared" si="14"/>
        <v>nem volt</v>
      </c>
      <c r="ID67" s="399">
        <f t="shared" si="15"/>
        <v>0</v>
      </c>
    </row>
    <row r="68" spans="1:238" ht="18" x14ac:dyDescent="0.25">
      <c r="A68" s="392">
        <f t="shared" si="16"/>
        <v>62</v>
      </c>
      <c r="B68" s="62" t="s">
        <v>448</v>
      </c>
      <c r="C68" s="64">
        <v>0</v>
      </c>
      <c r="D68" s="64">
        <v>0</v>
      </c>
      <c r="E68" s="64">
        <v>0</v>
      </c>
      <c r="F68" s="64">
        <v>0</v>
      </c>
      <c r="G68" s="64">
        <v>0</v>
      </c>
      <c r="H68" s="65">
        <v>0</v>
      </c>
      <c r="I68" s="288">
        <v>0</v>
      </c>
      <c r="J68" s="64">
        <v>0</v>
      </c>
      <c r="K68" s="64">
        <v>0</v>
      </c>
      <c r="L68" s="64">
        <v>0</v>
      </c>
      <c r="M68" s="64">
        <v>0</v>
      </c>
      <c r="N68" s="64">
        <v>0</v>
      </c>
      <c r="O68" s="67"/>
      <c r="P68" s="378">
        <v>0</v>
      </c>
      <c r="Q68" s="379">
        <v>0</v>
      </c>
      <c r="R68" s="379">
        <v>0</v>
      </c>
      <c r="S68" s="379">
        <v>0</v>
      </c>
      <c r="T68" s="379">
        <v>0</v>
      </c>
      <c r="U68" s="379">
        <v>0</v>
      </c>
      <c r="V68" s="379">
        <v>0</v>
      </c>
      <c r="W68" s="379">
        <v>0</v>
      </c>
      <c r="X68" s="380">
        <v>0</v>
      </c>
      <c r="Y68" s="381">
        <v>0</v>
      </c>
      <c r="Z68" s="379">
        <v>0</v>
      </c>
      <c r="AA68" s="379">
        <v>0</v>
      </c>
      <c r="AB68" s="379">
        <v>0</v>
      </c>
      <c r="AC68" s="379">
        <v>0</v>
      </c>
      <c r="AD68" s="379">
        <v>0</v>
      </c>
      <c r="AE68" s="379">
        <v>0</v>
      </c>
      <c r="AF68" s="379">
        <v>0</v>
      </c>
      <c r="AG68" s="382">
        <v>0</v>
      </c>
      <c r="AH68" s="378">
        <v>0</v>
      </c>
      <c r="AI68" s="379">
        <v>0</v>
      </c>
      <c r="AJ68" s="379">
        <v>0</v>
      </c>
      <c r="AK68" s="379">
        <v>0</v>
      </c>
      <c r="AL68" s="379">
        <v>0</v>
      </c>
      <c r="AM68" s="379">
        <v>0</v>
      </c>
      <c r="AN68" s="379">
        <v>0</v>
      </c>
      <c r="AO68" s="379">
        <v>0</v>
      </c>
      <c r="AP68" s="380">
        <v>0</v>
      </c>
      <c r="AQ68" s="381">
        <v>0</v>
      </c>
      <c r="AR68" s="379">
        <v>0</v>
      </c>
      <c r="AS68" s="379">
        <v>0</v>
      </c>
      <c r="AT68" s="379">
        <v>0</v>
      </c>
      <c r="AU68" s="379">
        <v>0</v>
      </c>
      <c r="AV68" s="379">
        <v>0</v>
      </c>
      <c r="AW68" s="379">
        <v>0</v>
      </c>
      <c r="AX68" s="379">
        <v>0</v>
      </c>
      <c r="AY68" s="382">
        <v>0</v>
      </c>
      <c r="AZ68" s="378">
        <v>0</v>
      </c>
      <c r="BA68" s="379">
        <v>0</v>
      </c>
      <c r="BB68" s="379">
        <v>0</v>
      </c>
      <c r="BC68" s="379">
        <v>0</v>
      </c>
      <c r="BD68" s="379">
        <v>0</v>
      </c>
      <c r="BE68" s="379">
        <v>0</v>
      </c>
      <c r="BF68" s="379">
        <v>0</v>
      </c>
      <c r="BG68" s="379">
        <v>0</v>
      </c>
      <c r="BH68" s="380">
        <v>0</v>
      </c>
      <c r="BI68" s="381">
        <v>0</v>
      </c>
      <c r="BJ68" s="379">
        <v>0</v>
      </c>
      <c r="BK68" s="379">
        <v>0</v>
      </c>
      <c r="BL68" s="379">
        <v>0</v>
      </c>
      <c r="BM68" s="379">
        <v>0</v>
      </c>
      <c r="BN68" s="379">
        <v>0</v>
      </c>
      <c r="BO68" s="379">
        <v>0</v>
      </c>
      <c r="BP68" s="379">
        <v>0</v>
      </c>
      <c r="BQ68" s="382">
        <v>0</v>
      </c>
      <c r="BR68" s="378">
        <v>0</v>
      </c>
      <c r="BS68" s="379">
        <v>0</v>
      </c>
      <c r="BT68" s="379">
        <v>0</v>
      </c>
      <c r="BU68" s="379">
        <v>0</v>
      </c>
      <c r="BV68" s="379">
        <v>0</v>
      </c>
      <c r="BW68" s="379">
        <v>0</v>
      </c>
      <c r="BX68" s="379">
        <v>0</v>
      </c>
      <c r="BY68" s="379">
        <v>0</v>
      </c>
      <c r="BZ68" s="380">
        <v>0</v>
      </c>
      <c r="CA68" s="381">
        <v>0</v>
      </c>
      <c r="CB68" s="379">
        <v>0</v>
      </c>
      <c r="CC68" s="379">
        <v>0</v>
      </c>
      <c r="CD68" s="379">
        <v>0</v>
      </c>
      <c r="CE68" s="379">
        <v>0</v>
      </c>
      <c r="CF68" s="379">
        <v>0</v>
      </c>
      <c r="CG68" s="379">
        <v>0</v>
      </c>
      <c r="CH68" s="379">
        <v>0</v>
      </c>
      <c r="CI68" s="382">
        <v>0</v>
      </c>
      <c r="CJ68" s="378">
        <v>0</v>
      </c>
      <c r="CK68" s="379">
        <v>0</v>
      </c>
      <c r="CL68" s="379">
        <v>0</v>
      </c>
      <c r="CM68" s="379">
        <v>0</v>
      </c>
      <c r="CN68" s="379">
        <v>0</v>
      </c>
      <c r="CO68" s="379">
        <v>0</v>
      </c>
      <c r="CP68" s="379">
        <v>0</v>
      </c>
      <c r="CQ68" s="379">
        <v>0</v>
      </c>
      <c r="CR68" s="380">
        <v>0</v>
      </c>
      <c r="CS68" s="381">
        <v>0</v>
      </c>
      <c r="CT68" s="379">
        <v>0</v>
      </c>
      <c r="CU68" s="379">
        <v>0</v>
      </c>
      <c r="CV68" s="379">
        <v>0</v>
      </c>
      <c r="CW68" s="379">
        <v>0</v>
      </c>
      <c r="CX68" s="379">
        <v>0</v>
      </c>
      <c r="CY68" s="379">
        <v>0</v>
      </c>
      <c r="CZ68" s="379">
        <v>0</v>
      </c>
      <c r="DA68" s="382">
        <v>0</v>
      </c>
      <c r="DB68" s="378">
        <v>0</v>
      </c>
      <c r="DC68" s="379">
        <v>0</v>
      </c>
      <c r="DD68" s="379">
        <v>0</v>
      </c>
      <c r="DE68" s="379">
        <v>0</v>
      </c>
      <c r="DF68" s="379">
        <v>0</v>
      </c>
      <c r="DG68" s="379">
        <v>0</v>
      </c>
      <c r="DH68" s="379">
        <v>0</v>
      </c>
      <c r="DI68" s="379">
        <v>0</v>
      </c>
      <c r="DJ68" s="380">
        <v>0</v>
      </c>
      <c r="DK68" s="381">
        <v>0</v>
      </c>
      <c r="DL68" s="379">
        <v>0</v>
      </c>
      <c r="DM68" s="379">
        <v>0</v>
      </c>
      <c r="DN68" s="379">
        <v>0</v>
      </c>
      <c r="DO68" s="379">
        <v>0</v>
      </c>
      <c r="DP68" s="379">
        <v>0</v>
      </c>
      <c r="DQ68" s="379">
        <v>0</v>
      </c>
      <c r="DR68" s="379">
        <v>0</v>
      </c>
      <c r="DS68" s="382">
        <v>0</v>
      </c>
      <c r="DT68" s="378">
        <v>0</v>
      </c>
      <c r="DU68" s="379">
        <v>0</v>
      </c>
      <c r="DV68" s="379">
        <v>0</v>
      </c>
      <c r="DW68" s="379">
        <v>0</v>
      </c>
      <c r="DX68" s="379">
        <v>0</v>
      </c>
      <c r="DY68" s="379">
        <v>0</v>
      </c>
      <c r="DZ68" s="379">
        <v>0</v>
      </c>
      <c r="EA68" s="379">
        <v>0</v>
      </c>
      <c r="EB68" s="380">
        <v>0</v>
      </c>
      <c r="EC68" s="381">
        <v>0</v>
      </c>
      <c r="ED68" s="379">
        <v>0</v>
      </c>
      <c r="EE68" s="379">
        <v>0</v>
      </c>
      <c r="EF68" s="379">
        <v>0</v>
      </c>
      <c r="EG68" s="379">
        <v>0</v>
      </c>
      <c r="EH68" s="379">
        <v>0</v>
      </c>
      <c r="EI68" s="379">
        <v>0</v>
      </c>
      <c r="EJ68" s="379">
        <v>0</v>
      </c>
      <c r="EK68" s="382">
        <v>0</v>
      </c>
      <c r="EL68" s="378">
        <v>0</v>
      </c>
      <c r="EM68" s="379">
        <v>0</v>
      </c>
      <c r="EN68" s="379">
        <v>0</v>
      </c>
      <c r="EO68" s="379">
        <v>0</v>
      </c>
      <c r="EP68" s="379">
        <v>0</v>
      </c>
      <c r="EQ68" s="379">
        <v>0</v>
      </c>
      <c r="ER68" s="379">
        <v>0</v>
      </c>
      <c r="ES68" s="379">
        <v>0</v>
      </c>
      <c r="ET68" s="380">
        <v>0</v>
      </c>
      <c r="EU68" s="381">
        <v>0</v>
      </c>
      <c r="EV68" s="379">
        <v>0</v>
      </c>
      <c r="EW68" s="379">
        <v>0</v>
      </c>
      <c r="EX68" s="379">
        <v>0</v>
      </c>
      <c r="EY68" s="379">
        <v>0</v>
      </c>
      <c r="EZ68" s="379">
        <v>0</v>
      </c>
      <c r="FA68" s="379">
        <v>0</v>
      </c>
      <c r="FB68" s="379">
        <v>0</v>
      </c>
      <c r="FC68" s="382">
        <v>0</v>
      </c>
      <c r="FD68" s="378">
        <v>0</v>
      </c>
      <c r="FE68" s="379">
        <v>0</v>
      </c>
      <c r="FF68" s="379">
        <v>0</v>
      </c>
      <c r="FG68" s="379">
        <v>0</v>
      </c>
      <c r="FH68" s="379">
        <v>0</v>
      </c>
      <c r="FI68" s="379">
        <v>0</v>
      </c>
      <c r="FJ68" s="379">
        <v>0</v>
      </c>
      <c r="FK68" s="379">
        <v>0</v>
      </c>
      <c r="FL68" s="380">
        <v>0</v>
      </c>
      <c r="FM68" s="381">
        <v>0</v>
      </c>
      <c r="FN68" s="379">
        <v>0</v>
      </c>
      <c r="FO68" s="379">
        <v>0</v>
      </c>
      <c r="FP68" s="379">
        <v>0</v>
      </c>
      <c r="FQ68" s="379">
        <v>0</v>
      </c>
      <c r="FR68" s="379">
        <v>0</v>
      </c>
      <c r="FS68" s="379">
        <v>0</v>
      </c>
      <c r="FT68" s="379">
        <v>0</v>
      </c>
      <c r="FU68" s="382">
        <v>0</v>
      </c>
      <c r="FV68" s="378">
        <v>0</v>
      </c>
      <c r="FW68" s="379">
        <v>0</v>
      </c>
      <c r="FX68" s="379">
        <v>0</v>
      </c>
      <c r="FY68" s="379">
        <v>0</v>
      </c>
      <c r="FZ68" s="379">
        <v>0</v>
      </c>
      <c r="GA68" s="379">
        <v>0</v>
      </c>
      <c r="GB68" s="379">
        <v>0</v>
      </c>
      <c r="GC68" s="379">
        <v>0</v>
      </c>
      <c r="GD68" s="380">
        <v>0</v>
      </c>
      <c r="GE68" s="381">
        <v>0</v>
      </c>
      <c r="GF68" s="379">
        <v>0</v>
      </c>
      <c r="GG68" s="379">
        <v>0</v>
      </c>
      <c r="GH68" s="379">
        <v>0</v>
      </c>
      <c r="GI68" s="379">
        <v>0</v>
      </c>
      <c r="GJ68" s="379">
        <v>0</v>
      </c>
      <c r="GK68" s="379">
        <v>0</v>
      </c>
      <c r="GL68" s="379">
        <v>0</v>
      </c>
      <c r="GM68" s="382">
        <v>0</v>
      </c>
      <c r="GN68" s="378">
        <v>0</v>
      </c>
      <c r="GO68" s="379">
        <v>0</v>
      </c>
      <c r="GP68" s="379">
        <v>0</v>
      </c>
      <c r="GQ68" s="379">
        <v>0</v>
      </c>
      <c r="GR68" s="379">
        <v>0</v>
      </c>
      <c r="GS68" s="379">
        <v>0</v>
      </c>
      <c r="GT68" s="379">
        <v>0</v>
      </c>
      <c r="GU68" s="379">
        <v>0</v>
      </c>
      <c r="GV68" s="380">
        <v>0</v>
      </c>
      <c r="GW68" s="381">
        <v>0</v>
      </c>
      <c r="GX68" s="379">
        <v>0</v>
      </c>
      <c r="GY68" s="379">
        <v>0</v>
      </c>
      <c r="GZ68" s="379">
        <v>0</v>
      </c>
      <c r="HA68" s="379">
        <v>0</v>
      </c>
      <c r="HB68" s="379">
        <v>0</v>
      </c>
      <c r="HC68" s="379">
        <v>0</v>
      </c>
      <c r="HD68" s="379">
        <v>0</v>
      </c>
      <c r="HE68" s="382">
        <v>0</v>
      </c>
      <c r="HF68" s="378">
        <v>0</v>
      </c>
      <c r="HG68" s="379">
        <v>0</v>
      </c>
      <c r="HH68" s="379">
        <v>0</v>
      </c>
      <c r="HI68" s="379">
        <v>0</v>
      </c>
      <c r="HJ68" s="379">
        <v>0</v>
      </c>
      <c r="HK68" s="379">
        <v>0</v>
      </c>
      <c r="HL68" s="379">
        <v>0</v>
      </c>
      <c r="HM68" s="379">
        <v>0</v>
      </c>
      <c r="HN68" s="380">
        <v>0</v>
      </c>
      <c r="HO68" s="115">
        <f t="shared" si="17"/>
        <v>0</v>
      </c>
      <c r="HP68" s="115">
        <f t="shared" si="18"/>
        <v>0</v>
      </c>
      <c r="HQ68" s="115">
        <f t="shared" si="2"/>
        <v>0</v>
      </c>
      <c r="HR68" s="115">
        <f t="shared" si="3"/>
        <v>0</v>
      </c>
      <c r="HS68" s="116">
        <f t="shared" si="4"/>
        <v>0</v>
      </c>
      <c r="HT68" s="115">
        <f t="shared" si="5"/>
        <v>0</v>
      </c>
      <c r="HU68" s="115">
        <f t="shared" si="6"/>
        <v>0</v>
      </c>
      <c r="HV68" s="117">
        <f t="shared" si="7"/>
        <v>0</v>
      </c>
      <c r="HW68" s="115" t="str">
        <f t="shared" si="8"/>
        <v>nem volt</v>
      </c>
      <c r="HX68" s="470" t="str">
        <f t="shared" si="9"/>
        <v>nem volt</v>
      </c>
      <c r="HY68" s="470" t="str">
        <f t="shared" si="10"/>
        <v>nem volt</v>
      </c>
      <c r="HZ68" s="399" t="str">
        <f t="shared" si="11"/>
        <v>nem volt</v>
      </c>
      <c r="IA68" s="118">
        <f t="shared" si="20"/>
        <v>0</v>
      </c>
      <c r="IB68" s="119">
        <f t="shared" si="13"/>
        <v>0</v>
      </c>
      <c r="IC68" s="119" t="str">
        <f t="shared" si="14"/>
        <v>nem volt</v>
      </c>
      <c r="ID68" s="399">
        <f t="shared" si="15"/>
        <v>0</v>
      </c>
    </row>
    <row r="69" spans="1:238" ht="18" x14ac:dyDescent="0.25">
      <c r="A69" s="392">
        <f t="shared" si="16"/>
        <v>63</v>
      </c>
      <c r="B69" s="62" t="s">
        <v>448</v>
      </c>
      <c r="C69" s="64">
        <v>0</v>
      </c>
      <c r="D69" s="64">
        <v>0</v>
      </c>
      <c r="E69" s="64">
        <v>0</v>
      </c>
      <c r="F69" s="64">
        <v>0</v>
      </c>
      <c r="G69" s="64">
        <v>0</v>
      </c>
      <c r="H69" s="65">
        <v>1</v>
      </c>
      <c r="I69" s="288">
        <v>0</v>
      </c>
      <c r="J69" s="64">
        <v>0</v>
      </c>
      <c r="K69" s="64">
        <v>0</v>
      </c>
      <c r="L69" s="64">
        <v>0</v>
      </c>
      <c r="M69" s="64">
        <v>0</v>
      </c>
      <c r="N69" s="64">
        <v>0</v>
      </c>
      <c r="O69" s="67"/>
      <c r="P69" s="378">
        <v>0</v>
      </c>
      <c r="Q69" s="379">
        <v>0</v>
      </c>
      <c r="R69" s="379">
        <v>0</v>
      </c>
      <c r="S69" s="379">
        <v>0</v>
      </c>
      <c r="T69" s="379">
        <v>0</v>
      </c>
      <c r="U69" s="379">
        <v>0</v>
      </c>
      <c r="V69" s="379">
        <v>0</v>
      </c>
      <c r="W69" s="379">
        <v>0</v>
      </c>
      <c r="X69" s="380">
        <v>0</v>
      </c>
      <c r="Y69" s="381">
        <v>0</v>
      </c>
      <c r="Z69" s="379">
        <v>0</v>
      </c>
      <c r="AA69" s="379">
        <v>0</v>
      </c>
      <c r="AB69" s="379">
        <v>0</v>
      </c>
      <c r="AC69" s="379">
        <v>0</v>
      </c>
      <c r="AD69" s="379">
        <v>0</v>
      </c>
      <c r="AE69" s="379">
        <v>0</v>
      </c>
      <c r="AF69" s="379">
        <v>0</v>
      </c>
      <c r="AG69" s="382">
        <v>0</v>
      </c>
      <c r="AH69" s="378">
        <v>0</v>
      </c>
      <c r="AI69" s="379">
        <v>0</v>
      </c>
      <c r="AJ69" s="379">
        <v>0</v>
      </c>
      <c r="AK69" s="379">
        <v>0</v>
      </c>
      <c r="AL69" s="379">
        <v>0</v>
      </c>
      <c r="AM69" s="379">
        <v>0</v>
      </c>
      <c r="AN69" s="379">
        <v>0</v>
      </c>
      <c r="AO69" s="379">
        <v>0</v>
      </c>
      <c r="AP69" s="380">
        <v>0</v>
      </c>
      <c r="AQ69" s="381">
        <v>0</v>
      </c>
      <c r="AR69" s="379">
        <v>0</v>
      </c>
      <c r="AS69" s="379">
        <v>0</v>
      </c>
      <c r="AT69" s="379">
        <v>0</v>
      </c>
      <c r="AU69" s="379">
        <v>0</v>
      </c>
      <c r="AV69" s="379">
        <v>0</v>
      </c>
      <c r="AW69" s="379">
        <v>0</v>
      </c>
      <c r="AX69" s="379">
        <v>0</v>
      </c>
      <c r="AY69" s="382">
        <v>0</v>
      </c>
      <c r="AZ69" s="378">
        <v>0</v>
      </c>
      <c r="BA69" s="379">
        <v>0</v>
      </c>
      <c r="BB69" s="379">
        <v>0</v>
      </c>
      <c r="BC69" s="379">
        <v>0</v>
      </c>
      <c r="BD69" s="379">
        <v>0</v>
      </c>
      <c r="BE69" s="379">
        <v>0</v>
      </c>
      <c r="BF69" s="379">
        <v>0</v>
      </c>
      <c r="BG69" s="379">
        <v>0</v>
      </c>
      <c r="BH69" s="380">
        <v>0</v>
      </c>
      <c r="BI69" s="381">
        <v>0</v>
      </c>
      <c r="BJ69" s="379">
        <v>0</v>
      </c>
      <c r="BK69" s="379">
        <v>0</v>
      </c>
      <c r="BL69" s="379">
        <v>0</v>
      </c>
      <c r="BM69" s="379">
        <v>0</v>
      </c>
      <c r="BN69" s="379">
        <v>0</v>
      </c>
      <c r="BO69" s="379">
        <v>0</v>
      </c>
      <c r="BP69" s="379">
        <v>0</v>
      </c>
      <c r="BQ69" s="382">
        <v>0</v>
      </c>
      <c r="BR69" s="378">
        <v>0</v>
      </c>
      <c r="BS69" s="379">
        <v>0</v>
      </c>
      <c r="BT69" s="379">
        <v>0</v>
      </c>
      <c r="BU69" s="379">
        <v>0</v>
      </c>
      <c r="BV69" s="379">
        <v>0</v>
      </c>
      <c r="BW69" s="379">
        <v>0</v>
      </c>
      <c r="BX69" s="379">
        <v>0</v>
      </c>
      <c r="BY69" s="379">
        <v>0</v>
      </c>
      <c r="BZ69" s="380">
        <v>0</v>
      </c>
      <c r="CA69" s="381">
        <v>0</v>
      </c>
      <c r="CB69" s="379">
        <v>0</v>
      </c>
      <c r="CC69" s="379">
        <v>0</v>
      </c>
      <c r="CD69" s="379">
        <v>0</v>
      </c>
      <c r="CE69" s="379">
        <v>0</v>
      </c>
      <c r="CF69" s="379">
        <v>0</v>
      </c>
      <c r="CG69" s="379">
        <v>0</v>
      </c>
      <c r="CH69" s="379">
        <v>0</v>
      </c>
      <c r="CI69" s="382">
        <v>0</v>
      </c>
      <c r="CJ69" s="378">
        <v>0</v>
      </c>
      <c r="CK69" s="379">
        <v>0</v>
      </c>
      <c r="CL69" s="379">
        <v>0</v>
      </c>
      <c r="CM69" s="379">
        <v>0</v>
      </c>
      <c r="CN69" s="379">
        <v>0</v>
      </c>
      <c r="CO69" s="379">
        <v>0</v>
      </c>
      <c r="CP69" s="379">
        <v>0</v>
      </c>
      <c r="CQ69" s="379">
        <v>0</v>
      </c>
      <c r="CR69" s="380">
        <v>0</v>
      </c>
      <c r="CS69" s="381">
        <v>28</v>
      </c>
      <c r="CT69" s="379">
        <v>0</v>
      </c>
      <c r="CU69" s="379">
        <v>0</v>
      </c>
      <c r="CV69" s="379">
        <v>0</v>
      </c>
      <c r="CW69" s="379">
        <v>0</v>
      </c>
      <c r="CX69" s="379">
        <v>0</v>
      </c>
      <c r="CY69" s="379">
        <v>0</v>
      </c>
      <c r="CZ69" s="379">
        <v>0</v>
      </c>
      <c r="DA69" s="382">
        <v>2</v>
      </c>
      <c r="DB69" s="378">
        <v>0</v>
      </c>
      <c r="DC69" s="379">
        <v>0</v>
      </c>
      <c r="DD69" s="379">
        <v>0</v>
      </c>
      <c r="DE69" s="379">
        <v>0</v>
      </c>
      <c r="DF69" s="379">
        <v>0</v>
      </c>
      <c r="DG69" s="379">
        <v>0</v>
      </c>
      <c r="DH69" s="379">
        <v>0</v>
      </c>
      <c r="DI69" s="379">
        <v>0</v>
      </c>
      <c r="DJ69" s="380">
        <v>0</v>
      </c>
      <c r="DK69" s="381">
        <v>0</v>
      </c>
      <c r="DL69" s="379">
        <v>0</v>
      </c>
      <c r="DM69" s="379">
        <v>0</v>
      </c>
      <c r="DN69" s="379">
        <v>0</v>
      </c>
      <c r="DO69" s="379">
        <v>0</v>
      </c>
      <c r="DP69" s="379">
        <v>0</v>
      </c>
      <c r="DQ69" s="379">
        <v>0</v>
      </c>
      <c r="DR69" s="379">
        <v>0</v>
      </c>
      <c r="DS69" s="382">
        <v>0</v>
      </c>
      <c r="DT69" s="378">
        <v>0</v>
      </c>
      <c r="DU69" s="379">
        <v>0</v>
      </c>
      <c r="DV69" s="379">
        <v>0</v>
      </c>
      <c r="DW69" s="379">
        <v>0</v>
      </c>
      <c r="DX69" s="379">
        <v>0</v>
      </c>
      <c r="DY69" s="379">
        <v>0</v>
      </c>
      <c r="DZ69" s="379">
        <v>0</v>
      </c>
      <c r="EA69" s="379">
        <v>0</v>
      </c>
      <c r="EB69" s="380">
        <v>0</v>
      </c>
      <c r="EC69" s="381">
        <v>0</v>
      </c>
      <c r="ED69" s="379">
        <v>0</v>
      </c>
      <c r="EE69" s="379">
        <v>0</v>
      </c>
      <c r="EF69" s="379">
        <v>0</v>
      </c>
      <c r="EG69" s="379">
        <v>0</v>
      </c>
      <c r="EH69" s="379">
        <v>0</v>
      </c>
      <c r="EI69" s="379">
        <v>0</v>
      </c>
      <c r="EJ69" s="379">
        <v>0</v>
      </c>
      <c r="EK69" s="382">
        <v>0</v>
      </c>
      <c r="EL69" s="378">
        <v>0</v>
      </c>
      <c r="EM69" s="379">
        <v>0</v>
      </c>
      <c r="EN69" s="379">
        <v>0</v>
      </c>
      <c r="EO69" s="379">
        <v>0</v>
      </c>
      <c r="EP69" s="379">
        <v>0</v>
      </c>
      <c r="EQ69" s="379">
        <v>0</v>
      </c>
      <c r="ER69" s="379">
        <v>0</v>
      </c>
      <c r="ES69" s="379">
        <v>0</v>
      </c>
      <c r="ET69" s="380">
        <v>0</v>
      </c>
      <c r="EU69" s="381">
        <v>0</v>
      </c>
      <c r="EV69" s="379">
        <v>0</v>
      </c>
      <c r="EW69" s="379">
        <v>0</v>
      </c>
      <c r="EX69" s="379">
        <v>0</v>
      </c>
      <c r="EY69" s="379">
        <v>0</v>
      </c>
      <c r="EZ69" s="379">
        <v>0</v>
      </c>
      <c r="FA69" s="379">
        <v>0</v>
      </c>
      <c r="FB69" s="379">
        <v>0</v>
      </c>
      <c r="FC69" s="382">
        <v>0</v>
      </c>
      <c r="FD69" s="378">
        <v>0</v>
      </c>
      <c r="FE69" s="379">
        <v>0</v>
      </c>
      <c r="FF69" s="379">
        <v>0</v>
      </c>
      <c r="FG69" s="379">
        <v>0</v>
      </c>
      <c r="FH69" s="379">
        <v>0</v>
      </c>
      <c r="FI69" s="379">
        <v>0</v>
      </c>
      <c r="FJ69" s="379">
        <v>0</v>
      </c>
      <c r="FK69" s="379">
        <v>0</v>
      </c>
      <c r="FL69" s="380">
        <v>0</v>
      </c>
      <c r="FM69" s="381">
        <v>0</v>
      </c>
      <c r="FN69" s="379">
        <v>0</v>
      </c>
      <c r="FO69" s="379">
        <v>0</v>
      </c>
      <c r="FP69" s="379">
        <v>0</v>
      </c>
      <c r="FQ69" s="379">
        <v>0</v>
      </c>
      <c r="FR69" s="379">
        <v>0</v>
      </c>
      <c r="FS69" s="379">
        <v>0</v>
      </c>
      <c r="FT69" s="379">
        <v>0</v>
      </c>
      <c r="FU69" s="382">
        <v>0</v>
      </c>
      <c r="FV69" s="378">
        <v>0</v>
      </c>
      <c r="FW69" s="379">
        <v>0</v>
      </c>
      <c r="FX69" s="379">
        <v>0</v>
      </c>
      <c r="FY69" s="379">
        <v>0</v>
      </c>
      <c r="FZ69" s="379">
        <v>0</v>
      </c>
      <c r="GA69" s="379">
        <v>0</v>
      </c>
      <c r="GB69" s="379">
        <v>0</v>
      </c>
      <c r="GC69" s="379">
        <v>0</v>
      </c>
      <c r="GD69" s="380">
        <v>0</v>
      </c>
      <c r="GE69" s="381">
        <v>0</v>
      </c>
      <c r="GF69" s="379">
        <v>0</v>
      </c>
      <c r="GG69" s="379">
        <v>0</v>
      </c>
      <c r="GH69" s="379">
        <v>0</v>
      </c>
      <c r="GI69" s="379">
        <v>0</v>
      </c>
      <c r="GJ69" s="379">
        <v>0</v>
      </c>
      <c r="GK69" s="379">
        <v>0</v>
      </c>
      <c r="GL69" s="379">
        <v>0</v>
      </c>
      <c r="GM69" s="382">
        <v>0</v>
      </c>
      <c r="GN69" s="378">
        <v>8</v>
      </c>
      <c r="GO69" s="379">
        <v>0</v>
      </c>
      <c r="GP69" s="379">
        <v>0</v>
      </c>
      <c r="GQ69" s="379">
        <v>0</v>
      </c>
      <c r="GR69" s="379">
        <v>0</v>
      </c>
      <c r="GS69" s="379">
        <v>0</v>
      </c>
      <c r="GT69" s="379">
        <v>0</v>
      </c>
      <c r="GU69" s="379">
        <v>0</v>
      </c>
      <c r="GV69" s="380">
        <v>0</v>
      </c>
      <c r="GW69" s="381">
        <v>0</v>
      </c>
      <c r="GX69" s="379">
        <v>0</v>
      </c>
      <c r="GY69" s="379">
        <v>0</v>
      </c>
      <c r="GZ69" s="379">
        <v>0</v>
      </c>
      <c r="HA69" s="379">
        <v>0</v>
      </c>
      <c r="HB69" s="379">
        <v>0</v>
      </c>
      <c r="HC69" s="379">
        <v>0</v>
      </c>
      <c r="HD69" s="379">
        <v>0</v>
      </c>
      <c r="HE69" s="382">
        <v>0</v>
      </c>
      <c r="HF69" s="378">
        <v>0</v>
      </c>
      <c r="HG69" s="379">
        <v>0</v>
      </c>
      <c r="HH69" s="379">
        <v>0</v>
      </c>
      <c r="HI69" s="379">
        <v>0</v>
      </c>
      <c r="HJ69" s="379">
        <v>0</v>
      </c>
      <c r="HK69" s="379">
        <v>0</v>
      </c>
      <c r="HL69" s="379">
        <v>0</v>
      </c>
      <c r="HM69" s="379">
        <v>0</v>
      </c>
      <c r="HN69" s="380">
        <v>0</v>
      </c>
      <c r="HO69" s="115">
        <f t="shared" si="17"/>
        <v>36</v>
      </c>
      <c r="HP69" s="115">
        <f t="shared" si="18"/>
        <v>0</v>
      </c>
      <c r="HQ69" s="115">
        <f t="shared" si="2"/>
        <v>0</v>
      </c>
      <c r="HR69" s="115">
        <f t="shared" si="3"/>
        <v>0</v>
      </c>
      <c r="HS69" s="116">
        <f t="shared" si="4"/>
        <v>0</v>
      </c>
      <c r="HT69" s="115">
        <f t="shared" si="5"/>
        <v>0</v>
      </c>
      <c r="HU69" s="115">
        <f t="shared" si="6"/>
        <v>0</v>
      </c>
      <c r="HV69" s="117">
        <f t="shared" si="7"/>
        <v>0</v>
      </c>
      <c r="HW69" s="115">
        <f t="shared" si="8"/>
        <v>0</v>
      </c>
      <c r="HX69" s="470" t="str">
        <f t="shared" si="9"/>
        <v>nem volt</v>
      </c>
      <c r="HY69" s="470" t="str">
        <f t="shared" si="10"/>
        <v>nem volt</v>
      </c>
      <c r="HZ69" s="399" t="str">
        <f t="shared" si="11"/>
        <v>nem volt</v>
      </c>
      <c r="IA69" s="118">
        <f t="shared" si="20"/>
        <v>36</v>
      </c>
      <c r="IB69" s="119">
        <f t="shared" si="13"/>
        <v>0</v>
      </c>
      <c r="IC69" s="119">
        <f t="shared" si="14"/>
        <v>0</v>
      </c>
      <c r="ID69" s="399">
        <f t="shared" si="15"/>
        <v>1</v>
      </c>
    </row>
    <row r="70" spans="1:238" ht="18" x14ac:dyDescent="0.25">
      <c r="A70" s="392">
        <f t="shared" si="16"/>
        <v>64</v>
      </c>
      <c r="B70" s="62" t="s">
        <v>448</v>
      </c>
      <c r="C70" s="64">
        <v>0</v>
      </c>
      <c r="D70" s="64">
        <v>0</v>
      </c>
      <c r="E70" s="64">
        <v>0</v>
      </c>
      <c r="F70" s="64">
        <v>0</v>
      </c>
      <c r="G70" s="64">
        <v>0</v>
      </c>
      <c r="H70" s="65">
        <v>0</v>
      </c>
      <c r="I70" s="288">
        <v>0</v>
      </c>
      <c r="J70" s="64">
        <v>0</v>
      </c>
      <c r="K70" s="64">
        <v>0</v>
      </c>
      <c r="L70" s="64">
        <v>0</v>
      </c>
      <c r="M70" s="64">
        <v>0</v>
      </c>
      <c r="N70" s="64">
        <v>0</v>
      </c>
      <c r="O70" s="67"/>
      <c r="P70" s="378">
        <v>0</v>
      </c>
      <c r="Q70" s="379">
        <v>0</v>
      </c>
      <c r="R70" s="379">
        <v>0</v>
      </c>
      <c r="S70" s="379">
        <v>0</v>
      </c>
      <c r="T70" s="379">
        <v>0</v>
      </c>
      <c r="U70" s="379">
        <v>0</v>
      </c>
      <c r="V70" s="379">
        <v>0</v>
      </c>
      <c r="W70" s="379">
        <v>0</v>
      </c>
      <c r="X70" s="380">
        <v>0</v>
      </c>
      <c r="Y70" s="381">
        <v>0</v>
      </c>
      <c r="Z70" s="379">
        <v>0</v>
      </c>
      <c r="AA70" s="379">
        <v>0</v>
      </c>
      <c r="AB70" s="379">
        <v>0</v>
      </c>
      <c r="AC70" s="379">
        <v>0</v>
      </c>
      <c r="AD70" s="379">
        <v>0</v>
      </c>
      <c r="AE70" s="379">
        <v>0</v>
      </c>
      <c r="AF70" s="379">
        <v>0</v>
      </c>
      <c r="AG70" s="382">
        <v>0</v>
      </c>
      <c r="AH70" s="378">
        <v>0</v>
      </c>
      <c r="AI70" s="379">
        <v>0</v>
      </c>
      <c r="AJ70" s="379">
        <v>0</v>
      </c>
      <c r="AK70" s="379">
        <v>0</v>
      </c>
      <c r="AL70" s="379">
        <v>0</v>
      </c>
      <c r="AM70" s="379">
        <v>0</v>
      </c>
      <c r="AN70" s="379">
        <v>0</v>
      </c>
      <c r="AO70" s="379">
        <v>0</v>
      </c>
      <c r="AP70" s="380">
        <v>0</v>
      </c>
      <c r="AQ70" s="381">
        <v>0</v>
      </c>
      <c r="AR70" s="379">
        <v>0</v>
      </c>
      <c r="AS70" s="379">
        <v>0</v>
      </c>
      <c r="AT70" s="379">
        <v>0</v>
      </c>
      <c r="AU70" s="379">
        <v>0</v>
      </c>
      <c r="AV70" s="379">
        <v>0</v>
      </c>
      <c r="AW70" s="379">
        <v>0</v>
      </c>
      <c r="AX70" s="379">
        <v>0</v>
      </c>
      <c r="AY70" s="382">
        <v>0</v>
      </c>
      <c r="AZ70" s="378">
        <v>0</v>
      </c>
      <c r="BA70" s="379">
        <v>0</v>
      </c>
      <c r="BB70" s="379">
        <v>0</v>
      </c>
      <c r="BC70" s="379">
        <v>0</v>
      </c>
      <c r="BD70" s="379">
        <v>0</v>
      </c>
      <c r="BE70" s="379">
        <v>0</v>
      </c>
      <c r="BF70" s="379">
        <v>0</v>
      </c>
      <c r="BG70" s="379">
        <v>0</v>
      </c>
      <c r="BH70" s="380">
        <v>0</v>
      </c>
      <c r="BI70" s="381">
        <v>0</v>
      </c>
      <c r="BJ70" s="379">
        <v>0</v>
      </c>
      <c r="BK70" s="379">
        <v>0</v>
      </c>
      <c r="BL70" s="379">
        <v>0</v>
      </c>
      <c r="BM70" s="379">
        <v>0</v>
      </c>
      <c r="BN70" s="379">
        <v>0</v>
      </c>
      <c r="BO70" s="379">
        <v>0</v>
      </c>
      <c r="BP70" s="379">
        <v>0</v>
      </c>
      <c r="BQ70" s="382">
        <v>0</v>
      </c>
      <c r="BR70" s="378">
        <v>0</v>
      </c>
      <c r="BS70" s="379">
        <v>0</v>
      </c>
      <c r="BT70" s="379">
        <v>0</v>
      </c>
      <c r="BU70" s="379">
        <v>0</v>
      </c>
      <c r="BV70" s="379">
        <v>0</v>
      </c>
      <c r="BW70" s="379">
        <v>0</v>
      </c>
      <c r="BX70" s="379">
        <v>0</v>
      </c>
      <c r="BY70" s="379">
        <v>0</v>
      </c>
      <c r="BZ70" s="380">
        <v>0</v>
      </c>
      <c r="CA70" s="381">
        <v>0</v>
      </c>
      <c r="CB70" s="379">
        <v>0</v>
      </c>
      <c r="CC70" s="379">
        <v>0</v>
      </c>
      <c r="CD70" s="379">
        <v>0</v>
      </c>
      <c r="CE70" s="379">
        <v>0</v>
      </c>
      <c r="CF70" s="379">
        <v>0</v>
      </c>
      <c r="CG70" s="379">
        <v>0</v>
      </c>
      <c r="CH70" s="379">
        <v>0</v>
      </c>
      <c r="CI70" s="382">
        <v>0</v>
      </c>
      <c r="CJ70" s="378">
        <v>0</v>
      </c>
      <c r="CK70" s="379">
        <v>0</v>
      </c>
      <c r="CL70" s="379">
        <v>0</v>
      </c>
      <c r="CM70" s="379">
        <v>0</v>
      </c>
      <c r="CN70" s="379">
        <v>0</v>
      </c>
      <c r="CO70" s="379">
        <v>0</v>
      </c>
      <c r="CP70" s="379">
        <v>0</v>
      </c>
      <c r="CQ70" s="379">
        <v>0</v>
      </c>
      <c r="CR70" s="380">
        <v>0</v>
      </c>
      <c r="CS70" s="381">
        <v>0</v>
      </c>
      <c r="CT70" s="379">
        <v>0</v>
      </c>
      <c r="CU70" s="379">
        <v>0</v>
      </c>
      <c r="CV70" s="379">
        <v>0</v>
      </c>
      <c r="CW70" s="379">
        <v>0</v>
      </c>
      <c r="CX70" s="379">
        <v>0</v>
      </c>
      <c r="CY70" s="379">
        <v>0</v>
      </c>
      <c r="CZ70" s="379">
        <v>0</v>
      </c>
      <c r="DA70" s="382">
        <v>0</v>
      </c>
      <c r="DB70" s="378">
        <v>0</v>
      </c>
      <c r="DC70" s="379">
        <v>0</v>
      </c>
      <c r="DD70" s="379">
        <v>0</v>
      </c>
      <c r="DE70" s="379">
        <v>0</v>
      </c>
      <c r="DF70" s="379">
        <v>0</v>
      </c>
      <c r="DG70" s="379">
        <v>0</v>
      </c>
      <c r="DH70" s="379">
        <v>0</v>
      </c>
      <c r="DI70" s="379">
        <v>0</v>
      </c>
      <c r="DJ70" s="380">
        <v>0</v>
      </c>
      <c r="DK70" s="381">
        <v>0</v>
      </c>
      <c r="DL70" s="379">
        <v>0</v>
      </c>
      <c r="DM70" s="379">
        <v>0</v>
      </c>
      <c r="DN70" s="379">
        <v>0</v>
      </c>
      <c r="DO70" s="379">
        <v>0</v>
      </c>
      <c r="DP70" s="379">
        <v>0</v>
      </c>
      <c r="DQ70" s="379">
        <v>0</v>
      </c>
      <c r="DR70" s="379">
        <v>0</v>
      </c>
      <c r="DS70" s="382">
        <v>0</v>
      </c>
      <c r="DT70" s="378">
        <v>0</v>
      </c>
      <c r="DU70" s="379">
        <v>0</v>
      </c>
      <c r="DV70" s="379">
        <v>0</v>
      </c>
      <c r="DW70" s="379">
        <v>0</v>
      </c>
      <c r="DX70" s="379">
        <v>0</v>
      </c>
      <c r="DY70" s="379">
        <v>0</v>
      </c>
      <c r="DZ70" s="379">
        <v>0</v>
      </c>
      <c r="EA70" s="379">
        <v>0</v>
      </c>
      <c r="EB70" s="380">
        <v>0</v>
      </c>
      <c r="EC70" s="381">
        <v>0</v>
      </c>
      <c r="ED70" s="379">
        <v>0</v>
      </c>
      <c r="EE70" s="379">
        <v>0</v>
      </c>
      <c r="EF70" s="379">
        <v>0</v>
      </c>
      <c r="EG70" s="379">
        <v>0</v>
      </c>
      <c r="EH70" s="379">
        <v>0</v>
      </c>
      <c r="EI70" s="379">
        <v>0</v>
      </c>
      <c r="EJ70" s="379">
        <v>0</v>
      </c>
      <c r="EK70" s="382">
        <v>0</v>
      </c>
      <c r="EL70" s="378">
        <v>0</v>
      </c>
      <c r="EM70" s="379">
        <v>0</v>
      </c>
      <c r="EN70" s="379">
        <v>0</v>
      </c>
      <c r="EO70" s="379">
        <v>0</v>
      </c>
      <c r="EP70" s="379">
        <v>0</v>
      </c>
      <c r="EQ70" s="379">
        <v>0</v>
      </c>
      <c r="ER70" s="379">
        <v>0</v>
      </c>
      <c r="ES70" s="379">
        <v>0</v>
      </c>
      <c r="ET70" s="380">
        <v>0</v>
      </c>
      <c r="EU70" s="381">
        <v>0</v>
      </c>
      <c r="EV70" s="379">
        <v>0</v>
      </c>
      <c r="EW70" s="379">
        <v>0</v>
      </c>
      <c r="EX70" s="379">
        <v>0</v>
      </c>
      <c r="EY70" s="379">
        <v>0</v>
      </c>
      <c r="EZ70" s="379">
        <v>0</v>
      </c>
      <c r="FA70" s="379">
        <v>0</v>
      </c>
      <c r="FB70" s="379">
        <v>0</v>
      </c>
      <c r="FC70" s="382">
        <v>0</v>
      </c>
      <c r="FD70" s="378">
        <v>0</v>
      </c>
      <c r="FE70" s="379">
        <v>0</v>
      </c>
      <c r="FF70" s="379">
        <v>0</v>
      </c>
      <c r="FG70" s="379">
        <v>0</v>
      </c>
      <c r="FH70" s="379">
        <v>0</v>
      </c>
      <c r="FI70" s="379">
        <v>0</v>
      </c>
      <c r="FJ70" s="379">
        <v>0</v>
      </c>
      <c r="FK70" s="379">
        <v>0</v>
      </c>
      <c r="FL70" s="380">
        <v>0</v>
      </c>
      <c r="FM70" s="381">
        <v>0</v>
      </c>
      <c r="FN70" s="379">
        <v>0</v>
      </c>
      <c r="FO70" s="379">
        <v>0</v>
      </c>
      <c r="FP70" s="379">
        <v>0</v>
      </c>
      <c r="FQ70" s="379">
        <v>0</v>
      </c>
      <c r="FR70" s="379">
        <v>0</v>
      </c>
      <c r="FS70" s="379">
        <v>0</v>
      </c>
      <c r="FT70" s="379">
        <v>0</v>
      </c>
      <c r="FU70" s="382">
        <v>0</v>
      </c>
      <c r="FV70" s="378">
        <v>0</v>
      </c>
      <c r="FW70" s="379">
        <v>0</v>
      </c>
      <c r="FX70" s="379">
        <v>0</v>
      </c>
      <c r="FY70" s="379">
        <v>0</v>
      </c>
      <c r="FZ70" s="379">
        <v>0</v>
      </c>
      <c r="GA70" s="379">
        <v>0</v>
      </c>
      <c r="GB70" s="379">
        <v>0</v>
      </c>
      <c r="GC70" s="379">
        <v>0</v>
      </c>
      <c r="GD70" s="380">
        <v>0</v>
      </c>
      <c r="GE70" s="381">
        <v>0</v>
      </c>
      <c r="GF70" s="379">
        <v>0</v>
      </c>
      <c r="GG70" s="379">
        <v>0</v>
      </c>
      <c r="GH70" s="379">
        <v>0</v>
      </c>
      <c r="GI70" s="379">
        <v>0</v>
      </c>
      <c r="GJ70" s="379">
        <v>0</v>
      </c>
      <c r="GK70" s="379">
        <v>0</v>
      </c>
      <c r="GL70" s="379">
        <v>0</v>
      </c>
      <c r="GM70" s="382">
        <v>0</v>
      </c>
      <c r="GN70" s="378">
        <v>0</v>
      </c>
      <c r="GO70" s="379">
        <v>0</v>
      </c>
      <c r="GP70" s="379">
        <v>0</v>
      </c>
      <c r="GQ70" s="379">
        <v>0</v>
      </c>
      <c r="GR70" s="379">
        <v>0</v>
      </c>
      <c r="GS70" s="379">
        <v>0</v>
      </c>
      <c r="GT70" s="379">
        <v>0</v>
      </c>
      <c r="GU70" s="379">
        <v>0</v>
      </c>
      <c r="GV70" s="380">
        <v>0</v>
      </c>
      <c r="GW70" s="381">
        <v>0</v>
      </c>
      <c r="GX70" s="379">
        <v>0</v>
      </c>
      <c r="GY70" s="379">
        <v>0</v>
      </c>
      <c r="GZ70" s="379">
        <v>0</v>
      </c>
      <c r="HA70" s="379">
        <v>0</v>
      </c>
      <c r="HB70" s="379">
        <v>0</v>
      </c>
      <c r="HC70" s="379">
        <v>0</v>
      </c>
      <c r="HD70" s="379">
        <v>0</v>
      </c>
      <c r="HE70" s="382">
        <v>0</v>
      </c>
      <c r="HF70" s="378">
        <v>0</v>
      </c>
      <c r="HG70" s="379">
        <v>0</v>
      </c>
      <c r="HH70" s="379">
        <v>0</v>
      </c>
      <c r="HI70" s="379">
        <v>0</v>
      </c>
      <c r="HJ70" s="379">
        <v>0</v>
      </c>
      <c r="HK70" s="379">
        <v>0</v>
      </c>
      <c r="HL70" s="379">
        <v>0</v>
      </c>
      <c r="HM70" s="379">
        <v>0</v>
      </c>
      <c r="HN70" s="380">
        <v>0</v>
      </c>
      <c r="HO70" s="115">
        <f t="shared" si="17"/>
        <v>0</v>
      </c>
      <c r="HP70" s="115">
        <f t="shared" si="18"/>
        <v>0</v>
      </c>
      <c r="HQ70" s="115">
        <f t="shared" si="2"/>
        <v>0</v>
      </c>
      <c r="HR70" s="115">
        <f t="shared" si="3"/>
        <v>0</v>
      </c>
      <c r="HS70" s="116">
        <f t="shared" si="4"/>
        <v>0</v>
      </c>
      <c r="HT70" s="115">
        <f t="shared" si="5"/>
        <v>0</v>
      </c>
      <c r="HU70" s="115">
        <f t="shared" si="6"/>
        <v>0</v>
      </c>
      <c r="HV70" s="117">
        <f t="shared" si="7"/>
        <v>0</v>
      </c>
      <c r="HW70" s="115" t="str">
        <f t="shared" si="8"/>
        <v>nem volt</v>
      </c>
      <c r="HX70" s="470" t="str">
        <f t="shared" si="9"/>
        <v>nem volt</v>
      </c>
      <c r="HY70" s="470" t="str">
        <f t="shared" si="10"/>
        <v>nem volt</v>
      </c>
      <c r="HZ70" s="399" t="str">
        <f t="shared" si="11"/>
        <v>nem volt</v>
      </c>
      <c r="IA70" s="118">
        <f t="shared" si="20"/>
        <v>0</v>
      </c>
      <c r="IB70" s="119">
        <f t="shared" si="13"/>
        <v>0</v>
      </c>
      <c r="IC70" s="119" t="str">
        <f t="shared" si="14"/>
        <v>nem volt</v>
      </c>
      <c r="ID70" s="399">
        <f t="shared" si="15"/>
        <v>0</v>
      </c>
    </row>
    <row r="71" spans="1:238" ht="18" x14ac:dyDescent="0.25">
      <c r="A71" s="392">
        <f t="shared" si="16"/>
        <v>65</v>
      </c>
      <c r="B71" s="62" t="s">
        <v>448</v>
      </c>
      <c r="C71" s="64">
        <v>0</v>
      </c>
      <c r="D71" s="64">
        <v>0</v>
      </c>
      <c r="E71" s="64">
        <v>0</v>
      </c>
      <c r="F71" s="64">
        <v>0</v>
      </c>
      <c r="G71" s="64">
        <v>0</v>
      </c>
      <c r="H71" s="65">
        <v>0</v>
      </c>
      <c r="I71" s="288">
        <v>0</v>
      </c>
      <c r="J71" s="64">
        <v>0</v>
      </c>
      <c r="K71" s="64">
        <v>0</v>
      </c>
      <c r="L71" s="64">
        <v>0</v>
      </c>
      <c r="M71" s="64">
        <v>0</v>
      </c>
      <c r="N71" s="64">
        <v>0</v>
      </c>
      <c r="O71" s="67"/>
      <c r="P71" s="378">
        <v>0</v>
      </c>
      <c r="Q71" s="379">
        <v>0</v>
      </c>
      <c r="R71" s="379">
        <v>0</v>
      </c>
      <c r="S71" s="379">
        <v>0</v>
      </c>
      <c r="T71" s="379">
        <v>0</v>
      </c>
      <c r="U71" s="379">
        <v>0</v>
      </c>
      <c r="V71" s="379">
        <v>0</v>
      </c>
      <c r="W71" s="379">
        <v>0</v>
      </c>
      <c r="X71" s="380">
        <v>0</v>
      </c>
      <c r="Y71" s="381">
        <v>0</v>
      </c>
      <c r="Z71" s="379">
        <v>0</v>
      </c>
      <c r="AA71" s="379">
        <v>0</v>
      </c>
      <c r="AB71" s="379">
        <v>0</v>
      </c>
      <c r="AC71" s="379">
        <v>0</v>
      </c>
      <c r="AD71" s="379">
        <v>0</v>
      </c>
      <c r="AE71" s="379">
        <v>0</v>
      </c>
      <c r="AF71" s="379">
        <v>0</v>
      </c>
      <c r="AG71" s="382">
        <v>0</v>
      </c>
      <c r="AH71" s="378">
        <v>0</v>
      </c>
      <c r="AI71" s="379">
        <v>0</v>
      </c>
      <c r="AJ71" s="379">
        <v>0</v>
      </c>
      <c r="AK71" s="379">
        <v>0</v>
      </c>
      <c r="AL71" s="379">
        <v>0</v>
      </c>
      <c r="AM71" s="379">
        <v>0</v>
      </c>
      <c r="AN71" s="379">
        <v>0</v>
      </c>
      <c r="AO71" s="379">
        <v>0</v>
      </c>
      <c r="AP71" s="380">
        <v>0</v>
      </c>
      <c r="AQ71" s="381">
        <v>0</v>
      </c>
      <c r="AR71" s="379">
        <v>0</v>
      </c>
      <c r="AS71" s="379">
        <v>0</v>
      </c>
      <c r="AT71" s="379">
        <v>0</v>
      </c>
      <c r="AU71" s="379">
        <v>0</v>
      </c>
      <c r="AV71" s="379">
        <v>0</v>
      </c>
      <c r="AW71" s="379">
        <v>0</v>
      </c>
      <c r="AX71" s="379">
        <v>0</v>
      </c>
      <c r="AY71" s="382">
        <v>0</v>
      </c>
      <c r="AZ71" s="378">
        <v>0</v>
      </c>
      <c r="BA71" s="379">
        <v>0</v>
      </c>
      <c r="BB71" s="379">
        <v>0</v>
      </c>
      <c r="BC71" s="379">
        <v>0</v>
      </c>
      <c r="BD71" s="379">
        <v>0</v>
      </c>
      <c r="BE71" s="379">
        <v>0</v>
      </c>
      <c r="BF71" s="379">
        <v>0</v>
      </c>
      <c r="BG71" s="379">
        <v>0</v>
      </c>
      <c r="BH71" s="380">
        <v>0</v>
      </c>
      <c r="BI71" s="381">
        <v>0</v>
      </c>
      <c r="BJ71" s="379">
        <v>0</v>
      </c>
      <c r="BK71" s="379">
        <v>0</v>
      </c>
      <c r="BL71" s="379">
        <v>0</v>
      </c>
      <c r="BM71" s="379">
        <v>0</v>
      </c>
      <c r="BN71" s="379">
        <v>0</v>
      </c>
      <c r="BO71" s="379">
        <v>0</v>
      </c>
      <c r="BP71" s="379">
        <v>0</v>
      </c>
      <c r="BQ71" s="382">
        <v>0</v>
      </c>
      <c r="BR71" s="378">
        <v>0</v>
      </c>
      <c r="BS71" s="379">
        <v>0</v>
      </c>
      <c r="BT71" s="379">
        <v>0</v>
      </c>
      <c r="BU71" s="379">
        <v>0</v>
      </c>
      <c r="BV71" s="379">
        <v>0</v>
      </c>
      <c r="BW71" s="379">
        <v>0</v>
      </c>
      <c r="BX71" s="379">
        <v>0</v>
      </c>
      <c r="BY71" s="379">
        <v>0</v>
      </c>
      <c r="BZ71" s="380">
        <v>0</v>
      </c>
      <c r="CA71" s="381">
        <v>0</v>
      </c>
      <c r="CB71" s="379">
        <v>0</v>
      </c>
      <c r="CC71" s="379">
        <v>0</v>
      </c>
      <c r="CD71" s="379">
        <v>0</v>
      </c>
      <c r="CE71" s="379">
        <v>0</v>
      </c>
      <c r="CF71" s="379">
        <v>0</v>
      </c>
      <c r="CG71" s="379">
        <v>0</v>
      </c>
      <c r="CH71" s="379">
        <v>0</v>
      </c>
      <c r="CI71" s="382">
        <v>0</v>
      </c>
      <c r="CJ71" s="378">
        <v>0</v>
      </c>
      <c r="CK71" s="379">
        <v>0</v>
      </c>
      <c r="CL71" s="379">
        <v>0</v>
      </c>
      <c r="CM71" s="379">
        <v>0</v>
      </c>
      <c r="CN71" s="379">
        <v>0</v>
      </c>
      <c r="CO71" s="379">
        <v>0</v>
      </c>
      <c r="CP71" s="379">
        <v>0</v>
      </c>
      <c r="CQ71" s="379">
        <v>0</v>
      </c>
      <c r="CR71" s="380">
        <v>0</v>
      </c>
      <c r="CS71" s="381">
        <v>13</v>
      </c>
      <c r="CT71" s="379">
        <v>0</v>
      </c>
      <c r="CU71" s="379">
        <v>0</v>
      </c>
      <c r="CV71" s="379">
        <v>0</v>
      </c>
      <c r="CW71" s="379">
        <v>0</v>
      </c>
      <c r="CX71" s="379">
        <v>0</v>
      </c>
      <c r="CY71" s="379">
        <v>0</v>
      </c>
      <c r="CZ71" s="379">
        <v>0</v>
      </c>
      <c r="DA71" s="382">
        <v>0</v>
      </c>
      <c r="DB71" s="378">
        <v>0</v>
      </c>
      <c r="DC71" s="379">
        <v>0</v>
      </c>
      <c r="DD71" s="379">
        <v>0</v>
      </c>
      <c r="DE71" s="379">
        <v>0</v>
      </c>
      <c r="DF71" s="379">
        <v>0</v>
      </c>
      <c r="DG71" s="379">
        <v>0</v>
      </c>
      <c r="DH71" s="379">
        <v>0</v>
      </c>
      <c r="DI71" s="379">
        <v>0</v>
      </c>
      <c r="DJ71" s="380">
        <v>0</v>
      </c>
      <c r="DK71" s="381">
        <v>0</v>
      </c>
      <c r="DL71" s="379">
        <v>0</v>
      </c>
      <c r="DM71" s="379">
        <v>0</v>
      </c>
      <c r="DN71" s="379">
        <v>0</v>
      </c>
      <c r="DO71" s="379">
        <v>0</v>
      </c>
      <c r="DP71" s="379">
        <v>0</v>
      </c>
      <c r="DQ71" s="379">
        <v>0</v>
      </c>
      <c r="DR71" s="379">
        <v>0</v>
      </c>
      <c r="DS71" s="382">
        <v>0</v>
      </c>
      <c r="DT71" s="378">
        <v>0</v>
      </c>
      <c r="DU71" s="379">
        <v>0</v>
      </c>
      <c r="DV71" s="379">
        <v>0</v>
      </c>
      <c r="DW71" s="379">
        <v>0</v>
      </c>
      <c r="DX71" s="379">
        <v>0</v>
      </c>
      <c r="DY71" s="379">
        <v>0</v>
      </c>
      <c r="DZ71" s="379">
        <v>0</v>
      </c>
      <c r="EA71" s="379">
        <v>0</v>
      </c>
      <c r="EB71" s="380">
        <v>0</v>
      </c>
      <c r="EC71" s="381">
        <v>0</v>
      </c>
      <c r="ED71" s="379">
        <v>0</v>
      </c>
      <c r="EE71" s="379">
        <v>0</v>
      </c>
      <c r="EF71" s="379">
        <v>0</v>
      </c>
      <c r="EG71" s="379">
        <v>0</v>
      </c>
      <c r="EH71" s="379">
        <v>0</v>
      </c>
      <c r="EI71" s="379">
        <v>0</v>
      </c>
      <c r="EJ71" s="379">
        <v>0</v>
      </c>
      <c r="EK71" s="382">
        <v>0</v>
      </c>
      <c r="EL71" s="378">
        <v>0</v>
      </c>
      <c r="EM71" s="379">
        <v>0</v>
      </c>
      <c r="EN71" s="379">
        <v>0</v>
      </c>
      <c r="EO71" s="379">
        <v>0</v>
      </c>
      <c r="EP71" s="379">
        <v>0</v>
      </c>
      <c r="EQ71" s="379">
        <v>0</v>
      </c>
      <c r="ER71" s="379">
        <v>0</v>
      </c>
      <c r="ES71" s="379">
        <v>0</v>
      </c>
      <c r="ET71" s="380">
        <v>0</v>
      </c>
      <c r="EU71" s="381">
        <v>0</v>
      </c>
      <c r="EV71" s="379">
        <v>0</v>
      </c>
      <c r="EW71" s="379">
        <v>0</v>
      </c>
      <c r="EX71" s="379">
        <v>0</v>
      </c>
      <c r="EY71" s="379">
        <v>0</v>
      </c>
      <c r="EZ71" s="379">
        <v>0</v>
      </c>
      <c r="FA71" s="379">
        <v>0</v>
      </c>
      <c r="FB71" s="379">
        <v>0</v>
      </c>
      <c r="FC71" s="382">
        <v>0</v>
      </c>
      <c r="FD71" s="378">
        <v>0</v>
      </c>
      <c r="FE71" s="379">
        <v>0</v>
      </c>
      <c r="FF71" s="379">
        <v>0</v>
      </c>
      <c r="FG71" s="379">
        <v>0</v>
      </c>
      <c r="FH71" s="379">
        <v>0</v>
      </c>
      <c r="FI71" s="379">
        <v>0</v>
      </c>
      <c r="FJ71" s="379">
        <v>0</v>
      </c>
      <c r="FK71" s="379">
        <v>0</v>
      </c>
      <c r="FL71" s="380">
        <v>0</v>
      </c>
      <c r="FM71" s="381">
        <v>0</v>
      </c>
      <c r="FN71" s="379">
        <v>0</v>
      </c>
      <c r="FO71" s="379">
        <v>0</v>
      </c>
      <c r="FP71" s="379">
        <v>0</v>
      </c>
      <c r="FQ71" s="379">
        <v>0</v>
      </c>
      <c r="FR71" s="379">
        <v>0</v>
      </c>
      <c r="FS71" s="379">
        <v>0</v>
      </c>
      <c r="FT71" s="379">
        <v>0</v>
      </c>
      <c r="FU71" s="382">
        <v>0</v>
      </c>
      <c r="FV71" s="378">
        <v>0</v>
      </c>
      <c r="FW71" s="379">
        <v>0</v>
      </c>
      <c r="FX71" s="379">
        <v>0</v>
      </c>
      <c r="FY71" s="379">
        <v>0</v>
      </c>
      <c r="FZ71" s="379">
        <v>0</v>
      </c>
      <c r="GA71" s="379">
        <v>0</v>
      </c>
      <c r="GB71" s="379">
        <v>0</v>
      </c>
      <c r="GC71" s="379">
        <v>0</v>
      </c>
      <c r="GD71" s="380">
        <v>0</v>
      </c>
      <c r="GE71" s="381">
        <v>0</v>
      </c>
      <c r="GF71" s="379">
        <v>0</v>
      </c>
      <c r="GG71" s="379">
        <v>0</v>
      </c>
      <c r="GH71" s="379">
        <v>0</v>
      </c>
      <c r="GI71" s="379">
        <v>0</v>
      </c>
      <c r="GJ71" s="379">
        <v>0</v>
      </c>
      <c r="GK71" s="379">
        <v>0</v>
      </c>
      <c r="GL71" s="379">
        <v>0</v>
      </c>
      <c r="GM71" s="382">
        <v>0</v>
      </c>
      <c r="GN71" s="378">
        <v>0</v>
      </c>
      <c r="GO71" s="379">
        <v>0</v>
      </c>
      <c r="GP71" s="379">
        <v>0</v>
      </c>
      <c r="GQ71" s="379">
        <v>0</v>
      </c>
      <c r="GR71" s="379">
        <v>0</v>
      </c>
      <c r="GS71" s="379">
        <v>0</v>
      </c>
      <c r="GT71" s="379">
        <v>0</v>
      </c>
      <c r="GU71" s="379">
        <v>0</v>
      </c>
      <c r="GV71" s="380">
        <v>0</v>
      </c>
      <c r="GW71" s="381">
        <v>0</v>
      </c>
      <c r="GX71" s="379">
        <v>0</v>
      </c>
      <c r="GY71" s="379">
        <v>0</v>
      </c>
      <c r="GZ71" s="379">
        <v>0</v>
      </c>
      <c r="HA71" s="379">
        <v>0</v>
      </c>
      <c r="HB71" s="379">
        <v>0</v>
      </c>
      <c r="HC71" s="379">
        <v>0</v>
      </c>
      <c r="HD71" s="379">
        <v>0</v>
      </c>
      <c r="HE71" s="382">
        <v>0</v>
      </c>
      <c r="HF71" s="378">
        <v>0</v>
      </c>
      <c r="HG71" s="379">
        <v>0</v>
      </c>
      <c r="HH71" s="379">
        <v>0</v>
      </c>
      <c r="HI71" s="379">
        <v>0</v>
      </c>
      <c r="HJ71" s="379">
        <v>0</v>
      </c>
      <c r="HK71" s="379">
        <v>0</v>
      </c>
      <c r="HL71" s="379">
        <v>0</v>
      </c>
      <c r="HM71" s="379">
        <v>0</v>
      </c>
      <c r="HN71" s="380">
        <v>0</v>
      </c>
      <c r="HO71" s="115">
        <f t="shared" si="17"/>
        <v>13</v>
      </c>
      <c r="HP71" s="115">
        <f t="shared" si="18"/>
        <v>0</v>
      </c>
      <c r="HQ71" s="115">
        <f t="shared" si="2"/>
        <v>0</v>
      </c>
      <c r="HR71" s="115">
        <f t="shared" si="3"/>
        <v>0</v>
      </c>
      <c r="HS71" s="116">
        <f t="shared" si="4"/>
        <v>0</v>
      </c>
      <c r="HT71" s="115">
        <f t="shared" si="5"/>
        <v>0</v>
      </c>
      <c r="HU71" s="115">
        <f t="shared" si="6"/>
        <v>0</v>
      </c>
      <c r="HV71" s="117">
        <f t="shared" si="7"/>
        <v>0</v>
      </c>
      <c r="HW71" s="115">
        <f t="shared" si="8"/>
        <v>0</v>
      </c>
      <c r="HX71" s="470" t="str">
        <f t="shared" si="9"/>
        <v>nem volt</v>
      </c>
      <c r="HY71" s="470" t="str">
        <f t="shared" si="10"/>
        <v>nem volt</v>
      </c>
      <c r="HZ71" s="399" t="str">
        <f t="shared" si="11"/>
        <v>nem volt</v>
      </c>
      <c r="IA71" s="118">
        <f t="shared" si="20"/>
        <v>13</v>
      </c>
      <c r="IB71" s="119">
        <f t="shared" ref="IB71:IB106" si="21">SUM(HS71:HV71)</f>
        <v>0</v>
      </c>
      <c r="IC71" s="119">
        <f t="shared" si="14"/>
        <v>0</v>
      </c>
      <c r="ID71" s="399">
        <f t="shared" si="15"/>
        <v>0</v>
      </c>
    </row>
    <row r="72" spans="1:238" ht="18" x14ac:dyDescent="0.25">
      <c r="A72" s="392">
        <f t="shared" si="16"/>
        <v>66</v>
      </c>
      <c r="B72" s="62" t="s">
        <v>448</v>
      </c>
      <c r="C72" s="64">
        <v>0</v>
      </c>
      <c r="D72" s="64">
        <v>0</v>
      </c>
      <c r="E72" s="64">
        <v>0</v>
      </c>
      <c r="F72" s="64">
        <v>0</v>
      </c>
      <c r="G72" s="64">
        <v>0</v>
      </c>
      <c r="H72" s="65">
        <v>0</v>
      </c>
      <c r="I72" s="288">
        <v>0</v>
      </c>
      <c r="J72" s="64">
        <v>0</v>
      </c>
      <c r="K72" s="64">
        <v>0</v>
      </c>
      <c r="L72" s="64">
        <v>0</v>
      </c>
      <c r="M72" s="64">
        <v>0</v>
      </c>
      <c r="N72" s="64">
        <v>0</v>
      </c>
      <c r="O72" s="67"/>
      <c r="P72" s="378">
        <v>0</v>
      </c>
      <c r="Q72" s="379">
        <v>0</v>
      </c>
      <c r="R72" s="379">
        <v>0</v>
      </c>
      <c r="S72" s="379">
        <v>0</v>
      </c>
      <c r="T72" s="379">
        <v>0</v>
      </c>
      <c r="U72" s="379">
        <v>0</v>
      </c>
      <c r="V72" s="379">
        <v>0</v>
      </c>
      <c r="W72" s="379">
        <v>0</v>
      </c>
      <c r="X72" s="380">
        <v>0</v>
      </c>
      <c r="Y72" s="381">
        <v>0</v>
      </c>
      <c r="Z72" s="379">
        <v>0</v>
      </c>
      <c r="AA72" s="379">
        <v>0</v>
      </c>
      <c r="AB72" s="379">
        <v>0</v>
      </c>
      <c r="AC72" s="379">
        <v>0</v>
      </c>
      <c r="AD72" s="379">
        <v>0</v>
      </c>
      <c r="AE72" s="379">
        <v>0</v>
      </c>
      <c r="AF72" s="379">
        <v>0</v>
      </c>
      <c r="AG72" s="382">
        <v>0</v>
      </c>
      <c r="AH72" s="378">
        <v>0</v>
      </c>
      <c r="AI72" s="379">
        <v>0</v>
      </c>
      <c r="AJ72" s="379">
        <v>0</v>
      </c>
      <c r="AK72" s="379">
        <v>0</v>
      </c>
      <c r="AL72" s="379">
        <v>0</v>
      </c>
      <c r="AM72" s="379">
        <v>0</v>
      </c>
      <c r="AN72" s="379">
        <v>0</v>
      </c>
      <c r="AO72" s="379">
        <v>0</v>
      </c>
      <c r="AP72" s="380">
        <v>0</v>
      </c>
      <c r="AQ72" s="381">
        <v>0</v>
      </c>
      <c r="AR72" s="379">
        <v>0</v>
      </c>
      <c r="AS72" s="379">
        <v>0</v>
      </c>
      <c r="AT72" s="379">
        <v>0</v>
      </c>
      <c r="AU72" s="379">
        <v>0</v>
      </c>
      <c r="AV72" s="379">
        <v>0</v>
      </c>
      <c r="AW72" s="379">
        <v>0</v>
      </c>
      <c r="AX72" s="379">
        <v>0</v>
      </c>
      <c r="AY72" s="382">
        <v>0</v>
      </c>
      <c r="AZ72" s="378">
        <v>0</v>
      </c>
      <c r="BA72" s="379">
        <v>0</v>
      </c>
      <c r="BB72" s="379">
        <v>0</v>
      </c>
      <c r="BC72" s="379">
        <v>0</v>
      </c>
      <c r="BD72" s="379">
        <v>0</v>
      </c>
      <c r="BE72" s="379">
        <v>0</v>
      </c>
      <c r="BF72" s="379">
        <v>0</v>
      </c>
      <c r="BG72" s="379">
        <v>0</v>
      </c>
      <c r="BH72" s="380">
        <v>0</v>
      </c>
      <c r="BI72" s="381">
        <v>0</v>
      </c>
      <c r="BJ72" s="379">
        <v>0</v>
      </c>
      <c r="BK72" s="379">
        <v>0</v>
      </c>
      <c r="BL72" s="379">
        <v>0</v>
      </c>
      <c r="BM72" s="379">
        <v>0</v>
      </c>
      <c r="BN72" s="379">
        <v>0</v>
      </c>
      <c r="BO72" s="379">
        <v>0</v>
      </c>
      <c r="BP72" s="379">
        <v>0</v>
      </c>
      <c r="BQ72" s="382">
        <v>0</v>
      </c>
      <c r="BR72" s="378">
        <v>0</v>
      </c>
      <c r="BS72" s="379">
        <v>0</v>
      </c>
      <c r="BT72" s="379">
        <v>0</v>
      </c>
      <c r="BU72" s="379">
        <v>0</v>
      </c>
      <c r="BV72" s="379">
        <v>0</v>
      </c>
      <c r="BW72" s="379">
        <v>0</v>
      </c>
      <c r="BX72" s="379">
        <v>0</v>
      </c>
      <c r="BY72" s="379">
        <v>0</v>
      </c>
      <c r="BZ72" s="380">
        <v>0</v>
      </c>
      <c r="CA72" s="381">
        <v>0</v>
      </c>
      <c r="CB72" s="379">
        <v>0</v>
      </c>
      <c r="CC72" s="379">
        <v>0</v>
      </c>
      <c r="CD72" s="379">
        <v>0</v>
      </c>
      <c r="CE72" s="379">
        <v>0</v>
      </c>
      <c r="CF72" s="379">
        <v>0</v>
      </c>
      <c r="CG72" s="379">
        <v>0</v>
      </c>
      <c r="CH72" s="379">
        <v>0</v>
      </c>
      <c r="CI72" s="382">
        <v>0</v>
      </c>
      <c r="CJ72" s="378">
        <v>0</v>
      </c>
      <c r="CK72" s="379">
        <v>0</v>
      </c>
      <c r="CL72" s="379">
        <v>0</v>
      </c>
      <c r="CM72" s="379">
        <v>0</v>
      </c>
      <c r="CN72" s="379">
        <v>0</v>
      </c>
      <c r="CO72" s="379">
        <v>0</v>
      </c>
      <c r="CP72" s="379">
        <v>0</v>
      </c>
      <c r="CQ72" s="379">
        <v>0</v>
      </c>
      <c r="CR72" s="380">
        <v>0</v>
      </c>
      <c r="CS72" s="381">
        <v>0</v>
      </c>
      <c r="CT72" s="379">
        <v>0</v>
      </c>
      <c r="CU72" s="379">
        <v>0</v>
      </c>
      <c r="CV72" s="379">
        <v>0</v>
      </c>
      <c r="CW72" s="379">
        <v>0</v>
      </c>
      <c r="CX72" s="379">
        <v>0</v>
      </c>
      <c r="CY72" s="379">
        <v>0</v>
      </c>
      <c r="CZ72" s="379">
        <v>0</v>
      </c>
      <c r="DA72" s="382">
        <v>0</v>
      </c>
      <c r="DB72" s="378">
        <v>0</v>
      </c>
      <c r="DC72" s="379">
        <v>0</v>
      </c>
      <c r="DD72" s="379">
        <v>0</v>
      </c>
      <c r="DE72" s="379">
        <v>0</v>
      </c>
      <c r="DF72" s="379">
        <v>0</v>
      </c>
      <c r="DG72" s="379">
        <v>0</v>
      </c>
      <c r="DH72" s="379">
        <v>0</v>
      </c>
      <c r="DI72" s="379">
        <v>0</v>
      </c>
      <c r="DJ72" s="380">
        <v>0</v>
      </c>
      <c r="DK72" s="381">
        <v>0</v>
      </c>
      <c r="DL72" s="379">
        <v>0</v>
      </c>
      <c r="DM72" s="379">
        <v>0</v>
      </c>
      <c r="DN72" s="379">
        <v>0</v>
      </c>
      <c r="DO72" s="379">
        <v>0</v>
      </c>
      <c r="DP72" s="379">
        <v>0</v>
      </c>
      <c r="DQ72" s="379">
        <v>0</v>
      </c>
      <c r="DR72" s="379">
        <v>0</v>
      </c>
      <c r="DS72" s="382">
        <v>0</v>
      </c>
      <c r="DT72" s="378">
        <v>0</v>
      </c>
      <c r="DU72" s="379">
        <v>0</v>
      </c>
      <c r="DV72" s="379">
        <v>0</v>
      </c>
      <c r="DW72" s="379">
        <v>0</v>
      </c>
      <c r="DX72" s="379">
        <v>0</v>
      </c>
      <c r="DY72" s="379">
        <v>0</v>
      </c>
      <c r="DZ72" s="379">
        <v>0</v>
      </c>
      <c r="EA72" s="379">
        <v>0</v>
      </c>
      <c r="EB72" s="380">
        <v>0</v>
      </c>
      <c r="EC72" s="381">
        <v>0</v>
      </c>
      <c r="ED72" s="379">
        <v>0</v>
      </c>
      <c r="EE72" s="379">
        <v>0</v>
      </c>
      <c r="EF72" s="379">
        <v>0</v>
      </c>
      <c r="EG72" s="379">
        <v>0</v>
      </c>
      <c r="EH72" s="379">
        <v>0</v>
      </c>
      <c r="EI72" s="379">
        <v>0</v>
      </c>
      <c r="EJ72" s="379">
        <v>0</v>
      </c>
      <c r="EK72" s="382">
        <v>0</v>
      </c>
      <c r="EL72" s="378">
        <v>0</v>
      </c>
      <c r="EM72" s="379">
        <v>0</v>
      </c>
      <c r="EN72" s="379">
        <v>0</v>
      </c>
      <c r="EO72" s="379">
        <v>0</v>
      </c>
      <c r="EP72" s="379">
        <v>0</v>
      </c>
      <c r="EQ72" s="379">
        <v>0</v>
      </c>
      <c r="ER72" s="379">
        <v>0</v>
      </c>
      <c r="ES72" s="379">
        <v>0</v>
      </c>
      <c r="ET72" s="380">
        <v>0</v>
      </c>
      <c r="EU72" s="381">
        <v>0</v>
      </c>
      <c r="EV72" s="379">
        <v>0</v>
      </c>
      <c r="EW72" s="379">
        <v>0</v>
      </c>
      <c r="EX72" s="379">
        <v>0</v>
      </c>
      <c r="EY72" s="379">
        <v>0</v>
      </c>
      <c r="EZ72" s="379">
        <v>0</v>
      </c>
      <c r="FA72" s="379">
        <v>0</v>
      </c>
      <c r="FB72" s="379">
        <v>0</v>
      </c>
      <c r="FC72" s="382">
        <v>0</v>
      </c>
      <c r="FD72" s="378">
        <v>0</v>
      </c>
      <c r="FE72" s="379">
        <v>0</v>
      </c>
      <c r="FF72" s="379">
        <v>0</v>
      </c>
      <c r="FG72" s="379">
        <v>0</v>
      </c>
      <c r="FH72" s="379">
        <v>0</v>
      </c>
      <c r="FI72" s="379">
        <v>0</v>
      </c>
      <c r="FJ72" s="379">
        <v>0</v>
      </c>
      <c r="FK72" s="379">
        <v>0</v>
      </c>
      <c r="FL72" s="380">
        <v>0</v>
      </c>
      <c r="FM72" s="381">
        <v>0</v>
      </c>
      <c r="FN72" s="379">
        <v>0</v>
      </c>
      <c r="FO72" s="379">
        <v>0</v>
      </c>
      <c r="FP72" s="379">
        <v>0</v>
      </c>
      <c r="FQ72" s="379">
        <v>0</v>
      </c>
      <c r="FR72" s="379">
        <v>0</v>
      </c>
      <c r="FS72" s="379">
        <v>0</v>
      </c>
      <c r="FT72" s="379">
        <v>0</v>
      </c>
      <c r="FU72" s="382">
        <v>0</v>
      </c>
      <c r="FV72" s="378">
        <v>0</v>
      </c>
      <c r="FW72" s="379">
        <v>0</v>
      </c>
      <c r="FX72" s="379">
        <v>0</v>
      </c>
      <c r="FY72" s="379">
        <v>0</v>
      </c>
      <c r="FZ72" s="379">
        <v>0</v>
      </c>
      <c r="GA72" s="379">
        <v>0</v>
      </c>
      <c r="GB72" s="379">
        <v>0</v>
      </c>
      <c r="GC72" s="379">
        <v>0</v>
      </c>
      <c r="GD72" s="380">
        <v>0</v>
      </c>
      <c r="GE72" s="381">
        <v>0</v>
      </c>
      <c r="GF72" s="379">
        <v>0</v>
      </c>
      <c r="GG72" s="379">
        <v>0</v>
      </c>
      <c r="GH72" s="379">
        <v>0</v>
      </c>
      <c r="GI72" s="379">
        <v>0</v>
      </c>
      <c r="GJ72" s="379">
        <v>0</v>
      </c>
      <c r="GK72" s="379">
        <v>0</v>
      </c>
      <c r="GL72" s="379">
        <v>0</v>
      </c>
      <c r="GM72" s="382">
        <v>0</v>
      </c>
      <c r="GN72" s="378">
        <v>0</v>
      </c>
      <c r="GO72" s="379">
        <v>0</v>
      </c>
      <c r="GP72" s="379">
        <v>0</v>
      </c>
      <c r="GQ72" s="379">
        <v>0</v>
      </c>
      <c r="GR72" s="379">
        <v>0</v>
      </c>
      <c r="GS72" s="379">
        <v>0</v>
      </c>
      <c r="GT72" s="379">
        <v>0</v>
      </c>
      <c r="GU72" s="379">
        <v>0</v>
      </c>
      <c r="GV72" s="380">
        <v>0</v>
      </c>
      <c r="GW72" s="381">
        <v>0</v>
      </c>
      <c r="GX72" s="379">
        <v>0</v>
      </c>
      <c r="GY72" s="379">
        <v>0</v>
      </c>
      <c r="GZ72" s="379">
        <v>0</v>
      </c>
      <c r="HA72" s="379">
        <v>0</v>
      </c>
      <c r="HB72" s="379">
        <v>0</v>
      </c>
      <c r="HC72" s="379">
        <v>0</v>
      </c>
      <c r="HD72" s="379">
        <v>0</v>
      </c>
      <c r="HE72" s="382">
        <v>0</v>
      </c>
      <c r="HF72" s="378">
        <v>0</v>
      </c>
      <c r="HG72" s="379">
        <v>0</v>
      </c>
      <c r="HH72" s="379">
        <v>0</v>
      </c>
      <c r="HI72" s="379">
        <v>0</v>
      </c>
      <c r="HJ72" s="379">
        <v>0</v>
      </c>
      <c r="HK72" s="379">
        <v>0</v>
      </c>
      <c r="HL72" s="379">
        <v>0</v>
      </c>
      <c r="HM72" s="379">
        <v>0</v>
      </c>
      <c r="HN72" s="380">
        <v>0</v>
      </c>
      <c r="HO72" s="115">
        <f t="shared" ref="HO72:HO106" si="22">SUM(P72,Y72,AH72,AQ72,AZ72,BI72,BR72,CA72,CJ72,CS72,DB72,DK72,DT72,EC72,EL72,EU72,FD72,FM72,FV72,GE72,GN72,GW72,HF72)</f>
        <v>0</v>
      </c>
      <c r="HP72" s="115">
        <f t="shared" ref="HP72:HP106" si="23">SUM(Q72,Z72,AI72,AR72,BA72,BJ72,BS72,CB72,CK72,CT72,DC72,DL72,DU72,ED72,EM72,EV72,FE72,FN72,FW72,GF72,GO72,GX72,HG72)</f>
        <v>0</v>
      </c>
      <c r="HQ72" s="115">
        <f t="shared" ref="HQ72:HQ106" si="24">SUM(R72,AA72,AJ72,AS72,BB72,BK72,BT72,CC72,CL72,CU72,DD72,DM72,DV72,EE72,EN72,EW72,FF72,FO72,FX72,GG72,GP72,GY72,HH72)</f>
        <v>0</v>
      </c>
      <c r="HR72" s="115">
        <f t="shared" ref="HR72:HR106" si="25">SUM(S72,AB72,AK72,AT72,BC72,BL72,BU72,CD72,CM72,CV72,DE72,DN72,DW72,EF72,EO72,EX72,FG72,FP72,FY72,GH72,GQ72,GZ72,HI72)</f>
        <v>0</v>
      </c>
      <c r="HS72" s="116">
        <f t="shared" ref="HS72:HS106" si="26">SUM(T72,AC72,AL72,AU72,BD72,BM72,BV72,CE72,CN72,CW72,DF72,DO72,DX72,EG72,EP72,EY72,FH72,FQ72,FZ72,GI72,GR72,HA72,HJ72)</f>
        <v>0</v>
      </c>
      <c r="HT72" s="115">
        <f t="shared" ref="HT72:HT106" si="27">SUM(U72,AD72,AM72,AV72,BE72,BN72,BW72,CF72,CO72,CX72,DG72,DP72,DY72,EH72,EQ72,EZ72,FI72,FR72,GA72,GJ72,GS72,HB72,HK72)</f>
        <v>0</v>
      </c>
      <c r="HU72" s="115">
        <f t="shared" ref="HU72:HU106" si="28">SUM(V72,AE72,AN72,AW72,BF72,BO72,BX72,CG72,CP72,CY72,DH72,DQ72,DZ72,EI72,ER72,FA72,FJ72,FS72,GB72,GK72,GT72,HC72,HL72)</f>
        <v>0</v>
      </c>
      <c r="HV72" s="117">
        <f t="shared" ref="HV72:HV106" si="29">SUM(W72,AF72,AO72,AX72,BG72,BP72,BY72,CH72,CQ72,CZ72,DI72,DR72,EA72,EJ72,ES72,FB72,FK72,FT72,GC72,GL72,GU72,HD72,HM72)</f>
        <v>0</v>
      </c>
      <c r="HW72" s="115" t="str">
        <f t="shared" ref="HW72:HW106" si="30">IF(HO72=0,"nem volt",HS72/HO72)</f>
        <v>nem volt</v>
      </c>
      <c r="HX72" s="470" t="str">
        <f t="shared" ref="HX72:HX106" si="31">IF(HP72=0,"nem volt",HT72/HP72)</f>
        <v>nem volt</v>
      </c>
      <c r="HY72" s="470" t="str">
        <f t="shared" ref="HY72:HY106" si="32">IF(HQ72=0,"nem volt",HU72/HQ72)</f>
        <v>nem volt</v>
      </c>
      <c r="HZ72" s="399" t="str">
        <f t="shared" ref="HZ72:HZ106" si="33">IF(HR72=0,"nem volt",HV72/HR72)</f>
        <v>nem volt</v>
      </c>
      <c r="IA72" s="118">
        <f t="shared" si="20"/>
        <v>0</v>
      </c>
      <c r="IB72" s="119">
        <f t="shared" si="21"/>
        <v>0</v>
      </c>
      <c r="IC72" s="119" t="str">
        <f t="shared" ref="IC72:IC106" si="34">IF(IA72=0,"nem volt",IB72/IA72)</f>
        <v>nem volt</v>
      </c>
      <c r="ID72" s="399">
        <f t="shared" ref="ID72:ID106" si="35">SUM(C72:N72)</f>
        <v>0</v>
      </c>
    </row>
    <row r="73" spans="1:238" ht="18" x14ac:dyDescent="0.25">
      <c r="A73" s="392">
        <f t="shared" ref="A73:A106" si="36">A72+1</f>
        <v>67</v>
      </c>
      <c r="B73" s="62" t="s">
        <v>448</v>
      </c>
      <c r="C73" s="64">
        <v>0</v>
      </c>
      <c r="D73" s="64">
        <v>0</v>
      </c>
      <c r="E73" s="64">
        <v>0</v>
      </c>
      <c r="F73" s="64">
        <v>0</v>
      </c>
      <c r="G73" s="64">
        <v>0</v>
      </c>
      <c r="H73" s="65">
        <v>0</v>
      </c>
      <c r="I73" s="288">
        <v>0</v>
      </c>
      <c r="J73" s="64">
        <v>0</v>
      </c>
      <c r="K73" s="64">
        <v>0</v>
      </c>
      <c r="L73" s="64">
        <v>0</v>
      </c>
      <c r="M73" s="64">
        <v>0</v>
      </c>
      <c r="N73" s="64">
        <v>0</v>
      </c>
      <c r="O73" s="67"/>
      <c r="P73" s="378">
        <v>0</v>
      </c>
      <c r="Q73" s="379">
        <v>0</v>
      </c>
      <c r="R73" s="379">
        <v>0</v>
      </c>
      <c r="S73" s="379">
        <v>0</v>
      </c>
      <c r="T73" s="379">
        <v>0</v>
      </c>
      <c r="U73" s="379">
        <v>0</v>
      </c>
      <c r="V73" s="379">
        <v>0</v>
      </c>
      <c r="W73" s="379">
        <v>0</v>
      </c>
      <c r="X73" s="380">
        <v>0</v>
      </c>
      <c r="Y73" s="381">
        <v>0</v>
      </c>
      <c r="Z73" s="379">
        <v>0</v>
      </c>
      <c r="AA73" s="379">
        <v>0</v>
      </c>
      <c r="AB73" s="379">
        <v>0</v>
      </c>
      <c r="AC73" s="379">
        <v>0</v>
      </c>
      <c r="AD73" s="379">
        <v>0</v>
      </c>
      <c r="AE73" s="379">
        <v>0</v>
      </c>
      <c r="AF73" s="379">
        <v>0</v>
      </c>
      <c r="AG73" s="382">
        <v>0</v>
      </c>
      <c r="AH73" s="378">
        <v>0</v>
      </c>
      <c r="AI73" s="379">
        <v>0</v>
      </c>
      <c r="AJ73" s="379">
        <v>0</v>
      </c>
      <c r="AK73" s="379">
        <v>0</v>
      </c>
      <c r="AL73" s="379">
        <v>0</v>
      </c>
      <c r="AM73" s="379">
        <v>0</v>
      </c>
      <c r="AN73" s="379">
        <v>0</v>
      </c>
      <c r="AO73" s="379">
        <v>0</v>
      </c>
      <c r="AP73" s="380">
        <v>0</v>
      </c>
      <c r="AQ73" s="381">
        <v>0</v>
      </c>
      <c r="AR73" s="379">
        <v>0</v>
      </c>
      <c r="AS73" s="379">
        <v>0</v>
      </c>
      <c r="AT73" s="379">
        <v>0</v>
      </c>
      <c r="AU73" s="379">
        <v>0</v>
      </c>
      <c r="AV73" s="379">
        <v>0</v>
      </c>
      <c r="AW73" s="379">
        <v>0</v>
      </c>
      <c r="AX73" s="379">
        <v>0</v>
      </c>
      <c r="AY73" s="382">
        <v>0</v>
      </c>
      <c r="AZ73" s="378">
        <v>0</v>
      </c>
      <c r="BA73" s="379">
        <v>0</v>
      </c>
      <c r="BB73" s="379">
        <v>0</v>
      </c>
      <c r="BC73" s="379">
        <v>0</v>
      </c>
      <c r="BD73" s="379">
        <v>0</v>
      </c>
      <c r="BE73" s="379">
        <v>0</v>
      </c>
      <c r="BF73" s="379">
        <v>0</v>
      </c>
      <c r="BG73" s="379">
        <v>0</v>
      </c>
      <c r="BH73" s="380">
        <v>0</v>
      </c>
      <c r="BI73" s="381">
        <v>0</v>
      </c>
      <c r="BJ73" s="379">
        <v>0</v>
      </c>
      <c r="BK73" s="379">
        <v>0</v>
      </c>
      <c r="BL73" s="379">
        <v>0</v>
      </c>
      <c r="BM73" s="379">
        <v>0</v>
      </c>
      <c r="BN73" s="379">
        <v>0</v>
      </c>
      <c r="BO73" s="379">
        <v>0</v>
      </c>
      <c r="BP73" s="379">
        <v>0</v>
      </c>
      <c r="BQ73" s="382">
        <v>0</v>
      </c>
      <c r="BR73" s="378">
        <v>0</v>
      </c>
      <c r="BS73" s="379">
        <v>0</v>
      </c>
      <c r="BT73" s="379">
        <v>0</v>
      </c>
      <c r="BU73" s="379">
        <v>0</v>
      </c>
      <c r="BV73" s="379">
        <v>0</v>
      </c>
      <c r="BW73" s="379">
        <v>0</v>
      </c>
      <c r="BX73" s="379">
        <v>0</v>
      </c>
      <c r="BY73" s="379">
        <v>0</v>
      </c>
      <c r="BZ73" s="380">
        <v>0</v>
      </c>
      <c r="CA73" s="381">
        <v>0</v>
      </c>
      <c r="CB73" s="379">
        <v>0</v>
      </c>
      <c r="CC73" s="379">
        <v>0</v>
      </c>
      <c r="CD73" s="379">
        <v>0</v>
      </c>
      <c r="CE73" s="379">
        <v>0</v>
      </c>
      <c r="CF73" s="379">
        <v>0</v>
      </c>
      <c r="CG73" s="379">
        <v>0</v>
      </c>
      <c r="CH73" s="379">
        <v>0</v>
      </c>
      <c r="CI73" s="382">
        <v>0</v>
      </c>
      <c r="CJ73" s="378">
        <v>0</v>
      </c>
      <c r="CK73" s="379">
        <v>0</v>
      </c>
      <c r="CL73" s="379">
        <v>0</v>
      </c>
      <c r="CM73" s="379">
        <v>0</v>
      </c>
      <c r="CN73" s="379">
        <v>0</v>
      </c>
      <c r="CO73" s="379">
        <v>0</v>
      </c>
      <c r="CP73" s="379">
        <v>0</v>
      </c>
      <c r="CQ73" s="379">
        <v>0</v>
      </c>
      <c r="CR73" s="380">
        <v>0</v>
      </c>
      <c r="CS73" s="381">
        <v>6</v>
      </c>
      <c r="CT73" s="379">
        <v>0</v>
      </c>
      <c r="CU73" s="379">
        <v>0</v>
      </c>
      <c r="CV73" s="379">
        <v>0</v>
      </c>
      <c r="CW73" s="379">
        <v>0</v>
      </c>
      <c r="CX73" s="379">
        <v>0</v>
      </c>
      <c r="CY73" s="379">
        <v>0</v>
      </c>
      <c r="CZ73" s="379">
        <v>0</v>
      </c>
      <c r="DA73" s="382">
        <v>0</v>
      </c>
      <c r="DB73" s="378">
        <v>0</v>
      </c>
      <c r="DC73" s="379">
        <v>0</v>
      </c>
      <c r="DD73" s="379">
        <v>0</v>
      </c>
      <c r="DE73" s="379">
        <v>0</v>
      </c>
      <c r="DF73" s="379">
        <v>0</v>
      </c>
      <c r="DG73" s="379">
        <v>0</v>
      </c>
      <c r="DH73" s="379">
        <v>0</v>
      </c>
      <c r="DI73" s="379">
        <v>0</v>
      </c>
      <c r="DJ73" s="380">
        <v>0</v>
      </c>
      <c r="DK73" s="381">
        <v>0</v>
      </c>
      <c r="DL73" s="379">
        <v>0</v>
      </c>
      <c r="DM73" s="379">
        <v>0</v>
      </c>
      <c r="DN73" s="379">
        <v>0</v>
      </c>
      <c r="DO73" s="379">
        <v>0</v>
      </c>
      <c r="DP73" s="379">
        <v>0</v>
      </c>
      <c r="DQ73" s="379">
        <v>0</v>
      </c>
      <c r="DR73" s="379">
        <v>0</v>
      </c>
      <c r="DS73" s="382">
        <v>0</v>
      </c>
      <c r="DT73" s="378">
        <v>0</v>
      </c>
      <c r="DU73" s="379">
        <v>0</v>
      </c>
      <c r="DV73" s="379">
        <v>0</v>
      </c>
      <c r="DW73" s="379">
        <v>0</v>
      </c>
      <c r="DX73" s="379">
        <v>0</v>
      </c>
      <c r="DY73" s="379">
        <v>0</v>
      </c>
      <c r="DZ73" s="379">
        <v>0</v>
      </c>
      <c r="EA73" s="379">
        <v>0</v>
      </c>
      <c r="EB73" s="380">
        <v>0</v>
      </c>
      <c r="EC73" s="381">
        <v>0</v>
      </c>
      <c r="ED73" s="379">
        <v>0</v>
      </c>
      <c r="EE73" s="379">
        <v>0</v>
      </c>
      <c r="EF73" s="379">
        <v>0</v>
      </c>
      <c r="EG73" s="379">
        <v>0</v>
      </c>
      <c r="EH73" s="379">
        <v>0</v>
      </c>
      <c r="EI73" s="379">
        <v>0</v>
      </c>
      <c r="EJ73" s="379">
        <v>0</v>
      </c>
      <c r="EK73" s="382">
        <v>0</v>
      </c>
      <c r="EL73" s="378">
        <v>0</v>
      </c>
      <c r="EM73" s="379">
        <v>0</v>
      </c>
      <c r="EN73" s="379">
        <v>0</v>
      </c>
      <c r="EO73" s="379">
        <v>0</v>
      </c>
      <c r="EP73" s="379">
        <v>0</v>
      </c>
      <c r="EQ73" s="379">
        <v>0</v>
      </c>
      <c r="ER73" s="379">
        <v>0</v>
      </c>
      <c r="ES73" s="379">
        <v>0</v>
      </c>
      <c r="ET73" s="380">
        <v>0</v>
      </c>
      <c r="EU73" s="381">
        <v>0</v>
      </c>
      <c r="EV73" s="379">
        <v>0</v>
      </c>
      <c r="EW73" s="379">
        <v>0</v>
      </c>
      <c r="EX73" s="379">
        <v>0</v>
      </c>
      <c r="EY73" s="379">
        <v>0</v>
      </c>
      <c r="EZ73" s="379">
        <v>0</v>
      </c>
      <c r="FA73" s="379">
        <v>0</v>
      </c>
      <c r="FB73" s="379">
        <v>0</v>
      </c>
      <c r="FC73" s="382">
        <v>0</v>
      </c>
      <c r="FD73" s="378">
        <v>0</v>
      </c>
      <c r="FE73" s="379">
        <v>0</v>
      </c>
      <c r="FF73" s="379">
        <v>0</v>
      </c>
      <c r="FG73" s="379">
        <v>0</v>
      </c>
      <c r="FH73" s="379">
        <v>0</v>
      </c>
      <c r="FI73" s="379">
        <v>0</v>
      </c>
      <c r="FJ73" s="379">
        <v>0</v>
      </c>
      <c r="FK73" s="379">
        <v>0</v>
      </c>
      <c r="FL73" s="380">
        <v>0</v>
      </c>
      <c r="FM73" s="381">
        <v>0</v>
      </c>
      <c r="FN73" s="379">
        <v>0</v>
      </c>
      <c r="FO73" s="379">
        <v>0</v>
      </c>
      <c r="FP73" s="379">
        <v>0</v>
      </c>
      <c r="FQ73" s="379">
        <v>0</v>
      </c>
      <c r="FR73" s="379">
        <v>0</v>
      </c>
      <c r="FS73" s="379">
        <v>0</v>
      </c>
      <c r="FT73" s="379">
        <v>0</v>
      </c>
      <c r="FU73" s="382">
        <v>0</v>
      </c>
      <c r="FV73" s="378">
        <v>0</v>
      </c>
      <c r="FW73" s="379">
        <v>0</v>
      </c>
      <c r="FX73" s="379">
        <v>0</v>
      </c>
      <c r="FY73" s="379">
        <v>0</v>
      </c>
      <c r="FZ73" s="379">
        <v>0</v>
      </c>
      <c r="GA73" s="379">
        <v>0</v>
      </c>
      <c r="GB73" s="379">
        <v>0</v>
      </c>
      <c r="GC73" s="379">
        <v>0</v>
      </c>
      <c r="GD73" s="380">
        <v>0</v>
      </c>
      <c r="GE73" s="381">
        <v>0</v>
      </c>
      <c r="GF73" s="379">
        <v>0</v>
      </c>
      <c r="GG73" s="379">
        <v>0</v>
      </c>
      <c r="GH73" s="379">
        <v>0</v>
      </c>
      <c r="GI73" s="379">
        <v>0</v>
      </c>
      <c r="GJ73" s="379">
        <v>0</v>
      </c>
      <c r="GK73" s="379">
        <v>0</v>
      </c>
      <c r="GL73" s="379">
        <v>0</v>
      </c>
      <c r="GM73" s="382">
        <v>0</v>
      </c>
      <c r="GN73" s="378">
        <v>0</v>
      </c>
      <c r="GO73" s="379">
        <v>0</v>
      </c>
      <c r="GP73" s="379">
        <v>0</v>
      </c>
      <c r="GQ73" s="379">
        <v>0</v>
      </c>
      <c r="GR73" s="379">
        <v>0</v>
      </c>
      <c r="GS73" s="379">
        <v>0</v>
      </c>
      <c r="GT73" s="379">
        <v>0</v>
      </c>
      <c r="GU73" s="379">
        <v>0</v>
      </c>
      <c r="GV73" s="380">
        <v>0</v>
      </c>
      <c r="GW73" s="381">
        <v>0</v>
      </c>
      <c r="GX73" s="379">
        <v>0</v>
      </c>
      <c r="GY73" s="379">
        <v>0</v>
      </c>
      <c r="GZ73" s="379">
        <v>0</v>
      </c>
      <c r="HA73" s="379">
        <v>0</v>
      </c>
      <c r="HB73" s="379">
        <v>0</v>
      </c>
      <c r="HC73" s="379">
        <v>0</v>
      </c>
      <c r="HD73" s="379">
        <v>0</v>
      </c>
      <c r="HE73" s="382">
        <v>0</v>
      </c>
      <c r="HF73" s="378">
        <v>0</v>
      </c>
      <c r="HG73" s="379">
        <v>0</v>
      </c>
      <c r="HH73" s="379">
        <v>0</v>
      </c>
      <c r="HI73" s="379">
        <v>0</v>
      </c>
      <c r="HJ73" s="379">
        <v>0</v>
      </c>
      <c r="HK73" s="379">
        <v>0</v>
      </c>
      <c r="HL73" s="379">
        <v>0</v>
      </c>
      <c r="HM73" s="379">
        <v>0</v>
      </c>
      <c r="HN73" s="380">
        <v>0</v>
      </c>
      <c r="HO73" s="115">
        <f t="shared" si="22"/>
        <v>6</v>
      </c>
      <c r="HP73" s="115">
        <f t="shared" si="23"/>
        <v>0</v>
      </c>
      <c r="HQ73" s="115">
        <f t="shared" si="24"/>
        <v>0</v>
      </c>
      <c r="HR73" s="115">
        <f t="shared" si="25"/>
        <v>0</v>
      </c>
      <c r="HS73" s="116">
        <f t="shared" si="26"/>
        <v>0</v>
      </c>
      <c r="HT73" s="115">
        <f t="shared" si="27"/>
        <v>0</v>
      </c>
      <c r="HU73" s="115">
        <f t="shared" si="28"/>
        <v>0</v>
      </c>
      <c r="HV73" s="117">
        <f t="shared" si="29"/>
        <v>0</v>
      </c>
      <c r="HW73" s="115">
        <f t="shared" si="30"/>
        <v>0</v>
      </c>
      <c r="HX73" s="470" t="str">
        <f t="shared" si="31"/>
        <v>nem volt</v>
      </c>
      <c r="HY73" s="470" t="str">
        <f t="shared" si="32"/>
        <v>nem volt</v>
      </c>
      <c r="HZ73" s="399" t="str">
        <f t="shared" si="33"/>
        <v>nem volt</v>
      </c>
      <c r="IA73" s="118">
        <f t="shared" si="20"/>
        <v>6</v>
      </c>
      <c r="IB73" s="119">
        <f t="shared" si="21"/>
        <v>0</v>
      </c>
      <c r="IC73" s="119">
        <f t="shared" si="34"/>
        <v>0</v>
      </c>
      <c r="ID73" s="399">
        <f t="shared" si="35"/>
        <v>0</v>
      </c>
    </row>
    <row r="74" spans="1:238" ht="18" x14ac:dyDescent="0.25">
      <c r="A74" s="392">
        <f t="shared" si="36"/>
        <v>68</v>
      </c>
      <c r="B74" s="62" t="s">
        <v>448</v>
      </c>
      <c r="C74" s="64">
        <v>0</v>
      </c>
      <c r="D74" s="64">
        <v>0</v>
      </c>
      <c r="E74" s="64">
        <v>0</v>
      </c>
      <c r="F74" s="64">
        <v>0</v>
      </c>
      <c r="G74" s="64">
        <v>0</v>
      </c>
      <c r="H74" s="65">
        <v>0</v>
      </c>
      <c r="I74" s="288">
        <v>0</v>
      </c>
      <c r="J74" s="64">
        <v>0</v>
      </c>
      <c r="K74" s="64">
        <v>0</v>
      </c>
      <c r="L74" s="64">
        <v>0</v>
      </c>
      <c r="M74" s="64">
        <v>0</v>
      </c>
      <c r="N74" s="64">
        <v>0</v>
      </c>
      <c r="O74" s="67"/>
      <c r="P74" s="378">
        <v>0</v>
      </c>
      <c r="Q74" s="379">
        <v>0</v>
      </c>
      <c r="R74" s="379">
        <v>0</v>
      </c>
      <c r="S74" s="379">
        <v>0</v>
      </c>
      <c r="T74" s="379">
        <v>0</v>
      </c>
      <c r="U74" s="379">
        <v>0</v>
      </c>
      <c r="V74" s="379">
        <v>0</v>
      </c>
      <c r="W74" s="379">
        <v>0</v>
      </c>
      <c r="X74" s="380">
        <v>0</v>
      </c>
      <c r="Y74" s="381">
        <v>0</v>
      </c>
      <c r="Z74" s="379">
        <v>0</v>
      </c>
      <c r="AA74" s="379">
        <v>0</v>
      </c>
      <c r="AB74" s="379">
        <v>0</v>
      </c>
      <c r="AC74" s="379">
        <v>0</v>
      </c>
      <c r="AD74" s="379">
        <v>0</v>
      </c>
      <c r="AE74" s="379">
        <v>0</v>
      </c>
      <c r="AF74" s="379">
        <v>0</v>
      </c>
      <c r="AG74" s="382">
        <v>0</v>
      </c>
      <c r="AH74" s="378">
        <v>0</v>
      </c>
      <c r="AI74" s="379">
        <v>0</v>
      </c>
      <c r="AJ74" s="379">
        <v>0</v>
      </c>
      <c r="AK74" s="379">
        <v>0</v>
      </c>
      <c r="AL74" s="379">
        <v>0</v>
      </c>
      <c r="AM74" s="379">
        <v>0</v>
      </c>
      <c r="AN74" s="379">
        <v>0</v>
      </c>
      <c r="AO74" s="379">
        <v>0</v>
      </c>
      <c r="AP74" s="380">
        <v>0</v>
      </c>
      <c r="AQ74" s="381">
        <v>0</v>
      </c>
      <c r="AR74" s="379">
        <v>0</v>
      </c>
      <c r="AS74" s="379">
        <v>0</v>
      </c>
      <c r="AT74" s="379">
        <v>0</v>
      </c>
      <c r="AU74" s="379">
        <v>0</v>
      </c>
      <c r="AV74" s="379">
        <v>0</v>
      </c>
      <c r="AW74" s="379">
        <v>0</v>
      </c>
      <c r="AX74" s="379">
        <v>0</v>
      </c>
      <c r="AY74" s="382">
        <v>0</v>
      </c>
      <c r="AZ74" s="378">
        <v>0</v>
      </c>
      <c r="BA74" s="379">
        <v>0</v>
      </c>
      <c r="BB74" s="379">
        <v>0</v>
      </c>
      <c r="BC74" s="379">
        <v>0</v>
      </c>
      <c r="BD74" s="379">
        <v>0</v>
      </c>
      <c r="BE74" s="379">
        <v>0</v>
      </c>
      <c r="BF74" s="379">
        <v>0</v>
      </c>
      <c r="BG74" s="379">
        <v>0</v>
      </c>
      <c r="BH74" s="380">
        <v>0</v>
      </c>
      <c r="BI74" s="381">
        <v>0</v>
      </c>
      <c r="BJ74" s="379">
        <v>0</v>
      </c>
      <c r="BK74" s="379">
        <v>0</v>
      </c>
      <c r="BL74" s="379">
        <v>0</v>
      </c>
      <c r="BM74" s="379">
        <v>0</v>
      </c>
      <c r="BN74" s="379">
        <v>0</v>
      </c>
      <c r="BO74" s="379">
        <v>0</v>
      </c>
      <c r="BP74" s="379">
        <v>0</v>
      </c>
      <c r="BQ74" s="382">
        <v>0</v>
      </c>
      <c r="BR74" s="378">
        <v>0</v>
      </c>
      <c r="BS74" s="379">
        <v>0</v>
      </c>
      <c r="BT74" s="379">
        <v>0</v>
      </c>
      <c r="BU74" s="379">
        <v>0</v>
      </c>
      <c r="BV74" s="379">
        <v>0</v>
      </c>
      <c r="BW74" s="379">
        <v>0</v>
      </c>
      <c r="BX74" s="379">
        <v>0</v>
      </c>
      <c r="BY74" s="379">
        <v>0</v>
      </c>
      <c r="BZ74" s="380">
        <v>0</v>
      </c>
      <c r="CA74" s="381">
        <v>0</v>
      </c>
      <c r="CB74" s="379">
        <v>0</v>
      </c>
      <c r="CC74" s="379">
        <v>0</v>
      </c>
      <c r="CD74" s="379">
        <v>0</v>
      </c>
      <c r="CE74" s="379">
        <v>0</v>
      </c>
      <c r="CF74" s="379">
        <v>0</v>
      </c>
      <c r="CG74" s="379">
        <v>0</v>
      </c>
      <c r="CH74" s="379">
        <v>0</v>
      </c>
      <c r="CI74" s="382">
        <v>0</v>
      </c>
      <c r="CJ74" s="378">
        <v>0</v>
      </c>
      <c r="CK74" s="379">
        <v>0</v>
      </c>
      <c r="CL74" s="379">
        <v>0</v>
      </c>
      <c r="CM74" s="379">
        <v>0</v>
      </c>
      <c r="CN74" s="379">
        <v>0</v>
      </c>
      <c r="CO74" s="379">
        <v>0</v>
      </c>
      <c r="CP74" s="379">
        <v>0</v>
      </c>
      <c r="CQ74" s="379">
        <v>0</v>
      </c>
      <c r="CR74" s="380">
        <v>0</v>
      </c>
      <c r="CS74" s="381">
        <v>0</v>
      </c>
      <c r="CT74" s="379">
        <v>0</v>
      </c>
      <c r="CU74" s="379">
        <v>0</v>
      </c>
      <c r="CV74" s="379">
        <v>0</v>
      </c>
      <c r="CW74" s="379">
        <v>0</v>
      </c>
      <c r="CX74" s="379">
        <v>0</v>
      </c>
      <c r="CY74" s="379">
        <v>0</v>
      </c>
      <c r="CZ74" s="379">
        <v>0</v>
      </c>
      <c r="DA74" s="382">
        <v>0</v>
      </c>
      <c r="DB74" s="378">
        <v>0</v>
      </c>
      <c r="DC74" s="379">
        <v>0</v>
      </c>
      <c r="DD74" s="379">
        <v>0</v>
      </c>
      <c r="DE74" s="379">
        <v>0</v>
      </c>
      <c r="DF74" s="379">
        <v>0</v>
      </c>
      <c r="DG74" s="379">
        <v>0</v>
      </c>
      <c r="DH74" s="379">
        <v>0</v>
      </c>
      <c r="DI74" s="379">
        <v>0</v>
      </c>
      <c r="DJ74" s="380">
        <v>0</v>
      </c>
      <c r="DK74" s="381">
        <v>0</v>
      </c>
      <c r="DL74" s="379">
        <v>0</v>
      </c>
      <c r="DM74" s="379">
        <v>0</v>
      </c>
      <c r="DN74" s="379">
        <v>0</v>
      </c>
      <c r="DO74" s="379">
        <v>0</v>
      </c>
      <c r="DP74" s="379">
        <v>0</v>
      </c>
      <c r="DQ74" s="379">
        <v>0</v>
      </c>
      <c r="DR74" s="379">
        <v>0</v>
      </c>
      <c r="DS74" s="382">
        <v>0</v>
      </c>
      <c r="DT74" s="378">
        <v>0</v>
      </c>
      <c r="DU74" s="379">
        <v>0</v>
      </c>
      <c r="DV74" s="379">
        <v>0</v>
      </c>
      <c r="DW74" s="379">
        <v>0</v>
      </c>
      <c r="DX74" s="379">
        <v>0</v>
      </c>
      <c r="DY74" s="379">
        <v>0</v>
      </c>
      <c r="DZ74" s="379">
        <v>0</v>
      </c>
      <c r="EA74" s="379">
        <v>0</v>
      </c>
      <c r="EB74" s="380">
        <v>0</v>
      </c>
      <c r="EC74" s="381">
        <v>8</v>
      </c>
      <c r="ED74" s="379">
        <v>0</v>
      </c>
      <c r="EE74" s="379">
        <v>0</v>
      </c>
      <c r="EF74" s="379">
        <v>0</v>
      </c>
      <c r="EG74" s="379">
        <v>2</v>
      </c>
      <c r="EH74" s="379">
        <v>0</v>
      </c>
      <c r="EI74" s="379">
        <v>0</v>
      </c>
      <c r="EJ74" s="379">
        <v>0</v>
      </c>
      <c r="EK74" s="382">
        <v>0</v>
      </c>
      <c r="EL74" s="378">
        <v>0</v>
      </c>
      <c r="EM74" s="379">
        <v>0</v>
      </c>
      <c r="EN74" s="379">
        <v>0</v>
      </c>
      <c r="EO74" s="379">
        <v>0</v>
      </c>
      <c r="EP74" s="379">
        <v>0</v>
      </c>
      <c r="EQ74" s="379">
        <v>0</v>
      </c>
      <c r="ER74" s="379">
        <v>0</v>
      </c>
      <c r="ES74" s="379">
        <v>0</v>
      </c>
      <c r="ET74" s="380">
        <v>0</v>
      </c>
      <c r="EU74" s="381">
        <v>0</v>
      </c>
      <c r="EV74" s="379">
        <v>0</v>
      </c>
      <c r="EW74" s="379">
        <v>0</v>
      </c>
      <c r="EX74" s="379">
        <v>0</v>
      </c>
      <c r="EY74" s="379">
        <v>0</v>
      </c>
      <c r="EZ74" s="379">
        <v>0</v>
      </c>
      <c r="FA74" s="379">
        <v>0</v>
      </c>
      <c r="FB74" s="379">
        <v>0</v>
      </c>
      <c r="FC74" s="382">
        <v>0</v>
      </c>
      <c r="FD74" s="378">
        <v>0</v>
      </c>
      <c r="FE74" s="379">
        <v>0</v>
      </c>
      <c r="FF74" s="379">
        <v>0</v>
      </c>
      <c r="FG74" s="379">
        <v>0</v>
      </c>
      <c r="FH74" s="379">
        <v>0</v>
      </c>
      <c r="FI74" s="379">
        <v>0</v>
      </c>
      <c r="FJ74" s="379">
        <v>0</v>
      </c>
      <c r="FK74" s="379">
        <v>0</v>
      </c>
      <c r="FL74" s="380">
        <v>0</v>
      </c>
      <c r="FM74" s="381">
        <v>0</v>
      </c>
      <c r="FN74" s="379">
        <v>0</v>
      </c>
      <c r="FO74" s="379">
        <v>0</v>
      </c>
      <c r="FP74" s="379">
        <v>0</v>
      </c>
      <c r="FQ74" s="379">
        <v>0</v>
      </c>
      <c r="FR74" s="379">
        <v>0</v>
      </c>
      <c r="FS74" s="379">
        <v>0</v>
      </c>
      <c r="FT74" s="379">
        <v>0</v>
      </c>
      <c r="FU74" s="382">
        <v>0</v>
      </c>
      <c r="FV74" s="378">
        <v>0</v>
      </c>
      <c r="FW74" s="379">
        <v>0</v>
      </c>
      <c r="FX74" s="379">
        <v>0</v>
      </c>
      <c r="FY74" s="379">
        <v>0</v>
      </c>
      <c r="FZ74" s="379">
        <v>0</v>
      </c>
      <c r="GA74" s="379">
        <v>0</v>
      </c>
      <c r="GB74" s="379">
        <v>0</v>
      </c>
      <c r="GC74" s="379">
        <v>0</v>
      </c>
      <c r="GD74" s="380">
        <v>0</v>
      </c>
      <c r="GE74" s="381">
        <v>0</v>
      </c>
      <c r="GF74" s="379">
        <v>0</v>
      </c>
      <c r="GG74" s="379">
        <v>0</v>
      </c>
      <c r="GH74" s="379">
        <v>0</v>
      </c>
      <c r="GI74" s="379">
        <v>0</v>
      </c>
      <c r="GJ74" s="379">
        <v>0</v>
      </c>
      <c r="GK74" s="379">
        <v>0</v>
      </c>
      <c r="GL74" s="379">
        <v>0</v>
      </c>
      <c r="GM74" s="382">
        <v>0</v>
      </c>
      <c r="GN74" s="378">
        <v>0</v>
      </c>
      <c r="GO74" s="379">
        <v>0</v>
      </c>
      <c r="GP74" s="379">
        <v>0</v>
      </c>
      <c r="GQ74" s="379">
        <v>0</v>
      </c>
      <c r="GR74" s="379">
        <v>0</v>
      </c>
      <c r="GS74" s="379">
        <v>0</v>
      </c>
      <c r="GT74" s="379">
        <v>0</v>
      </c>
      <c r="GU74" s="379">
        <v>0</v>
      </c>
      <c r="GV74" s="380">
        <v>0</v>
      </c>
      <c r="GW74" s="381">
        <v>0</v>
      </c>
      <c r="GX74" s="379">
        <v>0</v>
      </c>
      <c r="GY74" s="379">
        <v>0</v>
      </c>
      <c r="GZ74" s="379">
        <v>0</v>
      </c>
      <c r="HA74" s="379">
        <v>0</v>
      </c>
      <c r="HB74" s="379">
        <v>0</v>
      </c>
      <c r="HC74" s="379">
        <v>0</v>
      </c>
      <c r="HD74" s="379">
        <v>0</v>
      </c>
      <c r="HE74" s="382">
        <v>0</v>
      </c>
      <c r="HF74" s="378">
        <v>0</v>
      </c>
      <c r="HG74" s="379">
        <v>0</v>
      </c>
      <c r="HH74" s="379">
        <v>0</v>
      </c>
      <c r="HI74" s="379">
        <v>0</v>
      </c>
      <c r="HJ74" s="379">
        <v>0</v>
      </c>
      <c r="HK74" s="379">
        <v>0</v>
      </c>
      <c r="HL74" s="379">
        <v>0</v>
      </c>
      <c r="HM74" s="379">
        <v>0</v>
      </c>
      <c r="HN74" s="380">
        <v>0</v>
      </c>
      <c r="HO74" s="115">
        <f t="shared" si="22"/>
        <v>8</v>
      </c>
      <c r="HP74" s="115">
        <f t="shared" si="23"/>
        <v>0</v>
      </c>
      <c r="HQ74" s="115">
        <f t="shared" si="24"/>
        <v>0</v>
      </c>
      <c r="HR74" s="115">
        <f t="shared" si="25"/>
        <v>0</v>
      </c>
      <c r="HS74" s="116">
        <f t="shared" si="26"/>
        <v>2</v>
      </c>
      <c r="HT74" s="115">
        <f t="shared" si="27"/>
        <v>0</v>
      </c>
      <c r="HU74" s="115">
        <f t="shared" si="28"/>
        <v>0</v>
      </c>
      <c r="HV74" s="117">
        <f t="shared" si="29"/>
        <v>0</v>
      </c>
      <c r="HW74" s="115">
        <f t="shared" si="30"/>
        <v>0.25</v>
      </c>
      <c r="HX74" s="470" t="str">
        <f t="shared" si="31"/>
        <v>nem volt</v>
      </c>
      <c r="HY74" s="470" t="str">
        <f t="shared" si="32"/>
        <v>nem volt</v>
      </c>
      <c r="HZ74" s="399" t="str">
        <f t="shared" si="33"/>
        <v>nem volt</v>
      </c>
      <c r="IA74" s="118">
        <f t="shared" si="20"/>
        <v>8</v>
      </c>
      <c r="IB74" s="119">
        <f t="shared" si="21"/>
        <v>2</v>
      </c>
      <c r="IC74" s="119">
        <f t="shared" si="34"/>
        <v>0.25</v>
      </c>
      <c r="ID74" s="399">
        <f t="shared" si="35"/>
        <v>0</v>
      </c>
    </row>
    <row r="75" spans="1:238" ht="18" x14ac:dyDescent="0.25">
      <c r="A75" s="392">
        <f t="shared" si="36"/>
        <v>69</v>
      </c>
      <c r="B75" s="62" t="s">
        <v>448</v>
      </c>
      <c r="C75" s="64">
        <v>0</v>
      </c>
      <c r="D75" s="64">
        <v>0</v>
      </c>
      <c r="E75" s="64">
        <v>0</v>
      </c>
      <c r="F75" s="64">
        <v>0</v>
      </c>
      <c r="G75" s="64">
        <v>0</v>
      </c>
      <c r="H75" s="65">
        <v>0</v>
      </c>
      <c r="I75" s="288">
        <v>0</v>
      </c>
      <c r="J75" s="64">
        <v>0</v>
      </c>
      <c r="K75" s="64">
        <v>0</v>
      </c>
      <c r="L75" s="64">
        <v>0</v>
      </c>
      <c r="M75" s="64">
        <v>0</v>
      </c>
      <c r="N75" s="64">
        <v>0</v>
      </c>
      <c r="O75" s="67"/>
      <c r="P75" s="378">
        <v>0</v>
      </c>
      <c r="Q75" s="379">
        <v>0</v>
      </c>
      <c r="R75" s="379">
        <v>0</v>
      </c>
      <c r="S75" s="379">
        <v>0</v>
      </c>
      <c r="T75" s="379">
        <v>0</v>
      </c>
      <c r="U75" s="379">
        <v>0</v>
      </c>
      <c r="V75" s="379">
        <v>0</v>
      </c>
      <c r="W75" s="379">
        <v>0</v>
      </c>
      <c r="X75" s="380">
        <v>0</v>
      </c>
      <c r="Y75" s="381">
        <v>0</v>
      </c>
      <c r="Z75" s="379">
        <v>0</v>
      </c>
      <c r="AA75" s="379">
        <v>0</v>
      </c>
      <c r="AB75" s="379">
        <v>0</v>
      </c>
      <c r="AC75" s="379">
        <v>0</v>
      </c>
      <c r="AD75" s="379">
        <v>0</v>
      </c>
      <c r="AE75" s="379">
        <v>0</v>
      </c>
      <c r="AF75" s="379">
        <v>0</v>
      </c>
      <c r="AG75" s="382">
        <v>0</v>
      </c>
      <c r="AH75" s="378">
        <v>0</v>
      </c>
      <c r="AI75" s="379">
        <v>0</v>
      </c>
      <c r="AJ75" s="379">
        <v>0</v>
      </c>
      <c r="AK75" s="379">
        <v>0</v>
      </c>
      <c r="AL75" s="379">
        <v>0</v>
      </c>
      <c r="AM75" s="379">
        <v>0</v>
      </c>
      <c r="AN75" s="379">
        <v>0</v>
      </c>
      <c r="AO75" s="379">
        <v>0</v>
      </c>
      <c r="AP75" s="380">
        <v>0</v>
      </c>
      <c r="AQ75" s="381">
        <v>0</v>
      </c>
      <c r="AR75" s="379">
        <v>0</v>
      </c>
      <c r="AS75" s="379">
        <v>0</v>
      </c>
      <c r="AT75" s="379">
        <v>0</v>
      </c>
      <c r="AU75" s="379">
        <v>0</v>
      </c>
      <c r="AV75" s="379">
        <v>0</v>
      </c>
      <c r="AW75" s="379">
        <v>0</v>
      </c>
      <c r="AX75" s="379">
        <v>0</v>
      </c>
      <c r="AY75" s="382">
        <v>0</v>
      </c>
      <c r="AZ75" s="378">
        <v>0</v>
      </c>
      <c r="BA75" s="379">
        <v>0</v>
      </c>
      <c r="BB75" s="379">
        <v>0</v>
      </c>
      <c r="BC75" s="379">
        <v>0</v>
      </c>
      <c r="BD75" s="379">
        <v>0</v>
      </c>
      <c r="BE75" s="379">
        <v>0</v>
      </c>
      <c r="BF75" s="379">
        <v>0</v>
      </c>
      <c r="BG75" s="379">
        <v>0</v>
      </c>
      <c r="BH75" s="380">
        <v>0</v>
      </c>
      <c r="BI75" s="381">
        <v>0</v>
      </c>
      <c r="BJ75" s="379">
        <v>0</v>
      </c>
      <c r="BK75" s="379">
        <v>0</v>
      </c>
      <c r="BL75" s="379">
        <v>0</v>
      </c>
      <c r="BM75" s="379">
        <v>0</v>
      </c>
      <c r="BN75" s="379">
        <v>0</v>
      </c>
      <c r="BO75" s="379">
        <v>0</v>
      </c>
      <c r="BP75" s="379">
        <v>0</v>
      </c>
      <c r="BQ75" s="382">
        <v>0</v>
      </c>
      <c r="BR75" s="378">
        <v>0</v>
      </c>
      <c r="BS75" s="379">
        <v>0</v>
      </c>
      <c r="BT75" s="379">
        <v>0</v>
      </c>
      <c r="BU75" s="379">
        <v>0</v>
      </c>
      <c r="BV75" s="379">
        <v>0</v>
      </c>
      <c r="BW75" s="379">
        <v>0</v>
      </c>
      <c r="BX75" s="379">
        <v>0</v>
      </c>
      <c r="BY75" s="379">
        <v>0</v>
      </c>
      <c r="BZ75" s="380">
        <v>0</v>
      </c>
      <c r="CA75" s="381">
        <v>0</v>
      </c>
      <c r="CB75" s="379">
        <v>0</v>
      </c>
      <c r="CC75" s="379">
        <v>0</v>
      </c>
      <c r="CD75" s="379">
        <v>0</v>
      </c>
      <c r="CE75" s="379">
        <v>0</v>
      </c>
      <c r="CF75" s="379">
        <v>0</v>
      </c>
      <c r="CG75" s="379">
        <v>0</v>
      </c>
      <c r="CH75" s="379">
        <v>0</v>
      </c>
      <c r="CI75" s="382">
        <v>0</v>
      </c>
      <c r="CJ75" s="378">
        <v>0</v>
      </c>
      <c r="CK75" s="379">
        <v>0</v>
      </c>
      <c r="CL75" s="379">
        <v>0</v>
      </c>
      <c r="CM75" s="379">
        <v>0</v>
      </c>
      <c r="CN75" s="379">
        <v>0</v>
      </c>
      <c r="CO75" s="379">
        <v>0</v>
      </c>
      <c r="CP75" s="379">
        <v>0</v>
      </c>
      <c r="CQ75" s="379">
        <v>0</v>
      </c>
      <c r="CR75" s="380">
        <v>0</v>
      </c>
      <c r="CS75" s="381">
        <v>0</v>
      </c>
      <c r="CT75" s="379">
        <v>0</v>
      </c>
      <c r="CU75" s="379">
        <v>0</v>
      </c>
      <c r="CV75" s="379">
        <v>0</v>
      </c>
      <c r="CW75" s="379">
        <v>0</v>
      </c>
      <c r="CX75" s="379">
        <v>0</v>
      </c>
      <c r="CY75" s="379">
        <v>0</v>
      </c>
      <c r="CZ75" s="379">
        <v>0</v>
      </c>
      <c r="DA75" s="382">
        <v>0</v>
      </c>
      <c r="DB75" s="378">
        <v>0</v>
      </c>
      <c r="DC75" s="379">
        <v>0</v>
      </c>
      <c r="DD75" s="379">
        <v>0</v>
      </c>
      <c r="DE75" s="379">
        <v>0</v>
      </c>
      <c r="DF75" s="379">
        <v>0</v>
      </c>
      <c r="DG75" s="379">
        <v>0</v>
      </c>
      <c r="DH75" s="379">
        <v>0</v>
      </c>
      <c r="DI75" s="379">
        <v>0</v>
      </c>
      <c r="DJ75" s="380">
        <v>0</v>
      </c>
      <c r="DK75" s="381">
        <v>0</v>
      </c>
      <c r="DL75" s="379">
        <v>0</v>
      </c>
      <c r="DM75" s="379">
        <v>0</v>
      </c>
      <c r="DN75" s="379">
        <v>0</v>
      </c>
      <c r="DO75" s="379">
        <v>0</v>
      </c>
      <c r="DP75" s="379">
        <v>0</v>
      </c>
      <c r="DQ75" s="379">
        <v>0</v>
      </c>
      <c r="DR75" s="379">
        <v>0</v>
      </c>
      <c r="DS75" s="382">
        <v>0</v>
      </c>
      <c r="DT75" s="378">
        <v>0</v>
      </c>
      <c r="DU75" s="379">
        <v>0</v>
      </c>
      <c r="DV75" s="379">
        <v>0</v>
      </c>
      <c r="DW75" s="379">
        <v>0</v>
      </c>
      <c r="DX75" s="379">
        <v>0</v>
      </c>
      <c r="DY75" s="379">
        <v>0</v>
      </c>
      <c r="DZ75" s="379">
        <v>0</v>
      </c>
      <c r="EA75" s="379">
        <v>0</v>
      </c>
      <c r="EB75" s="380">
        <v>0</v>
      </c>
      <c r="EC75" s="381">
        <v>0</v>
      </c>
      <c r="ED75" s="379">
        <v>0</v>
      </c>
      <c r="EE75" s="379">
        <v>0</v>
      </c>
      <c r="EF75" s="379">
        <v>0</v>
      </c>
      <c r="EG75" s="379">
        <v>0</v>
      </c>
      <c r="EH75" s="379">
        <v>0</v>
      </c>
      <c r="EI75" s="379">
        <v>0</v>
      </c>
      <c r="EJ75" s="379">
        <v>0</v>
      </c>
      <c r="EK75" s="382">
        <v>0</v>
      </c>
      <c r="EL75" s="378">
        <v>0</v>
      </c>
      <c r="EM75" s="379">
        <v>0</v>
      </c>
      <c r="EN75" s="379">
        <v>0</v>
      </c>
      <c r="EO75" s="379">
        <v>0</v>
      </c>
      <c r="EP75" s="379">
        <v>0</v>
      </c>
      <c r="EQ75" s="379">
        <v>0</v>
      </c>
      <c r="ER75" s="379">
        <v>0</v>
      </c>
      <c r="ES75" s="379">
        <v>0</v>
      </c>
      <c r="ET75" s="380">
        <v>0</v>
      </c>
      <c r="EU75" s="381">
        <v>0</v>
      </c>
      <c r="EV75" s="379">
        <v>0</v>
      </c>
      <c r="EW75" s="379">
        <v>0</v>
      </c>
      <c r="EX75" s="379">
        <v>0</v>
      </c>
      <c r="EY75" s="379">
        <v>0</v>
      </c>
      <c r="EZ75" s="379">
        <v>0</v>
      </c>
      <c r="FA75" s="379">
        <v>0</v>
      </c>
      <c r="FB75" s="379">
        <v>0</v>
      </c>
      <c r="FC75" s="382">
        <v>0</v>
      </c>
      <c r="FD75" s="378">
        <v>0</v>
      </c>
      <c r="FE75" s="379">
        <v>0</v>
      </c>
      <c r="FF75" s="379">
        <v>0</v>
      </c>
      <c r="FG75" s="379">
        <v>0</v>
      </c>
      <c r="FH75" s="379">
        <v>0</v>
      </c>
      <c r="FI75" s="379">
        <v>0</v>
      </c>
      <c r="FJ75" s="379">
        <v>0</v>
      </c>
      <c r="FK75" s="379">
        <v>0</v>
      </c>
      <c r="FL75" s="380">
        <v>0</v>
      </c>
      <c r="FM75" s="381">
        <v>0</v>
      </c>
      <c r="FN75" s="379">
        <v>0</v>
      </c>
      <c r="FO75" s="379">
        <v>0</v>
      </c>
      <c r="FP75" s="379">
        <v>0</v>
      </c>
      <c r="FQ75" s="379">
        <v>0</v>
      </c>
      <c r="FR75" s="379">
        <v>0</v>
      </c>
      <c r="FS75" s="379">
        <v>0</v>
      </c>
      <c r="FT75" s="379">
        <v>0</v>
      </c>
      <c r="FU75" s="382">
        <v>0</v>
      </c>
      <c r="FV75" s="378">
        <v>0</v>
      </c>
      <c r="FW75" s="379">
        <v>0</v>
      </c>
      <c r="FX75" s="379">
        <v>0</v>
      </c>
      <c r="FY75" s="379">
        <v>0</v>
      </c>
      <c r="FZ75" s="379">
        <v>0</v>
      </c>
      <c r="GA75" s="379">
        <v>0</v>
      </c>
      <c r="GB75" s="379">
        <v>0</v>
      </c>
      <c r="GC75" s="379">
        <v>0</v>
      </c>
      <c r="GD75" s="380">
        <v>0</v>
      </c>
      <c r="GE75" s="381">
        <v>0</v>
      </c>
      <c r="GF75" s="379">
        <v>0</v>
      </c>
      <c r="GG75" s="379">
        <v>0</v>
      </c>
      <c r="GH75" s="379">
        <v>0</v>
      </c>
      <c r="GI75" s="379">
        <v>0</v>
      </c>
      <c r="GJ75" s="379">
        <v>0</v>
      </c>
      <c r="GK75" s="379">
        <v>0</v>
      </c>
      <c r="GL75" s="379">
        <v>0</v>
      </c>
      <c r="GM75" s="382">
        <v>0</v>
      </c>
      <c r="GN75" s="378">
        <v>0</v>
      </c>
      <c r="GO75" s="379">
        <v>0</v>
      </c>
      <c r="GP75" s="379">
        <v>0</v>
      </c>
      <c r="GQ75" s="379">
        <v>0</v>
      </c>
      <c r="GR75" s="379">
        <v>0</v>
      </c>
      <c r="GS75" s="379">
        <v>0</v>
      </c>
      <c r="GT75" s="379">
        <v>0</v>
      </c>
      <c r="GU75" s="379">
        <v>0</v>
      </c>
      <c r="GV75" s="380">
        <v>0</v>
      </c>
      <c r="GW75" s="381">
        <v>0</v>
      </c>
      <c r="GX75" s="379">
        <v>0</v>
      </c>
      <c r="GY75" s="379">
        <v>0</v>
      </c>
      <c r="GZ75" s="379">
        <v>0</v>
      </c>
      <c r="HA75" s="379">
        <v>0</v>
      </c>
      <c r="HB75" s="379">
        <v>0</v>
      </c>
      <c r="HC75" s="379">
        <v>0</v>
      </c>
      <c r="HD75" s="379">
        <v>0</v>
      </c>
      <c r="HE75" s="382">
        <v>0</v>
      </c>
      <c r="HF75" s="378">
        <v>0</v>
      </c>
      <c r="HG75" s="379">
        <v>0</v>
      </c>
      <c r="HH75" s="379">
        <v>0</v>
      </c>
      <c r="HI75" s="379">
        <v>0</v>
      </c>
      <c r="HJ75" s="379">
        <v>0</v>
      </c>
      <c r="HK75" s="379">
        <v>0</v>
      </c>
      <c r="HL75" s="379">
        <v>0</v>
      </c>
      <c r="HM75" s="379">
        <v>0</v>
      </c>
      <c r="HN75" s="380">
        <v>0</v>
      </c>
      <c r="HO75" s="115">
        <f t="shared" si="22"/>
        <v>0</v>
      </c>
      <c r="HP75" s="115">
        <f t="shared" si="23"/>
        <v>0</v>
      </c>
      <c r="HQ75" s="115">
        <f t="shared" si="24"/>
        <v>0</v>
      </c>
      <c r="HR75" s="115">
        <f t="shared" si="25"/>
        <v>0</v>
      </c>
      <c r="HS75" s="116">
        <f t="shared" si="26"/>
        <v>0</v>
      </c>
      <c r="HT75" s="115">
        <f t="shared" si="27"/>
        <v>0</v>
      </c>
      <c r="HU75" s="115">
        <f t="shared" si="28"/>
        <v>0</v>
      </c>
      <c r="HV75" s="117">
        <f t="shared" si="29"/>
        <v>0</v>
      </c>
      <c r="HW75" s="115" t="str">
        <f t="shared" si="30"/>
        <v>nem volt</v>
      </c>
      <c r="HX75" s="470" t="str">
        <f t="shared" si="31"/>
        <v>nem volt</v>
      </c>
      <c r="HY75" s="470" t="str">
        <f t="shared" si="32"/>
        <v>nem volt</v>
      </c>
      <c r="HZ75" s="399" t="str">
        <f t="shared" si="33"/>
        <v>nem volt</v>
      </c>
      <c r="IA75" s="118">
        <f t="shared" si="20"/>
        <v>0</v>
      </c>
      <c r="IB75" s="119">
        <f t="shared" si="21"/>
        <v>0</v>
      </c>
      <c r="IC75" s="119" t="str">
        <f t="shared" si="34"/>
        <v>nem volt</v>
      </c>
      <c r="ID75" s="399">
        <f t="shared" si="35"/>
        <v>0</v>
      </c>
    </row>
    <row r="76" spans="1:238" ht="18" x14ac:dyDescent="0.25">
      <c r="A76" s="392">
        <f t="shared" si="36"/>
        <v>70</v>
      </c>
      <c r="B76" s="62" t="s">
        <v>448</v>
      </c>
      <c r="C76" s="64">
        <v>0</v>
      </c>
      <c r="D76" s="64">
        <v>0</v>
      </c>
      <c r="E76" s="64">
        <v>0</v>
      </c>
      <c r="F76" s="64">
        <v>0</v>
      </c>
      <c r="G76" s="64">
        <v>0</v>
      </c>
      <c r="H76" s="65">
        <v>0</v>
      </c>
      <c r="I76" s="288">
        <v>0</v>
      </c>
      <c r="J76" s="64">
        <v>0</v>
      </c>
      <c r="K76" s="64">
        <v>0</v>
      </c>
      <c r="L76" s="64">
        <v>0</v>
      </c>
      <c r="M76" s="64">
        <v>0</v>
      </c>
      <c r="N76" s="64">
        <v>0</v>
      </c>
      <c r="O76" s="67"/>
      <c r="P76" s="378">
        <v>0</v>
      </c>
      <c r="Q76" s="379">
        <v>0</v>
      </c>
      <c r="R76" s="379">
        <v>0</v>
      </c>
      <c r="S76" s="379">
        <v>0</v>
      </c>
      <c r="T76" s="379">
        <v>0</v>
      </c>
      <c r="U76" s="379">
        <v>0</v>
      </c>
      <c r="V76" s="379">
        <v>0</v>
      </c>
      <c r="W76" s="379">
        <v>0</v>
      </c>
      <c r="X76" s="380">
        <v>0</v>
      </c>
      <c r="Y76" s="381">
        <v>0</v>
      </c>
      <c r="Z76" s="379">
        <v>0</v>
      </c>
      <c r="AA76" s="379">
        <v>0</v>
      </c>
      <c r="AB76" s="379">
        <v>0</v>
      </c>
      <c r="AC76" s="379">
        <v>0</v>
      </c>
      <c r="AD76" s="379">
        <v>0</v>
      </c>
      <c r="AE76" s="379">
        <v>0</v>
      </c>
      <c r="AF76" s="379">
        <v>0</v>
      </c>
      <c r="AG76" s="382">
        <v>0</v>
      </c>
      <c r="AH76" s="378">
        <v>0</v>
      </c>
      <c r="AI76" s="379">
        <v>0</v>
      </c>
      <c r="AJ76" s="379">
        <v>0</v>
      </c>
      <c r="AK76" s="379">
        <v>0</v>
      </c>
      <c r="AL76" s="379">
        <v>0</v>
      </c>
      <c r="AM76" s="379">
        <v>0</v>
      </c>
      <c r="AN76" s="379">
        <v>0</v>
      </c>
      <c r="AO76" s="379">
        <v>0</v>
      </c>
      <c r="AP76" s="380">
        <v>0</v>
      </c>
      <c r="AQ76" s="381">
        <v>0</v>
      </c>
      <c r="AR76" s="379">
        <v>0</v>
      </c>
      <c r="AS76" s="379">
        <v>0</v>
      </c>
      <c r="AT76" s="379">
        <v>0</v>
      </c>
      <c r="AU76" s="379">
        <v>0</v>
      </c>
      <c r="AV76" s="379">
        <v>0</v>
      </c>
      <c r="AW76" s="379">
        <v>0</v>
      </c>
      <c r="AX76" s="379">
        <v>0</v>
      </c>
      <c r="AY76" s="382">
        <v>0</v>
      </c>
      <c r="AZ76" s="378">
        <v>0</v>
      </c>
      <c r="BA76" s="379">
        <v>0</v>
      </c>
      <c r="BB76" s="379">
        <v>0</v>
      </c>
      <c r="BC76" s="379">
        <v>0</v>
      </c>
      <c r="BD76" s="379">
        <v>0</v>
      </c>
      <c r="BE76" s="379">
        <v>0</v>
      </c>
      <c r="BF76" s="379">
        <v>0</v>
      </c>
      <c r="BG76" s="379">
        <v>0</v>
      </c>
      <c r="BH76" s="380">
        <v>0</v>
      </c>
      <c r="BI76" s="381">
        <v>0</v>
      </c>
      <c r="BJ76" s="379">
        <v>0</v>
      </c>
      <c r="BK76" s="379">
        <v>0</v>
      </c>
      <c r="BL76" s="379">
        <v>0</v>
      </c>
      <c r="BM76" s="379">
        <v>0</v>
      </c>
      <c r="BN76" s="379">
        <v>0</v>
      </c>
      <c r="BO76" s="379">
        <v>0</v>
      </c>
      <c r="BP76" s="379">
        <v>0</v>
      </c>
      <c r="BQ76" s="382">
        <v>0</v>
      </c>
      <c r="BR76" s="378">
        <v>0</v>
      </c>
      <c r="BS76" s="379">
        <v>0</v>
      </c>
      <c r="BT76" s="379">
        <v>0</v>
      </c>
      <c r="BU76" s="379">
        <v>0</v>
      </c>
      <c r="BV76" s="379">
        <v>0</v>
      </c>
      <c r="BW76" s="379">
        <v>0</v>
      </c>
      <c r="BX76" s="379">
        <v>0</v>
      </c>
      <c r="BY76" s="379">
        <v>0</v>
      </c>
      <c r="BZ76" s="380">
        <v>0</v>
      </c>
      <c r="CA76" s="381">
        <v>0</v>
      </c>
      <c r="CB76" s="379">
        <v>0</v>
      </c>
      <c r="CC76" s="379">
        <v>0</v>
      </c>
      <c r="CD76" s="379">
        <v>0</v>
      </c>
      <c r="CE76" s="379">
        <v>0</v>
      </c>
      <c r="CF76" s="379">
        <v>0</v>
      </c>
      <c r="CG76" s="379">
        <v>0</v>
      </c>
      <c r="CH76" s="379">
        <v>0</v>
      </c>
      <c r="CI76" s="382">
        <v>0</v>
      </c>
      <c r="CJ76" s="378">
        <v>0</v>
      </c>
      <c r="CK76" s="379">
        <v>0</v>
      </c>
      <c r="CL76" s="379">
        <v>0</v>
      </c>
      <c r="CM76" s="379">
        <v>0</v>
      </c>
      <c r="CN76" s="379">
        <v>0</v>
      </c>
      <c r="CO76" s="379">
        <v>0</v>
      </c>
      <c r="CP76" s="379">
        <v>0</v>
      </c>
      <c r="CQ76" s="379">
        <v>0</v>
      </c>
      <c r="CR76" s="380">
        <v>0</v>
      </c>
      <c r="CS76" s="381">
        <v>0</v>
      </c>
      <c r="CT76" s="379">
        <v>0</v>
      </c>
      <c r="CU76" s="379">
        <v>0</v>
      </c>
      <c r="CV76" s="379">
        <v>0</v>
      </c>
      <c r="CW76" s="379">
        <v>0</v>
      </c>
      <c r="CX76" s="379">
        <v>0</v>
      </c>
      <c r="CY76" s="379">
        <v>0</v>
      </c>
      <c r="CZ76" s="379">
        <v>0</v>
      </c>
      <c r="DA76" s="382">
        <v>0</v>
      </c>
      <c r="DB76" s="378">
        <v>0</v>
      </c>
      <c r="DC76" s="379">
        <v>0</v>
      </c>
      <c r="DD76" s="379">
        <v>0</v>
      </c>
      <c r="DE76" s="379">
        <v>0</v>
      </c>
      <c r="DF76" s="379">
        <v>0</v>
      </c>
      <c r="DG76" s="379">
        <v>0</v>
      </c>
      <c r="DH76" s="379">
        <v>0</v>
      </c>
      <c r="DI76" s="379">
        <v>0</v>
      </c>
      <c r="DJ76" s="380">
        <v>0</v>
      </c>
      <c r="DK76" s="381">
        <v>0</v>
      </c>
      <c r="DL76" s="379">
        <v>0</v>
      </c>
      <c r="DM76" s="379">
        <v>0</v>
      </c>
      <c r="DN76" s="379">
        <v>0</v>
      </c>
      <c r="DO76" s="379">
        <v>0</v>
      </c>
      <c r="DP76" s="379">
        <v>0</v>
      </c>
      <c r="DQ76" s="379">
        <v>0</v>
      </c>
      <c r="DR76" s="379">
        <v>0</v>
      </c>
      <c r="DS76" s="382">
        <v>0</v>
      </c>
      <c r="DT76" s="378">
        <v>0</v>
      </c>
      <c r="DU76" s="379">
        <v>0</v>
      </c>
      <c r="DV76" s="379">
        <v>0</v>
      </c>
      <c r="DW76" s="379">
        <v>0</v>
      </c>
      <c r="DX76" s="379">
        <v>0</v>
      </c>
      <c r="DY76" s="379">
        <v>0</v>
      </c>
      <c r="DZ76" s="379">
        <v>0</v>
      </c>
      <c r="EA76" s="379">
        <v>0</v>
      </c>
      <c r="EB76" s="380">
        <v>0</v>
      </c>
      <c r="EC76" s="381">
        <v>0</v>
      </c>
      <c r="ED76" s="379">
        <v>0</v>
      </c>
      <c r="EE76" s="379">
        <v>0</v>
      </c>
      <c r="EF76" s="379">
        <v>0</v>
      </c>
      <c r="EG76" s="379">
        <v>0</v>
      </c>
      <c r="EH76" s="379">
        <v>0</v>
      </c>
      <c r="EI76" s="379">
        <v>0</v>
      </c>
      <c r="EJ76" s="379">
        <v>0</v>
      </c>
      <c r="EK76" s="382">
        <v>0</v>
      </c>
      <c r="EL76" s="378">
        <v>0</v>
      </c>
      <c r="EM76" s="379">
        <v>0</v>
      </c>
      <c r="EN76" s="379">
        <v>0</v>
      </c>
      <c r="EO76" s="379">
        <v>0</v>
      </c>
      <c r="EP76" s="379">
        <v>0</v>
      </c>
      <c r="EQ76" s="379">
        <v>0</v>
      </c>
      <c r="ER76" s="379">
        <v>0</v>
      </c>
      <c r="ES76" s="379">
        <v>0</v>
      </c>
      <c r="ET76" s="380">
        <v>0</v>
      </c>
      <c r="EU76" s="381">
        <v>0</v>
      </c>
      <c r="EV76" s="379">
        <v>0</v>
      </c>
      <c r="EW76" s="379">
        <v>0</v>
      </c>
      <c r="EX76" s="379">
        <v>0</v>
      </c>
      <c r="EY76" s="379">
        <v>0</v>
      </c>
      <c r="EZ76" s="379">
        <v>0</v>
      </c>
      <c r="FA76" s="379">
        <v>0</v>
      </c>
      <c r="FB76" s="379">
        <v>0</v>
      </c>
      <c r="FC76" s="382">
        <v>0</v>
      </c>
      <c r="FD76" s="378">
        <v>0</v>
      </c>
      <c r="FE76" s="379">
        <v>0</v>
      </c>
      <c r="FF76" s="379">
        <v>0</v>
      </c>
      <c r="FG76" s="379">
        <v>0</v>
      </c>
      <c r="FH76" s="379">
        <v>0</v>
      </c>
      <c r="FI76" s="379">
        <v>0</v>
      </c>
      <c r="FJ76" s="379">
        <v>0</v>
      </c>
      <c r="FK76" s="379">
        <v>0</v>
      </c>
      <c r="FL76" s="380">
        <v>0</v>
      </c>
      <c r="FM76" s="381">
        <v>0</v>
      </c>
      <c r="FN76" s="379">
        <v>0</v>
      </c>
      <c r="FO76" s="379">
        <v>0</v>
      </c>
      <c r="FP76" s="379">
        <v>0</v>
      </c>
      <c r="FQ76" s="379">
        <v>0</v>
      </c>
      <c r="FR76" s="379">
        <v>0</v>
      </c>
      <c r="FS76" s="379">
        <v>0</v>
      </c>
      <c r="FT76" s="379">
        <v>0</v>
      </c>
      <c r="FU76" s="382">
        <v>0</v>
      </c>
      <c r="FV76" s="378">
        <v>0</v>
      </c>
      <c r="FW76" s="379">
        <v>0</v>
      </c>
      <c r="FX76" s="379">
        <v>0</v>
      </c>
      <c r="FY76" s="379">
        <v>0</v>
      </c>
      <c r="FZ76" s="379">
        <v>0</v>
      </c>
      <c r="GA76" s="379">
        <v>0</v>
      </c>
      <c r="GB76" s="379">
        <v>0</v>
      </c>
      <c r="GC76" s="379">
        <v>0</v>
      </c>
      <c r="GD76" s="380">
        <v>0</v>
      </c>
      <c r="GE76" s="381">
        <v>0</v>
      </c>
      <c r="GF76" s="379">
        <v>0</v>
      </c>
      <c r="GG76" s="379">
        <v>0</v>
      </c>
      <c r="GH76" s="379">
        <v>0</v>
      </c>
      <c r="GI76" s="379">
        <v>0</v>
      </c>
      <c r="GJ76" s="379">
        <v>0</v>
      </c>
      <c r="GK76" s="379">
        <v>0</v>
      </c>
      <c r="GL76" s="379">
        <v>0</v>
      </c>
      <c r="GM76" s="382">
        <v>0</v>
      </c>
      <c r="GN76" s="378">
        <v>0</v>
      </c>
      <c r="GO76" s="379">
        <v>0</v>
      </c>
      <c r="GP76" s="379">
        <v>0</v>
      </c>
      <c r="GQ76" s="379">
        <v>0</v>
      </c>
      <c r="GR76" s="379">
        <v>0</v>
      </c>
      <c r="GS76" s="379">
        <v>0</v>
      </c>
      <c r="GT76" s="379">
        <v>0</v>
      </c>
      <c r="GU76" s="379">
        <v>0</v>
      </c>
      <c r="GV76" s="380">
        <v>0</v>
      </c>
      <c r="GW76" s="381">
        <v>0</v>
      </c>
      <c r="GX76" s="379">
        <v>0</v>
      </c>
      <c r="GY76" s="379">
        <v>0</v>
      </c>
      <c r="GZ76" s="379">
        <v>0</v>
      </c>
      <c r="HA76" s="379">
        <v>0</v>
      </c>
      <c r="HB76" s="379">
        <v>0</v>
      </c>
      <c r="HC76" s="379">
        <v>0</v>
      </c>
      <c r="HD76" s="379">
        <v>0</v>
      </c>
      <c r="HE76" s="382">
        <v>0</v>
      </c>
      <c r="HF76" s="378">
        <v>0</v>
      </c>
      <c r="HG76" s="379">
        <v>0</v>
      </c>
      <c r="HH76" s="379">
        <v>0</v>
      </c>
      <c r="HI76" s="379">
        <v>0</v>
      </c>
      <c r="HJ76" s="379">
        <v>0</v>
      </c>
      <c r="HK76" s="379">
        <v>0</v>
      </c>
      <c r="HL76" s="379">
        <v>0</v>
      </c>
      <c r="HM76" s="379">
        <v>0</v>
      </c>
      <c r="HN76" s="380">
        <v>0</v>
      </c>
      <c r="HO76" s="115">
        <f t="shared" si="22"/>
        <v>0</v>
      </c>
      <c r="HP76" s="115">
        <f t="shared" si="23"/>
        <v>0</v>
      </c>
      <c r="HQ76" s="115">
        <f t="shared" si="24"/>
        <v>0</v>
      </c>
      <c r="HR76" s="115">
        <f t="shared" si="25"/>
        <v>0</v>
      </c>
      <c r="HS76" s="116">
        <f t="shared" si="26"/>
        <v>0</v>
      </c>
      <c r="HT76" s="115">
        <f t="shared" si="27"/>
        <v>0</v>
      </c>
      <c r="HU76" s="115">
        <f t="shared" si="28"/>
        <v>0</v>
      </c>
      <c r="HV76" s="117">
        <f t="shared" si="29"/>
        <v>0</v>
      </c>
      <c r="HW76" s="115" t="str">
        <f t="shared" si="30"/>
        <v>nem volt</v>
      </c>
      <c r="HX76" s="470" t="str">
        <f t="shared" si="31"/>
        <v>nem volt</v>
      </c>
      <c r="HY76" s="470" t="str">
        <f t="shared" si="32"/>
        <v>nem volt</v>
      </c>
      <c r="HZ76" s="399" t="str">
        <f t="shared" si="33"/>
        <v>nem volt</v>
      </c>
      <c r="IA76" s="118">
        <f t="shared" si="20"/>
        <v>0</v>
      </c>
      <c r="IB76" s="119">
        <f t="shared" si="21"/>
        <v>0</v>
      </c>
      <c r="IC76" s="119" t="str">
        <f t="shared" si="34"/>
        <v>nem volt</v>
      </c>
      <c r="ID76" s="399">
        <f t="shared" si="35"/>
        <v>0</v>
      </c>
    </row>
    <row r="77" spans="1:238" ht="18" x14ac:dyDescent="0.25">
      <c r="A77" s="392">
        <f t="shared" si="36"/>
        <v>71</v>
      </c>
      <c r="B77" s="62" t="s">
        <v>448</v>
      </c>
      <c r="C77" s="64">
        <v>0</v>
      </c>
      <c r="D77" s="64">
        <v>0</v>
      </c>
      <c r="E77" s="64">
        <v>0</v>
      </c>
      <c r="F77" s="64">
        <v>0</v>
      </c>
      <c r="G77" s="64">
        <v>0</v>
      </c>
      <c r="H77" s="65">
        <v>0</v>
      </c>
      <c r="I77" s="288">
        <v>0</v>
      </c>
      <c r="J77" s="64">
        <v>0</v>
      </c>
      <c r="K77" s="64">
        <v>0</v>
      </c>
      <c r="L77" s="64">
        <v>0</v>
      </c>
      <c r="M77" s="64">
        <v>0</v>
      </c>
      <c r="N77" s="64">
        <v>0</v>
      </c>
      <c r="O77" s="67"/>
      <c r="P77" s="378">
        <v>0</v>
      </c>
      <c r="Q77" s="379">
        <v>0</v>
      </c>
      <c r="R77" s="379">
        <v>0</v>
      </c>
      <c r="S77" s="379">
        <v>0</v>
      </c>
      <c r="T77" s="379">
        <v>0</v>
      </c>
      <c r="U77" s="379">
        <v>0</v>
      </c>
      <c r="V77" s="379">
        <v>0</v>
      </c>
      <c r="W77" s="379">
        <v>0</v>
      </c>
      <c r="X77" s="380">
        <v>0</v>
      </c>
      <c r="Y77" s="381">
        <v>0</v>
      </c>
      <c r="Z77" s="379">
        <v>0</v>
      </c>
      <c r="AA77" s="379">
        <v>0</v>
      </c>
      <c r="AB77" s="379">
        <v>0</v>
      </c>
      <c r="AC77" s="379">
        <v>0</v>
      </c>
      <c r="AD77" s="379">
        <v>0</v>
      </c>
      <c r="AE77" s="379">
        <v>0</v>
      </c>
      <c r="AF77" s="379">
        <v>0</v>
      </c>
      <c r="AG77" s="382">
        <v>0</v>
      </c>
      <c r="AH77" s="378">
        <v>0</v>
      </c>
      <c r="AI77" s="379">
        <v>0</v>
      </c>
      <c r="AJ77" s="379">
        <v>0</v>
      </c>
      <c r="AK77" s="379">
        <v>0</v>
      </c>
      <c r="AL77" s="379">
        <v>0</v>
      </c>
      <c r="AM77" s="379">
        <v>0</v>
      </c>
      <c r="AN77" s="379">
        <v>0</v>
      </c>
      <c r="AO77" s="379">
        <v>0</v>
      </c>
      <c r="AP77" s="380">
        <v>0</v>
      </c>
      <c r="AQ77" s="381">
        <v>0</v>
      </c>
      <c r="AR77" s="379">
        <v>0</v>
      </c>
      <c r="AS77" s="379">
        <v>0</v>
      </c>
      <c r="AT77" s="379">
        <v>0</v>
      </c>
      <c r="AU77" s="379">
        <v>0</v>
      </c>
      <c r="AV77" s="379">
        <v>0</v>
      </c>
      <c r="AW77" s="379">
        <v>0</v>
      </c>
      <c r="AX77" s="379">
        <v>0</v>
      </c>
      <c r="AY77" s="382">
        <v>0</v>
      </c>
      <c r="AZ77" s="378">
        <v>0</v>
      </c>
      <c r="BA77" s="379">
        <v>0</v>
      </c>
      <c r="BB77" s="379">
        <v>0</v>
      </c>
      <c r="BC77" s="379">
        <v>0</v>
      </c>
      <c r="BD77" s="379">
        <v>0</v>
      </c>
      <c r="BE77" s="379">
        <v>0</v>
      </c>
      <c r="BF77" s="379">
        <v>0</v>
      </c>
      <c r="BG77" s="379">
        <v>0</v>
      </c>
      <c r="BH77" s="380">
        <v>0</v>
      </c>
      <c r="BI77" s="381">
        <v>0</v>
      </c>
      <c r="BJ77" s="379">
        <v>0</v>
      </c>
      <c r="BK77" s="379">
        <v>0</v>
      </c>
      <c r="BL77" s="379">
        <v>0</v>
      </c>
      <c r="BM77" s="379">
        <v>0</v>
      </c>
      <c r="BN77" s="379">
        <v>0</v>
      </c>
      <c r="BO77" s="379">
        <v>0</v>
      </c>
      <c r="BP77" s="379">
        <v>0</v>
      </c>
      <c r="BQ77" s="382">
        <v>0</v>
      </c>
      <c r="BR77" s="378">
        <v>0</v>
      </c>
      <c r="BS77" s="379">
        <v>0</v>
      </c>
      <c r="BT77" s="379">
        <v>0</v>
      </c>
      <c r="BU77" s="379">
        <v>0</v>
      </c>
      <c r="BV77" s="379">
        <v>0</v>
      </c>
      <c r="BW77" s="379">
        <v>0</v>
      </c>
      <c r="BX77" s="379">
        <v>0</v>
      </c>
      <c r="BY77" s="379">
        <v>0</v>
      </c>
      <c r="BZ77" s="380">
        <v>0</v>
      </c>
      <c r="CA77" s="381">
        <v>0</v>
      </c>
      <c r="CB77" s="379">
        <v>0</v>
      </c>
      <c r="CC77" s="379">
        <v>0</v>
      </c>
      <c r="CD77" s="379">
        <v>0</v>
      </c>
      <c r="CE77" s="379">
        <v>0</v>
      </c>
      <c r="CF77" s="379">
        <v>0</v>
      </c>
      <c r="CG77" s="379">
        <v>0</v>
      </c>
      <c r="CH77" s="379">
        <v>0</v>
      </c>
      <c r="CI77" s="382">
        <v>0</v>
      </c>
      <c r="CJ77" s="378">
        <v>0</v>
      </c>
      <c r="CK77" s="379">
        <v>0</v>
      </c>
      <c r="CL77" s="379">
        <v>0</v>
      </c>
      <c r="CM77" s="379">
        <v>0</v>
      </c>
      <c r="CN77" s="379">
        <v>0</v>
      </c>
      <c r="CO77" s="379">
        <v>0</v>
      </c>
      <c r="CP77" s="379">
        <v>0</v>
      </c>
      <c r="CQ77" s="379">
        <v>0</v>
      </c>
      <c r="CR77" s="380">
        <v>0</v>
      </c>
      <c r="CS77" s="381">
        <v>0</v>
      </c>
      <c r="CT77" s="379">
        <v>0</v>
      </c>
      <c r="CU77" s="379">
        <v>0</v>
      </c>
      <c r="CV77" s="379">
        <v>0</v>
      </c>
      <c r="CW77" s="379">
        <v>0</v>
      </c>
      <c r="CX77" s="379">
        <v>0</v>
      </c>
      <c r="CY77" s="379">
        <v>0</v>
      </c>
      <c r="CZ77" s="379">
        <v>0</v>
      </c>
      <c r="DA77" s="382">
        <v>0</v>
      </c>
      <c r="DB77" s="378">
        <v>0</v>
      </c>
      <c r="DC77" s="379">
        <v>0</v>
      </c>
      <c r="DD77" s="379">
        <v>0</v>
      </c>
      <c r="DE77" s="379">
        <v>0</v>
      </c>
      <c r="DF77" s="379">
        <v>0</v>
      </c>
      <c r="DG77" s="379">
        <v>0</v>
      </c>
      <c r="DH77" s="379">
        <v>0</v>
      </c>
      <c r="DI77" s="379">
        <v>0</v>
      </c>
      <c r="DJ77" s="380">
        <v>0</v>
      </c>
      <c r="DK77" s="381">
        <v>0</v>
      </c>
      <c r="DL77" s="379">
        <v>0</v>
      </c>
      <c r="DM77" s="379">
        <v>0</v>
      </c>
      <c r="DN77" s="379">
        <v>0</v>
      </c>
      <c r="DO77" s="379">
        <v>0</v>
      </c>
      <c r="DP77" s="379">
        <v>0</v>
      </c>
      <c r="DQ77" s="379">
        <v>0</v>
      </c>
      <c r="DR77" s="379">
        <v>0</v>
      </c>
      <c r="DS77" s="382">
        <v>0</v>
      </c>
      <c r="DT77" s="378">
        <v>0</v>
      </c>
      <c r="DU77" s="379">
        <v>0</v>
      </c>
      <c r="DV77" s="379">
        <v>0</v>
      </c>
      <c r="DW77" s="379">
        <v>0</v>
      </c>
      <c r="DX77" s="379">
        <v>0</v>
      </c>
      <c r="DY77" s="379">
        <v>0</v>
      </c>
      <c r="DZ77" s="379">
        <v>0</v>
      </c>
      <c r="EA77" s="379">
        <v>0</v>
      </c>
      <c r="EB77" s="380">
        <v>0</v>
      </c>
      <c r="EC77" s="381">
        <v>0</v>
      </c>
      <c r="ED77" s="379">
        <v>0</v>
      </c>
      <c r="EE77" s="379">
        <v>0</v>
      </c>
      <c r="EF77" s="379">
        <v>0</v>
      </c>
      <c r="EG77" s="379">
        <v>0</v>
      </c>
      <c r="EH77" s="379">
        <v>0</v>
      </c>
      <c r="EI77" s="379">
        <v>0</v>
      </c>
      <c r="EJ77" s="379">
        <v>0</v>
      </c>
      <c r="EK77" s="382">
        <v>0</v>
      </c>
      <c r="EL77" s="378">
        <v>0</v>
      </c>
      <c r="EM77" s="379">
        <v>0</v>
      </c>
      <c r="EN77" s="379">
        <v>0</v>
      </c>
      <c r="EO77" s="379">
        <v>0</v>
      </c>
      <c r="EP77" s="379">
        <v>0</v>
      </c>
      <c r="EQ77" s="379">
        <v>0</v>
      </c>
      <c r="ER77" s="379">
        <v>0</v>
      </c>
      <c r="ES77" s="379">
        <v>0</v>
      </c>
      <c r="ET77" s="380">
        <v>0</v>
      </c>
      <c r="EU77" s="381">
        <v>0</v>
      </c>
      <c r="EV77" s="379">
        <v>0</v>
      </c>
      <c r="EW77" s="379">
        <v>0</v>
      </c>
      <c r="EX77" s="379">
        <v>0</v>
      </c>
      <c r="EY77" s="379">
        <v>0</v>
      </c>
      <c r="EZ77" s="379">
        <v>0</v>
      </c>
      <c r="FA77" s="379">
        <v>0</v>
      </c>
      <c r="FB77" s="379">
        <v>0</v>
      </c>
      <c r="FC77" s="382">
        <v>0</v>
      </c>
      <c r="FD77" s="378">
        <v>0</v>
      </c>
      <c r="FE77" s="379">
        <v>0</v>
      </c>
      <c r="FF77" s="379">
        <v>0</v>
      </c>
      <c r="FG77" s="379">
        <v>0</v>
      </c>
      <c r="FH77" s="379">
        <v>0</v>
      </c>
      <c r="FI77" s="379">
        <v>0</v>
      </c>
      <c r="FJ77" s="379">
        <v>0</v>
      </c>
      <c r="FK77" s="379">
        <v>0</v>
      </c>
      <c r="FL77" s="380">
        <v>0</v>
      </c>
      <c r="FM77" s="381">
        <v>0</v>
      </c>
      <c r="FN77" s="379">
        <v>0</v>
      </c>
      <c r="FO77" s="379">
        <v>0</v>
      </c>
      <c r="FP77" s="379">
        <v>0</v>
      </c>
      <c r="FQ77" s="379">
        <v>0</v>
      </c>
      <c r="FR77" s="379">
        <v>0</v>
      </c>
      <c r="FS77" s="379">
        <v>0</v>
      </c>
      <c r="FT77" s="379">
        <v>0</v>
      </c>
      <c r="FU77" s="382">
        <v>0</v>
      </c>
      <c r="FV77" s="378">
        <v>0</v>
      </c>
      <c r="FW77" s="379">
        <v>0</v>
      </c>
      <c r="FX77" s="379">
        <v>0</v>
      </c>
      <c r="FY77" s="379">
        <v>0</v>
      </c>
      <c r="FZ77" s="379">
        <v>0</v>
      </c>
      <c r="GA77" s="379">
        <v>0</v>
      </c>
      <c r="GB77" s="379">
        <v>0</v>
      </c>
      <c r="GC77" s="379">
        <v>0</v>
      </c>
      <c r="GD77" s="380">
        <v>0</v>
      </c>
      <c r="GE77" s="381">
        <v>0</v>
      </c>
      <c r="GF77" s="379">
        <v>0</v>
      </c>
      <c r="GG77" s="379">
        <v>0</v>
      </c>
      <c r="GH77" s="379">
        <v>0</v>
      </c>
      <c r="GI77" s="379">
        <v>0</v>
      </c>
      <c r="GJ77" s="379">
        <v>0</v>
      </c>
      <c r="GK77" s="379">
        <v>0</v>
      </c>
      <c r="GL77" s="379">
        <v>0</v>
      </c>
      <c r="GM77" s="382">
        <v>0</v>
      </c>
      <c r="GN77" s="378">
        <v>0</v>
      </c>
      <c r="GO77" s="379">
        <v>0</v>
      </c>
      <c r="GP77" s="379">
        <v>0</v>
      </c>
      <c r="GQ77" s="379">
        <v>0</v>
      </c>
      <c r="GR77" s="379">
        <v>0</v>
      </c>
      <c r="GS77" s="379">
        <v>0</v>
      </c>
      <c r="GT77" s="379">
        <v>0</v>
      </c>
      <c r="GU77" s="379">
        <v>0</v>
      </c>
      <c r="GV77" s="380">
        <v>0</v>
      </c>
      <c r="GW77" s="381">
        <v>0</v>
      </c>
      <c r="GX77" s="379">
        <v>0</v>
      </c>
      <c r="GY77" s="379">
        <v>0</v>
      </c>
      <c r="GZ77" s="379">
        <v>0</v>
      </c>
      <c r="HA77" s="379">
        <v>0</v>
      </c>
      <c r="HB77" s="379">
        <v>0</v>
      </c>
      <c r="HC77" s="379">
        <v>0</v>
      </c>
      <c r="HD77" s="379">
        <v>0</v>
      </c>
      <c r="HE77" s="382">
        <v>0</v>
      </c>
      <c r="HF77" s="378">
        <v>0</v>
      </c>
      <c r="HG77" s="379">
        <v>0</v>
      </c>
      <c r="HH77" s="379">
        <v>0</v>
      </c>
      <c r="HI77" s="379">
        <v>0</v>
      </c>
      <c r="HJ77" s="379">
        <v>0</v>
      </c>
      <c r="HK77" s="379">
        <v>0</v>
      </c>
      <c r="HL77" s="379">
        <v>0</v>
      </c>
      <c r="HM77" s="379">
        <v>0</v>
      </c>
      <c r="HN77" s="380">
        <v>0</v>
      </c>
      <c r="HO77" s="115">
        <f t="shared" si="22"/>
        <v>0</v>
      </c>
      <c r="HP77" s="115">
        <f t="shared" si="23"/>
        <v>0</v>
      </c>
      <c r="HQ77" s="115">
        <f t="shared" si="24"/>
        <v>0</v>
      </c>
      <c r="HR77" s="115">
        <f t="shared" si="25"/>
        <v>0</v>
      </c>
      <c r="HS77" s="116">
        <f t="shared" si="26"/>
        <v>0</v>
      </c>
      <c r="HT77" s="115">
        <f t="shared" si="27"/>
        <v>0</v>
      </c>
      <c r="HU77" s="115">
        <f t="shared" si="28"/>
        <v>0</v>
      </c>
      <c r="HV77" s="117">
        <f t="shared" si="29"/>
        <v>0</v>
      </c>
      <c r="HW77" s="115" t="str">
        <f t="shared" si="30"/>
        <v>nem volt</v>
      </c>
      <c r="HX77" s="470" t="str">
        <f t="shared" si="31"/>
        <v>nem volt</v>
      </c>
      <c r="HY77" s="470" t="str">
        <f t="shared" si="32"/>
        <v>nem volt</v>
      </c>
      <c r="HZ77" s="399" t="str">
        <f t="shared" si="33"/>
        <v>nem volt</v>
      </c>
      <c r="IA77" s="118">
        <f t="shared" si="20"/>
        <v>0</v>
      </c>
      <c r="IB77" s="119">
        <f t="shared" si="21"/>
        <v>0</v>
      </c>
      <c r="IC77" s="119" t="str">
        <f t="shared" si="34"/>
        <v>nem volt</v>
      </c>
      <c r="ID77" s="399">
        <f t="shared" si="35"/>
        <v>0</v>
      </c>
    </row>
    <row r="78" spans="1:238" ht="18" x14ac:dyDescent="0.25">
      <c r="A78" s="392">
        <f t="shared" si="36"/>
        <v>72</v>
      </c>
      <c r="B78" s="62" t="s">
        <v>448</v>
      </c>
      <c r="C78" s="64">
        <v>0</v>
      </c>
      <c r="D78" s="64">
        <v>0</v>
      </c>
      <c r="E78" s="64">
        <v>0</v>
      </c>
      <c r="F78" s="64">
        <v>0</v>
      </c>
      <c r="G78" s="64">
        <v>0</v>
      </c>
      <c r="H78" s="65">
        <v>0</v>
      </c>
      <c r="I78" s="288">
        <v>0</v>
      </c>
      <c r="J78" s="64">
        <v>0</v>
      </c>
      <c r="K78" s="64">
        <v>0</v>
      </c>
      <c r="L78" s="64">
        <v>0</v>
      </c>
      <c r="M78" s="64">
        <v>0</v>
      </c>
      <c r="N78" s="64">
        <v>0</v>
      </c>
      <c r="O78" s="67"/>
      <c r="P78" s="378">
        <v>0</v>
      </c>
      <c r="Q78" s="379">
        <v>0</v>
      </c>
      <c r="R78" s="379">
        <v>0</v>
      </c>
      <c r="S78" s="379">
        <v>0</v>
      </c>
      <c r="T78" s="379">
        <v>0</v>
      </c>
      <c r="U78" s="379">
        <v>0</v>
      </c>
      <c r="V78" s="379">
        <v>0</v>
      </c>
      <c r="W78" s="379">
        <v>0</v>
      </c>
      <c r="X78" s="380">
        <v>0</v>
      </c>
      <c r="Y78" s="381">
        <v>0</v>
      </c>
      <c r="Z78" s="379">
        <v>0</v>
      </c>
      <c r="AA78" s="379">
        <v>0</v>
      </c>
      <c r="AB78" s="379">
        <v>0</v>
      </c>
      <c r="AC78" s="379">
        <v>0</v>
      </c>
      <c r="AD78" s="379">
        <v>0</v>
      </c>
      <c r="AE78" s="379">
        <v>0</v>
      </c>
      <c r="AF78" s="379">
        <v>0</v>
      </c>
      <c r="AG78" s="382">
        <v>0</v>
      </c>
      <c r="AH78" s="378">
        <v>0</v>
      </c>
      <c r="AI78" s="379">
        <v>0</v>
      </c>
      <c r="AJ78" s="379">
        <v>0</v>
      </c>
      <c r="AK78" s="379">
        <v>0</v>
      </c>
      <c r="AL78" s="379">
        <v>0</v>
      </c>
      <c r="AM78" s="379">
        <v>0</v>
      </c>
      <c r="AN78" s="379">
        <v>0</v>
      </c>
      <c r="AO78" s="379">
        <v>0</v>
      </c>
      <c r="AP78" s="380">
        <v>0</v>
      </c>
      <c r="AQ78" s="381">
        <v>0</v>
      </c>
      <c r="AR78" s="379">
        <v>0</v>
      </c>
      <c r="AS78" s="379">
        <v>0</v>
      </c>
      <c r="AT78" s="379">
        <v>0</v>
      </c>
      <c r="AU78" s="379">
        <v>0</v>
      </c>
      <c r="AV78" s="379">
        <v>0</v>
      </c>
      <c r="AW78" s="379">
        <v>0</v>
      </c>
      <c r="AX78" s="379">
        <v>0</v>
      </c>
      <c r="AY78" s="382">
        <v>0</v>
      </c>
      <c r="AZ78" s="378">
        <v>0</v>
      </c>
      <c r="BA78" s="379">
        <v>0</v>
      </c>
      <c r="BB78" s="379">
        <v>0</v>
      </c>
      <c r="BC78" s="379">
        <v>0</v>
      </c>
      <c r="BD78" s="379">
        <v>2</v>
      </c>
      <c r="BE78" s="379">
        <v>0</v>
      </c>
      <c r="BF78" s="379">
        <v>0</v>
      </c>
      <c r="BG78" s="379">
        <v>0</v>
      </c>
      <c r="BH78" s="380">
        <v>0</v>
      </c>
      <c r="BI78" s="381">
        <v>0</v>
      </c>
      <c r="BJ78" s="379">
        <v>0</v>
      </c>
      <c r="BK78" s="379">
        <v>0</v>
      </c>
      <c r="BL78" s="379">
        <v>0</v>
      </c>
      <c r="BM78" s="379">
        <v>0</v>
      </c>
      <c r="BN78" s="379">
        <v>0</v>
      </c>
      <c r="BO78" s="379">
        <v>0</v>
      </c>
      <c r="BP78" s="379">
        <v>0</v>
      </c>
      <c r="BQ78" s="382">
        <v>0</v>
      </c>
      <c r="BR78" s="378">
        <v>0</v>
      </c>
      <c r="BS78" s="379">
        <v>0</v>
      </c>
      <c r="BT78" s="379">
        <v>0</v>
      </c>
      <c r="BU78" s="379">
        <v>0</v>
      </c>
      <c r="BV78" s="379">
        <v>0</v>
      </c>
      <c r="BW78" s="379">
        <v>0</v>
      </c>
      <c r="BX78" s="379">
        <v>0</v>
      </c>
      <c r="BY78" s="379">
        <v>0</v>
      </c>
      <c r="BZ78" s="380">
        <v>0</v>
      </c>
      <c r="CA78" s="381">
        <v>0</v>
      </c>
      <c r="CB78" s="379">
        <v>0</v>
      </c>
      <c r="CC78" s="379">
        <v>0</v>
      </c>
      <c r="CD78" s="379">
        <v>0</v>
      </c>
      <c r="CE78" s="379">
        <v>0</v>
      </c>
      <c r="CF78" s="379">
        <v>0</v>
      </c>
      <c r="CG78" s="379">
        <v>0</v>
      </c>
      <c r="CH78" s="379">
        <v>0</v>
      </c>
      <c r="CI78" s="382">
        <v>0</v>
      </c>
      <c r="CJ78" s="378">
        <v>0</v>
      </c>
      <c r="CK78" s="379">
        <v>0</v>
      </c>
      <c r="CL78" s="379">
        <v>0</v>
      </c>
      <c r="CM78" s="379">
        <v>0</v>
      </c>
      <c r="CN78" s="379">
        <v>0</v>
      </c>
      <c r="CO78" s="379">
        <v>0</v>
      </c>
      <c r="CP78" s="379">
        <v>0</v>
      </c>
      <c r="CQ78" s="379">
        <v>0</v>
      </c>
      <c r="CR78" s="380">
        <v>0</v>
      </c>
      <c r="CS78" s="381">
        <v>0</v>
      </c>
      <c r="CT78" s="379">
        <v>0</v>
      </c>
      <c r="CU78" s="379">
        <v>0</v>
      </c>
      <c r="CV78" s="379">
        <v>0</v>
      </c>
      <c r="CW78" s="379">
        <v>0</v>
      </c>
      <c r="CX78" s="379">
        <v>0</v>
      </c>
      <c r="CY78" s="379">
        <v>0</v>
      </c>
      <c r="CZ78" s="379">
        <v>0</v>
      </c>
      <c r="DA78" s="382">
        <v>0</v>
      </c>
      <c r="DB78" s="378">
        <v>0</v>
      </c>
      <c r="DC78" s="379">
        <v>0</v>
      </c>
      <c r="DD78" s="379">
        <v>0</v>
      </c>
      <c r="DE78" s="379">
        <v>0</v>
      </c>
      <c r="DF78" s="379">
        <v>0</v>
      </c>
      <c r="DG78" s="379">
        <v>0</v>
      </c>
      <c r="DH78" s="379">
        <v>0</v>
      </c>
      <c r="DI78" s="379">
        <v>0</v>
      </c>
      <c r="DJ78" s="380">
        <v>0</v>
      </c>
      <c r="DK78" s="381">
        <v>0</v>
      </c>
      <c r="DL78" s="379">
        <v>0</v>
      </c>
      <c r="DM78" s="379">
        <v>0</v>
      </c>
      <c r="DN78" s="379">
        <v>0</v>
      </c>
      <c r="DO78" s="379">
        <v>0</v>
      </c>
      <c r="DP78" s="379">
        <v>0</v>
      </c>
      <c r="DQ78" s="379">
        <v>0</v>
      </c>
      <c r="DR78" s="379">
        <v>0</v>
      </c>
      <c r="DS78" s="382">
        <v>0</v>
      </c>
      <c r="DT78" s="378">
        <v>0</v>
      </c>
      <c r="DU78" s="379">
        <v>0</v>
      </c>
      <c r="DV78" s="379">
        <v>0</v>
      </c>
      <c r="DW78" s="379">
        <v>0</v>
      </c>
      <c r="DX78" s="379">
        <v>0</v>
      </c>
      <c r="DY78" s="379">
        <v>0</v>
      </c>
      <c r="DZ78" s="379">
        <v>0</v>
      </c>
      <c r="EA78" s="379">
        <v>0</v>
      </c>
      <c r="EB78" s="380">
        <v>0</v>
      </c>
      <c r="EC78" s="381">
        <v>0</v>
      </c>
      <c r="ED78" s="379">
        <v>0</v>
      </c>
      <c r="EE78" s="379">
        <v>0</v>
      </c>
      <c r="EF78" s="379">
        <v>0</v>
      </c>
      <c r="EG78" s="379">
        <v>0</v>
      </c>
      <c r="EH78" s="379">
        <v>0</v>
      </c>
      <c r="EI78" s="379">
        <v>0</v>
      </c>
      <c r="EJ78" s="379">
        <v>0</v>
      </c>
      <c r="EK78" s="382">
        <v>0</v>
      </c>
      <c r="EL78" s="378">
        <v>0</v>
      </c>
      <c r="EM78" s="379">
        <v>0</v>
      </c>
      <c r="EN78" s="379">
        <v>0</v>
      </c>
      <c r="EO78" s="379">
        <v>0</v>
      </c>
      <c r="EP78" s="379">
        <v>0</v>
      </c>
      <c r="EQ78" s="379">
        <v>0</v>
      </c>
      <c r="ER78" s="379">
        <v>0</v>
      </c>
      <c r="ES78" s="379">
        <v>0</v>
      </c>
      <c r="ET78" s="380">
        <v>0</v>
      </c>
      <c r="EU78" s="381">
        <v>0</v>
      </c>
      <c r="EV78" s="379">
        <v>0</v>
      </c>
      <c r="EW78" s="379">
        <v>0</v>
      </c>
      <c r="EX78" s="379">
        <v>0</v>
      </c>
      <c r="EY78" s="379">
        <v>0</v>
      </c>
      <c r="EZ78" s="379">
        <v>0</v>
      </c>
      <c r="FA78" s="379">
        <v>0</v>
      </c>
      <c r="FB78" s="379">
        <v>0</v>
      </c>
      <c r="FC78" s="382">
        <v>0</v>
      </c>
      <c r="FD78" s="378">
        <v>0</v>
      </c>
      <c r="FE78" s="379">
        <v>0</v>
      </c>
      <c r="FF78" s="379">
        <v>0</v>
      </c>
      <c r="FG78" s="379">
        <v>0</v>
      </c>
      <c r="FH78" s="379">
        <v>0</v>
      </c>
      <c r="FI78" s="379">
        <v>0</v>
      </c>
      <c r="FJ78" s="379">
        <v>0</v>
      </c>
      <c r="FK78" s="379">
        <v>0</v>
      </c>
      <c r="FL78" s="380">
        <v>0</v>
      </c>
      <c r="FM78" s="381">
        <v>0</v>
      </c>
      <c r="FN78" s="379">
        <v>0</v>
      </c>
      <c r="FO78" s="379">
        <v>0</v>
      </c>
      <c r="FP78" s="379">
        <v>0</v>
      </c>
      <c r="FQ78" s="379">
        <v>0</v>
      </c>
      <c r="FR78" s="379">
        <v>0</v>
      </c>
      <c r="FS78" s="379">
        <v>0</v>
      </c>
      <c r="FT78" s="379">
        <v>0</v>
      </c>
      <c r="FU78" s="382">
        <v>0</v>
      </c>
      <c r="FV78" s="378">
        <v>0</v>
      </c>
      <c r="FW78" s="379">
        <v>0</v>
      </c>
      <c r="FX78" s="379">
        <v>0</v>
      </c>
      <c r="FY78" s="379">
        <v>0</v>
      </c>
      <c r="FZ78" s="379">
        <v>0</v>
      </c>
      <c r="GA78" s="379">
        <v>0</v>
      </c>
      <c r="GB78" s="379">
        <v>0</v>
      </c>
      <c r="GC78" s="379">
        <v>0</v>
      </c>
      <c r="GD78" s="380">
        <v>0</v>
      </c>
      <c r="GE78" s="381">
        <v>0</v>
      </c>
      <c r="GF78" s="379">
        <v>0</v>
      </c>
      <c r="GG78" s="379">
        <v>0</v>
      </c>
      <c r="GH78" s="379">
        <v>0</v>
      </c>
      <c r="GI78" s="379">
        <v>0</v>
      </c>
      <c r="GJ78" s="379">
        <v>0</v>
      </c>
      <c r="GK78" s="379">
        <v>0</v>
      </c>
      <c r="GL78" s="379">
        <v>0</v>
      </c>
      <c r="GM78" s="382">
        <v>0</v>
      </c>
      <c r="GN78" s="378">
        <v>0</v>
      </c>
      <c r="GO78" s="379">
        <v>0</v>
      </c>
      <c r="GP78" s="379">
        <v>0</v>
      </c>
      <c r="GQ78" s="379">
        <v>0</v>
      </c>
      <c r="GR78" s="379">
        <v>0</v>
      </c>
      <c r="GS78" s="379">
        <v>0</v>
      </c>
      <c r="GT78" s="379">
        <v>0</v>
      </c>
      <c r="GU78" s="379">
        <v>0</v>
      </c>
      <c r="GV78" s="380">
        <v>0</v>
      </c>
      <c r="GW78" s="381">
        <v>0</v>
      </c>
      <c r="GX78" s="379">
        <v>0</v>
      </c>
      <c r="GY78" s="379">
        <v>0</v>
      </c>
      <c r="GZ78" s="379">
        <v>0</v>
      </c>
      <c r="HA78" s="379">
        <v>0</v>
      </c>
      <c r="HB78" s="379">
        <v>0</v>
      </c>
      <c r="HC78" s="379">
        <v>0</v>
      </c>
      <c r="HD78" s="379">
        <v>0</v>
      </c>
      <c r="HE78" s="382">
        <v>0</v>
      </c>
      <c r="HF78" s="378">
        <v>0</v>
      </c>
      <c r="HG78" s="379">
        <v>0</v>
      </c>
      <c r="HH78" s="379">
        <v>0</v>
      </c>
      <c r="HI78" s="379">
        <v>0</v>
      </c>
      <c r="HJ78" s="379">
        <v>0</v>
      </c>
      <c r="HK78" s="379">
        <v>0</v>
      </c>
      <c r="HL78" s="379">
        <v>0</v>
      </c>
      <c r="HM78" s="379">
        <v>0</v>
      </c>
      <c r="HN78" s="380">
        <v>0</v>
      </c>
      <c r="HO78" s="115">
        <f t="shared" si="22"/>
        <v>0</v>
      </c>
      <c r="HP78" s="115">
        <f t="shared" si="23"/>
        <v>0</v>
      </c>
      <c r="HQ78" s="115">
        <f t="shared" si="24"/>
        <v>0</v>
      </c>
      <c r="HR78" s="115">
        <f t="shared" si="25"/>
        <v>0</v>
      </c>
      <c r="HS78" s="116">
        <f t="shared" si="26"/>
        <v>2</v>
      </c>
      <c r="HT78" s="115">
        <f t="shared" si="27"/>
        <v>0</v>
      </c>
      <c r="HU78" s="115">
        <f t="shared" si="28"/>
        <v>0</v>
      </c>
      <c r="HV78" s="117">
        <f t="shared" si="29"/>
        <v>0</v>
      </c>
      <c r="HW78" s="115" t="str">
        <f t="shared" si="30"/>
        <v>nem volt</v>
      </c>
      <c r="HX78" s="470" t="str">
        <f t="shared" si="31"/>
        <v>nem volt</v>
      </c>
      <c r="HY78" s="470" t="str">
        <f t="shared" si="32"/>
        <v>nem volt</v>
      </c>
      <c r="HZ78" s="399" t="str">
        <f t="shared" si="33"/>
        <v>nem volt</v>
      </c>
      <c r="IA78" s="118">
        <f t="shared" si="20"/>
        <v>0</v>
      </c>
      <c r="IB78" s="119">
        <f t="shared" si="21"/>
        <v>2</v>
      </c>
      <c r="IC78" s="119" t="str">
        <f t="shared" si="34"/>
        <v>nem volt</v>
      </c>
      <c r="ID78" s="399">
        <f t="shared" si="35"/>
        <v>0</v>
      </c>
    </row>
    <row r="79" spans="1:238" ht="18" x14ac:dyDescent="0.25">
      <c r="A79" s="392">
        <f t="shared" si="36"/>
        <v>73</v>
      </c>
      <c r="B79" s="62" t="s">
        <v>448</v>
      </c>
      <c r="C79" s="64">
        <v>0</v>
      </c>
      <c r="D79" s="64">
        <v>0</v>
      </c>
      <c r="E79" s="64">
        <v>0</v>
      </c>
      <c r="F79" s="64">
        <v>0</v>
      </c>
      <c r="G79" s="64">
        <v>0</v>
      </c>
      <c r="H79" s="65">
        <v>0</v>
      </c>
      <c r="I79" s="288">
        <v>0</v>
      </c>
      <c r="J79" s="64">
        <v>0</v>
      </c>
      <c r="K79" s="64">
        <v>0</v>
      </c>
      <c r="L79" s="64">
        <v>0</v>
      </c>
      <c r="M79" s="64">
        <v>0</v>
      </c>
      <c r="N79" s="64">
        <v>0</v>
      </c>
      <c r="O79" s="67"/>
      <c r="P79" s="378">
        <v>0</v>
      </c>
      <c r="Q79" s="379">
        <v>0</v>
      </c>
      <c r="R79" s="379">
        <v>0</v>
      </c>
      <c r="S79" s="379">
        <v>0</v>
      </c>
      <c r="T79" s="379">
        <v>0</v>
      </c>
      <c r="U79" s="379">
        <v>0</v>
      </c>
      <c r="V79" s="379">
        <v>0</v>
      </c>
      <c r="W79" s="379">
        <v>0</v>
      </c>
      <c r="X79" s="380">
        <v>4</v>
      </c>
      <c r="Y79" s="381">
        <v>0</v>
      </c>
      <c r="Z79" s="379">
        <v>0</v>
      </c>
      <c r="AA79" s="379">
        <v>0</v>
      </c>
      <c r="AB79" s="379">
        <v>0</v>
      </c>
      <c r="AC79" s="379">
        <v>0</v>
      </c>
      <c r="AD79" s="379">
        <v>0</v>
      </c>
      <c r="AE79" s="379">
        <v>0</v>
      </c>
      <c r="AF79" s="379">
        <v>0</v>
      </c>
      <c r="AG79" s="382">
        <v>0</v>
      </c>
      <c r="AH79" s="378">
        <v>0</v>
      </c>
      <c r="AI79" s="379">
        <v>0</v>
      </c>
      <c r="AJ79" s="379">
        <v>0</v>
      </c>
      <c r="AK79" s="379">
        <v>0</v>
      </c>
      <c r="AL79" s="379">
        <v>0</v>
      </c>
      <c r="AM79" s="379">
        <v>0</v>
      </c>
      <c r="AN79" s="379">
        <v>0</v>
      </c>
      <c r="AO79" s="379">
        <v>0</v>
      </c>
      <c r="AP79" s="380">
        <v>0</v>
      </c>
      <c r="AQ79" s="381">
        <v>0</v>
      </c>
      <c r="AR79" s="379">
        <v>0</v>
      </c>
      <c r="AS79" s="379">
        <v>0</v>
      </c>
      <c r="AT79" s="379">
        <v>0</v>
      </c>
      <c r="AU79" s="379">
        <v>0</v>
      </c>
      <c r="AV79" s="379">
        <v>0</v>
      </c>
      <c r="AW79" s="379">
        <v>0</v>
      </c>
      <c r="AX79" s="379">
        <v>0</v>
      </c>
      <c r="AY79" s="382">
        <v>0</v>
      </c>
      <c r="AZ79" s="378">
        <v>0</v>
      </c>
      <c r="BA79" s="379">
        <v>0</v>
      </c>
      <c r="BB79" s="379">
        <v>0</v>
      </c>
      <c r="BC79" s="379">
        <v>0</v>
      </c>
      <c r="BD79" s="379">
        <v>0</v>
      </c>
      <c r="BE79" s="379">
        <v>0</v>
      </c>
      <c r="BF79" s="379">
        <v>0</v>
      </c>
      <c r="BG79" s="379">
        <v>0</v>
      </c>
      <c r="BH79" s="380">
        <v>0</v>
      </c>
      <c r="BI79" s="381">
        <v>0</v>
      </c>
      <c r="BJ79" s="379">
        <v>0</v>
      </c>
      <c r="BK79" s="379">
        <v>0</v>
      </c>
      <c r="BL79" s="379">
        <v>0</v>
      </c>
      <c r="BM79" s="379">
        <v>0</v>
      </c>
      <c r="BN79" s="379">
        <v>0</v>
      </c>
      <c r="BO79" s="379">
        <v>0</v>
      </c>
      <c r="BP79" s="379">
        <v>0</v>
      </c>
      <c r="BQ79" s="382">
        <v>0</v>
      </c>
      <c r="BR79" s="378">
        <v>0</v>
      </c>
      <c r="BS79" s="379">
        <v>0</v>
      </c>
      <c r="BT79" s="379">
        <v>0</v>
      </c>
      <c r="BU79" s="379">
        <v>0</v>
      </c>
      <c r="BV79" s="379">
        <v>0</v>
      </c>
      <c r="BW79" s="379">
        <v>0</v>
      </c>
      <c r="BX79" s="379">
        <v>0</v>
      </c>
      <c r="BY79" s="379">
        <v>0</v>
      </c>
      <c r="BZ79" s="380">
        <v>0</v>
      </c>
      <c r="CA79" s="381">
        <v>0</v>
      </c>
      <c r="CB79" s="379">
        <v>0</v>
      </c>
      <c r="CC79" s="379">
        <v>0</v>
      </c>
      <c r="CD79" s="379">
        <v>0</v>
      </c>
      <c r="CE79" s="379">
        <v>0</v>
      </c>
      <c r="CF79" s="379">
        <v>0</v>
      </c>
      <c r="CG79" s="379">
        <v>0</v>
      </c>
      <c r="CH79" s="379">
        <v>0</v>
      </c>
      <c r="CI79" s="382">
        <v>0</v>
      </c>
      <c r="CJ79" s="378">
        <v>0</v>
      </c>
      <c r="CK79" s="379">
        <v>0</v>
      </c>
      <c r="CL79" s="379">
        <v>0</v>
      </c>
      <c r="CM79" s="379">
        <v>0</v>
      </c>
      <c r="CN79" s="379">
        <v>0</v>
      </c>
      <c r="CO79" s="379">
        <v>0</v>
      </c>
      <c r="CP79" s="379">
        <v>0</v>
      </c>
      <c r="CQ79" s="379">
        <v>0</v>
      </c>
      <c r="CR79" s="380">
        <v>0</v>
      </c>
      <c r="CS79" s="381">
        <v>0</v>
      </c>
      <c r="CT79" s="379">
        <v>0</v>
      </c>
      <c r="CU79" s="379">
        <v>0</v>
      </c>
      <c r="CV79" s="379">
        <v>0</v>
      </c>
      <c r="CW79" s="379">
        <v>0</v>
      </c>
      <c r="CX79" s="379">
        <v>0</v>
      </c>
      <c r="CY79" s="379">
        <v>0</v>
      </c>
      <c r="CZ79" s="379">
        <v>0</v>
      </c>
      <c r="DA79" s="382">
        <v>0</v>
      </c>
      <c r="DB79" s="378">
        <v>0</v>
      </c>
      <c r="DC79" s="379">
        <v>0</v>
      </c>
      <c r="DD79" s="379">
        <v>0</v>
      </c>
      <c r="DE79" s="379">
        <v>0</v>
      </c>
      <c r="DF79" s="379">
        <v>0</v>
      </c>
      <c r="DG79" s="379">
        <v>0</v>
      </c>
      <c r="DH79" s="379">
        <v>0</v>
      </c>
      <c r="DI79" s="379">
        <v>0</v>
      </c>
      <c r="DJ79" s="380">
        <v>0</v>
      </c>
      <c r="DK79" s="381">
        <v>0</v>
      </c>
      <c r="DL79" s="379">
        <v>0</v>
      </c>
      <c r="DM79" s="379">
        <v>0</v>
      </c>
      <c r="DN79" s="379">
        <v>0</v>
      </c>
      <c r="DO79" s="379">
        <v>0</v>
      </c>
      <c r="DP79" s="379">
        <v>0</v>
      </c>
      <c r="DQ79" s="379">
        <v>0</v>
      </c>
      <c r="DR79" s="379">
        <v>0</v>
      </c>
      <c r="DS79" s="382">
        <v>0</v>
      </c>
      <c r="DT79" s="378">
        <v>0</v>
      </c>
      <c r="DU79" s="379">
        <v>0</v>
      </c>
      <c r="DV79" s="379">
        <v>0</v>
      </c>
      <c r="DW79" s="379">
        <v>0</v>
      </c>
      <c r="DX79" s="379">
        <v>0</v>
      </c>
      <c r="DY79" s="379">
        <v>0</v>
      </c>
      <c r="DZ79" s="379">
        <v>0</v>
      </c>
      <c r="EA79" s="379">
        <v>0</v>
      </c>
      <c r="EB79" s="380">
        <v>0</v>
      </c>
      <c r="EC79" s="381">
        <v>0</v>
      </c>
      <c r="ED79" s="379">
        <v>0</v>
      </c>
      <c r="EE79" s="379">
        <v>0</v>
      </c>
      <c r="EF79" s="379">
        <v>0</v>
      </c>
      <c r="EG79" s="379">
        <v>0</v>
      </c>
      <c r="EH79" s="379">
        <v>0</v>
      </c>
      <c r="EI79" s="379">
        <v>0</v>
      </c>
      <c r="EJ79" s="379">
        <v>0</v>
      </c>
      <c r="EK79" s="382">
        <v>0</v>
      </c>
      <c r="EL79" s="378">
        <v>0</v>
      </c>
      <c r="EM79" s="379">
        <v>0</v>
      </c>
      <c r="EN79" s="379">
        <v>0</v>
      </c>
      <c r="EO79" s="379">
        <v>0</v>
      </c>
      <c r="EP79" s="379">
        <v>0</v>
      </c>
      <c r="EQ79" s="379">
        <v>0</v>
      </c>
      <c r="ER79" s="379">
        <v>0</v>
      </c>
      <c r="ES79" s="379">
        <v>0</v>
      </c>
      <c r="ET79" s="380">
        <v>0</v>
      </c>
      <c r="EU79" s="381">
        <v>0</v>
      </c>
      <c r="EV79" s="379">
        <v>0</v>
      </c>
      <c r="EW79" s="379">
        <v>0</v>
      </c>
      <c r="EX79" s="379">
        <v>0</v>
      </c>
      <c r="EY79" s="379">
        <v>0</v>
      </c>
      <c r="EZ79" s="379">
        <v>0</v>
      </c>
      <c r="FA79" s="379">
        <v>0</v>
      </c>
      <c r="FB79" s="379">
        <v>0</v>
      </c>
      <c r="FC79" s="382">
        <v>0</v>
      </c>
      <c r="FD79" s="378">
        <v>0</v>
      </c>
      <c r="FE79" s="379">
        <v>0</v>
      </c>
      <c r="FF79" s="379">
        <v>0</v>
      </c>
      <c r="FG79" s="379">
        <v>0</v>
      </c>
      <c r="FH79" s="379">
        <v>0</v>
      </c>
      <c r="FI79" s="379">
        <v>0</v>
      </c>
      <c r="FJ79" s="379">
        <v>0</v>
      </c>
      <c r="FK79" s="379">
        <v>0</v>
      </c>
      <c r="FL79" s="380">
        <v>0</v>
      </c>
      <c r="FM79" s="381">
        <v>0</v>
      </c>
      <c r="FN79" s="379">
        <v>0</v>
      </c>
      <c r="FO79" s="379">
        <v>0</v>
      </c>
      <c r="FP79" s="379">
        <v>0</v>
      </c>
      <c r="FQ79" s="379">
        <v>0</v>
      </c>
      <c r="FR79" s="379">
        <v>0</v>
      </c>
      <c r="FS79" s="379">
        <v>0</v>
      </c>
      <c r="FT79" s="379">
        <v>0</v>
      </c>
      <c r="FU79" s="382">
        <v>0</v>
      </c>
      <c r="FV79" s="378">
        <v>0</v>
      </c>
      <c r="FW79" s="379">
        <v>0</v>
      </c>
      <c r="FX79" s="379">
        <v>0</v>
      </c>
      <c r="FY79" s="379">
        <v>0</v>
      </c>
      <c r="FZ79" s="379">
        <v>0</v>
      </c>
      <c r="GA79" s="379">
        <v>0</v>
      </c>
      <c r="GB79" s="379">
        <v>0</v>
      </c>
      <c r="GC79" s="379">
        <v>0</v>
      </c>
      <c r="GD79" s="380">
        <v>0</v>
      </c>
      <c r="GE79" s="381">
        <v>0</v>
      </c>
      <c r="GF79" s="379">
        <v>0</v>
      </c>
      <c r="GG79" s="379">
        <v>0</v>
      </c>
      <c r="GH79" s="379">
        <v>0</v>
      </c>
      <c r="GI79" s="379">
        <v>0</v>
      </c>
      <c r="GJ79" s="379">
        <v>0</v>
      </c>
      <c r="GK79" s="379">
        <v>0</v>
      </c>
      <c r="GL79" s="379">
        <v>0</v>
      </c>
      <c r="GM79" s="382">
        <v>0</v>
      </c>
      <c r="GN79" s="378">
        <v>0</v>
      </c>
      <c r="GO79" s="379">
        <v>0</v>
      </c>
      <c r="GP79" s="379">
        <v>0</v>
      </c>
      <c r="GQ79" s="379">
        <v>0</v>
      </c>
      <c r="GR79" s="379">
        <v>0</v>
      </c>
      <c r="GS79" s="379">
        <v>0</v>
      </c>
      <c r="GT79" s="379">
        <v>0</v>
      </c>
      <c r="GU79" s="379">
        <v>0</v>
      </c>
      <c r="GV79" s="380">
        <v>0</v>
      </c>
      <c r="GW79" s="381">
        <v>0</v>
      </c>
      <c r="GX79" s="379">
        <v>0</v>
      </c>
      <c r="GY79" s="379">
        <v>0</v>
      </c>
      <c r="GZ79" s="379">
        <v>0</v>
      </c>
      <c r="HA79" s="379">
        <v>0</v>
      </c>
      <c r="HB79" s="379">
        <v>0</v>
      </c>
      <c r="HC79" s="379">
        <v>0</v>
      </c>
      <c r="HD79" s="379">
        <v>0</v>
      </c>
      <c r="HE79" s="382">
        <v>0</v>
      </c>
      <c r="HF79" s="378">
        <v>0</v>
      </c>
      <c r="HG79" s="379">
        <v>0</v>
      </c>
      <c r="HH79" s="379">
        <v>0</v>
      </c>
      <c r="HI79" s="379">
        <v>0</v>
      </c>
      <c r="HJ79" s="379">
        <v>0</v>
      </c>
      <c r="HK79" s="379">
        <v>0</v>
      </c>
      <c r="HL79" s="379">
        <v>0</v>
      </c>
      <c r="HM79" s="379">
        <v>0</v>
      </c>
      <c r="HN79" s="380">
        <v>0</v>
      </c>
      <c r="HO79" s="115">
        <f t="shared" si="22"/>
        <v>0</v>
      </c>
      <c r="HP79" s="115">
        <f t="shared" si="23"/>
        <v>0</v>
      </c>
      <c r="HQ79" s="115">
        <f t="shared" si="24"/>
        <v>0</v>
      </c>
      <c r="HR79" s="115">
        <f t="shared" si="25"/>
        <v>0</v>
      </c>
      <c r="HS79" s="116">
        <f t="shared" si="26"/>
        <v>0</v>
      </c>
      <c r="HT79" s="115">
        <f t="shared" si="27"/>
        <v>0</v>
      </c>
      <c r="HU79" s="115">
        <f t="shared" si="28"/>
        <v>0</v>
      </c>
      <c r="HV79" s="117">
        <f t="shared" si="29"/>
        <v>0</v>
      </c>
      <c r="HW79" s="115" t="str">
        <f t="shared" si="30"/>
        <v>nem volt</v>
      </c>
      <c r="HX79" s="470" t="str">
        <f t="shared" si="31"/>
        <v>nem volt</v>
      </c>
      <c r="HY79" s="470" t="str">
        <f t="shared" si="32"/>
        <v>nem volt</v>
      </c>
      <c r="HZ79" s="399" t="str">
        <f t="shared" si="33"/>
        <v>nem volt</v>
      </c>
      <c r="IA79" s="118">
        <f t="shared" si="20"/>
        <v>0</v>
      </c>
      <c r="IB79" s="119">
        <f t="shared" si="21"/>
        <v>0</v>
      </c>
      <c r="IC79" s="119" t="str">
        <f t="shared" si="34"/>
        <v>nem volt</v>
      </c>
      <c r="ID79" s="399">
        <f t="shared" si="35"/>
        <v>0</v>
      </c>
    </row>
    <row r="80" spans="1:238" ht="18" x14ac:dyDescent="0.25">
      <c r="A80" s="392">
        <f t="shared" si="36"/>
        <v>74</v>
      </c>
      <c r="B80" s="62" t="s">
        <v>448</v>
      </c>
      <c r="C80" s="64">
        <v>0</v>
      </c>
      <c r="D80" s="64">
        <v>0</v>
      </c>
      <c r="E80" s="64">
        <v>0</v>
      </c>
      <c r="F80" s="64">
        <v>0</v>
      </c>
      <c r="G80" s="64">
        <v>0</v>
      </c>
      <c r="H80" s="65">
        <v>0</v>
      </c>
      <c r="I80" s="288">
        <v>0</v>
      </c>
      <c r="J80" s="64">
        <v>0</v>
      </c>
      <c r="K80" s="64">
        <v>0</v>
      </c>
      <c r="L80" s="64">
        <v>0</v>
      </c>
      <c r="M80" s="64">
        <v>0</v>
      </c>
      <c r="N80" s="64">
        <v>0</v>
      </c>
      <c r="O80" s="67"/>
      <c r="P80" s="378">
        <v>0</v>
      </c>
      <c r="Q80" s="379">
        <v>0</v>
      </c>
      <c r="R80" s="379">
        <v>0</v>
      </c>
      <c r="S80" s="379">
        <v>0</v>
      </c>
      <c r="T80" s="379">
        <v>0</v>
      </c>
      <c r="U80" s="379">
        <v>0</v>
      </c>
      <c r="V80" s="379">
        <v>0</v>
      </c>
      <c r="W80" s="379">
        <v>0</v>
      </c>
      <c r="X80" s="380">
        <v>0</v>
      </c>
      <c r="Y80" s="381">
        <v>0</v>
      </c>
      <c r="Z80" s="379">
        <v>0</v>
      </c>
      <c r="AA80" s="379">
        <v>0</v>
      </c>
      <c r="AB80" s="379">
        <v>0</v>
      </c>
      <c r="AC80" s="379">
        <v>0</v>
      </c>
      <c r="AD80" s="379">
        <v>0</v>
      </c>
      <c r="AE80" s="379">
        <v>0</v>
      </c>
      <c r="AF80" s="379">
        <v>0</v>
      </c>
      <c r="AG80" s="382">
        <v>0</v>
      </c>
      <c r="AH80" s="378">
        <v>0</v>
      </c>
      <c r="AI80" s="379">
        <v>0</v>
      </c>
      <c r="AJ80" s="379">
        <v>0</v>
      </c>
      <c r="AK80" s="379">
        <v>0</v>
      </c>
      <c r="AL80" s="379">
        <v>0</v>
      </c>
      <c r="AM80" s="379">
        <v>0</v>
      </c>
      <c r="AN80" s="379">
        <v>0</v>
      </c>
      <c r="AO80" s="379">
        <v>0</v>
      </c>
      <c r="AP80" s="380">
        <v>0</v>
      </c>
      <c r="AQ80" s="381">
        <v>0</v>
      </c>
      <c r="AR80" s="379">
        <v>0</v>
      </c>
      <c r="AS80" s="379">
        <v>0</v>
      </c>
      <c r="AT80" s="379">
        <v>0</v>
      </c>
      <c r="AU80" s="379">
        <v>0</v>
      </c>
      <c r="AV80" s="379">
        <v>0</v>
      </c>
      <c r="AW80" s="379">
        <v>0</v>
      </c>
      <c r="AX80" s="379">
        <v>0</v>
      </c>
      <c r="AY80" s="382">
        <v>0</v>
      </c>
      <c r="AZ80" s="378">
        <v>0</v>
      </c>
      <c r="BA80" s="379">
        <v>0</v>
      </c>
      <c r="BB80" s="379">
        <v>0</v>
      </c>
      <c r="BC80" s="379">
        <v>0</v>
      </c>
      <c r="BD80" s="379">
        <v>0</v>
      </c>
      <c r="BE80" s="379">
        <v>0</v>
      </c>
      <c r="BF80" s="379">
        <v>0</v>
      </c>
      <c r="BG80" s="379">
        <v>0</v>
      </c>
      <c r="BH80" s="380">
        <v>0</v>
      </c>
      <c r="BI80" s="381">
        <v>0</v>
      </c>
      <c r="BJ80" s="379">
        <v>0</v>
      </c>
      <c r="BK80" s="379">
        <v>0</v>
      </c>
      <c r="BL80" s="379">
        <v>0</v>
      </c>
      <c r="BM80" s="379">
        <v>0</v>
      </c>
      <c r="BN80" s="379">
        <v>0</v>
      </c>
      <c r="BO80" s="379">
        <v>0</v>
      </c>
      <c r="BP80" s="379">
        <v>0</v>
      </c>
      <c r="BQ80" s="382">
        <v>0</v>
      </c>
      <c r="BR80" s="378">
        <v>0</v>
      </c>
      <c r="BS80" s="379">
        <v>0</v>
      </c>
      <c r="BT80" s="379">
        <v>0</v>
      </c>
      <c r="BU80" s="379">
        <v>0</v>
      </c>
      <c r="BV80" s="379">
        <v>0</v>
      </c>
      <c r="BW80" s="379">
        <v>0</v>
      </c>
      <c r="BX80" s="379">
        <v>0</v>
      </c>
      <c r="BY80" s="379">
        <v>0</v>
      </c>
      <c r="BZ80" s="380">
        <v>0</v>
      </c>
      <c r="CA80" s="381">
        <v>0</v>
      </c>
      <c r="CB80" s="379">
        <v>0</v>
      </c>
      <c r="CC80" s="379">
        <v>0</v>
      </c>
      <c r="CD80" s="379">
        <v>0</v>
      </c>
      <c r="CE80" s="379">
        <v>0</v>
      </c>
      <c r="CF80" s="379">
        <v>0</v>
      </c>
      <c r="CG80" s="379">
        <v>0</v>
      </c>
      <c r="CH80" s="379">
        <v>0</v>
      </c>
      <c r="CI80" s="382">
        <v>0</v>
      </c>
      <c r="CJ80" s="378">
        <v>0</v>
      </c>
      <c r="CK80" s="379">
        <v>0</v>
      </c>
      <c r="CL80" s="379">
        <v>0</v>
      </c>
      <c r="CM80" s="379">
        <v>0</v>
      </c>
      <c r="CN80" s="379">
        <v>0</v>
      </c>
      <c r="CO80" s="379">
        <v>0</v>
      </c>
      <c r="CP80" s="379">
        <v>0</v>
      </c>
      <c r="CQ80" s="379">
        <v>0</v>
      </c>
      <c r="CR80" s="380">
        <v>0</v>
      </c>
      <c r="CS80" s="381">
        <v>0</v>
      </c>
      <c r="CT80" s="379">
        <v>0</v>
      </c>
      <c r="CU80" s="379">
        <v>0</v>
      </c>
      <c r="CV80" s="379">
        <v>0</v>
      </c>
      <c r="CW80" s="379">
        <v>0</v>
      </c>
      <c r="CX80" s="379">
        <v>0</v>
      </c>
      <c r="CY80" s="379">
        <v>0</v>
      </c>
      <c r="CZ80" s="379">
        <v>0</v>
      </c>
      <c r="DA80" s="382">
        <v>0</v>
      </c>
      <c r="DB80" s="378">
        <v>0</v>
      </c>
      <c r="DC80" s="379">
        <v>0</v>
      </c>
      <c r="DD80" s="379">
        <v>0</v>
      </c>
      <c r="DE80" s="379">
        <v>0</v>
      </c>
      <c r="DF80" s="379">
        <v>0</v>
      </c>
      <c r="DG80" s="379">
        <v>0</v>
      </c>
      <c r="DH80" s="379">
        <v>0</v>
      </c>
      <c r="DI80" s="379">
        <v>0</v>
      </c>
      <c r="DJ80" s="380">
        <v>0</v>
      </c>
      <c r="DK80" s="381">
        <v>0</v>
      </c>
      <c r="DL80" s="379">
        <v>0</v>
      </c>
      <c r="DM80" s="379">
        <v>0</v>
      </c>
      <c r="DN80" s="379">
        <v>0</v>
      </c>
      <c r="DO80" s="379">
        <v>0</v>
      </c>
      <c r="DP80" s="379">
        <v>0</v>
      </c>
      <c r="DQ80" s="379">
        <v>0</v>
      </c>
      <c r="DR80" s="379">
        <v>0</v>
      </c>
      <c r="DS80" s="382">
        <v>0</v>
      </c>
      <c r="DT80" s="378">
        <v>0</v>
      </c>
      <c r="DU80" s="379">
        <v>0</v>
      </c>
      <c r="DV80" s="379">
        <v>0</v>
      </c>
      <c r="DW80" s="379">
        <v>0</v>
      </c>
      <c r="DX80" s="379">
        <v>0</v>
      </c>
      <c r="DY80" s="379">
        <v>0</v>
      </c>
      <c r="DZ80" s="379">
        <v>0</v>
      </c>
      <c r="EA80" s="379">
        <v>0</v>
      </c>
      <c r="EB80" s="380">
        <v>0</v>
      </c>
      <c r="EC80" s="381">
        <v>0</v>
      </c>
      <c r="ED80" s="379">
        <v>0</v>
      </c>
      <c r="EE80" s="379">
        <v>0</v>
      </c>
      <c r="EF80" s="379">
        <v>0</v>
      </c>
      <c r="EG80" s="379">
        <v>0</v>
      </c>
      <c r="EH80" s="379">
        <v>0</v>
      </c>
      <c r="EI80" s="379">
        <v>0</v>
      </c>
      <c r="EJ80" s="379">
        <v>0</v>
      </c>
      <c r="EK80" s="382">
        <v>0</v>
      </c>
      <c r="EL80" s="378">
        <v>0</v>
      </c>
      <c r="EM80" s="379">
        <v>0</v>
      </c>
      <c r="EN80" s="379">
        <v>0</v>
      </c>
      <c r="EO80" s="379">
        <v>0</v>
      </c>
      <c r="EP80" s="379">
        <v>0</v>
      </c>
      <c r="EQ80" s="379">
        <v>0</v>
      </c>
      <c r="ER80" s="379">
        <v>0</v>
      </c>
      <c r="ES80" s="379">
        <v>0</v>
      </c>
      <c r="ET80" s="380">
        <v>0</v>
      </c>
      <c r="EU80" s="381">
        <v>0</v>
      </c>
      <c r="EV80" s="379">
        <v>0</v>
      </c>
      <c r="EW80" s="379">
        <v>0</v>
      </c>
      <c r="EX80" s="379">
        <v>0</v>
      </c>
      <c r="EY80" s="379">
        <v>0</v>
      </c>
      <c r="EZ80" s="379">
        <v>0</v>
      </c>
      <c r="FA80" s="379">
        <v>0</v>
      </c>
      <c r="FB80" s="379">
        <v>0</v>
      </c>
      <c r="FC80" s="382">
        <v>0</v>
      </c>
      <c r="FD80" s="378">
        <v>0</v>
      </c>
      <c r="FE80" s="379">
        <v>0</v>
      </c>
      <c r="FF80" s="379">
        <v>0</v>
      </c>
      <c r="FG80" s="379">
        <v>0</v>
      </c>
      <c r="FH80" s="379">
        <v>0</v>
      </c>
      <c r="FI80" s="379">
        <v>0</v>
      </c>
      <c r="FJ80" s="379">
        <v>0</v>
      </c>
      <c r="FK80" s="379">
        <v>0</v>
      </c>
      <c r="FL80" s="380">
        <v>0</v>
      </c>
      <c r="FM80" s="381">
        <v>0</v>
      </c>
      <c r="FN80" s="379">
        <v>0</v>
      </c>
      <c r="FO80" s="379">
        <v>0</v>
      </c>
      <c r="FP80" s="379">
        <v>0</v>
      </c>
      <c r="FQ80" s="379">
        <v>0</v>
      </c>
      <c r="FR80" s="379">
        <v>0</v>
      </c>
      <c r="FS80" s="379">
        <v>0</v>
      </c>
      <c r="FT80" s="379">
        <v>0</v>
      </c>
      <c r="FU80" s="382">
        <v>0</v>
      </c>
      <c r="FV80" s="378">
        <v>0</v>
      </c>
      <c r="FW80" s="379">
        <v>0</v>
      </c>
      <c r="FX80" s="379">
        <v>0</v>
      </c>
      <c r="FY80" s="379">
        <v>0</v>
      </c>
      <c r="FZ80" s="379">
        <v>0</v>
      </c>
      <c r="GA80" s="379">
        <v>0</v>
      </c>
      <c r="GB80" s="379">
        <v>0</v>
      </c>
      <c r="GC80" s="379">
        <v>0</v>
      </c>
      <c r="GD80" s="380">
        <v>0</v>
      </c>
      <c r="GE80" s="381">
        <v>0</v>
      </c>
      <c r="GF80" s="379">
        <v>0</v>
      </c>
      <c r="GG80" s="379">
        <v>0</v>
      </c>
      <c r="GH80" s="379">
        <v>0</v>
      </c>
      <c r="GI80" s="379">
        <v>0</v>
      </c>
      <c r="GJ80" s="379">
        <v>0</v>
      </c>
      <c r="GK80" s="379">
        <v>0</v>
      </c>
      <c r="GL80" s="379">
        <v>0</v>
      </c>
      <c r="GM80" s="382">
        <v>0</v>
      </c>
      <c r="GN80" s="378">
        <v>0</v>
      </c>
      <c r="GO80" s="379">
        <v>0</v>
      </c>
      <c r="GP80" s="379">
        <v>0</v>
      </c>
      <c r="GQ80" s="379">
        <v>0</v>
      </c>
      <c r="GR80" s="379">
        <v>0</v>
      </c>
      <c r="GS80" s="379">
        <v>0</v>
      </c>
      <c r="GT80" s="379">
        <v>0</v>
      </c>
      <c r="GU80" s="379">
        <v>0</v>
      </c>
      <c r="GV80" s="380">
        <v>0</v>
      </c>
      <c r="GW80" s="381">
        <v>0</v>
      </c>
      <c r="GX80" s="379">
        <v>0</v>
      </c>
      <c r="GY80" s="379">
        <v>0</v>
      </c>
      <c r="GZ80" s="379">
        <v>0</v>
      </c>
      <c r="HA80" s="379">
        <v>0</v>
      </c>
      <c r="HB80" s="379">
        <v>0</v>
      </c>
      <c r="HC80" s="379">
        <v>0</v>
      </c>
      <c r="HD80" s="379">
        <v>0</v>
      </c>
      <c r="HE80" s="382">
        <v>0</v>
      </c>
      <c r="HF80" s="378">
        <v>0</v>
      </c>
      <c r="HG80" s="379">
        <v>0</v>
      </c>
      <c r="HH80" s="379">
        <v>0</v>
      </c>
      <c r="HI80" s="379">
        <v>0</v>
      </c>
      <c r="HJ80" s="379">
        <v>0</v>
      </c>
      <c r="HK80" s="379">
        <v>0</v>
      </c>
      <c r="HL80" s="379">
        <v>0</v>
      </c>
      <c r="HM80" s="379">
        <v>0</v>
      </c>
      <c r="HN80" s="380">
        <v>0</v>
      </c>
      <c r="HO80" s="115">
        <f t="shared" si="22"/>
        <v>0</v>
      </c>
      <c r="HP80" s="115">
        <f t="shared" si="23"/>
        <v>0</v>
      </c>
      <c r="HQ80" s="115">
        <f t="shared" si="24"/>
        <v>0</v>
      </c>
      <c r="HR80" s="115">
        <f t="shared" si="25"/>
        <v>0</v>
      </c>
      <c r="HS80" s="116">
        <f t="shared" si="26"/>
        <v>0</v>
      </c>
      <c r="HT80" s="115">
        <f t="shared" si="27"/>
        <v>0</v>
      </c>
      <c r="HU80" s="115">
        <f t="shared" si="28"/>
        <v>0</v>
      </c>
      <c r="HV80" s="117">
        <f t="shared" si="29"/>
        <v>0</v>
      </c>
      <c r="HW80" s="115" t="str">
        <f t="shared" si="30"/>
        <v>nem volt</v>
      </c>
      <c r="HX80" s="470" t="str">
        <f t="shared" si="31"/>
        <v>nem volt</v>
      </c>
      <c r="HY80" s="470" t="str">
        <f t="shared" si="32"/>
        <v>nem volt</v>
      </c>
      <c r="HZ80" s="399" t="str">
        <f t="shared" si="33"/>
        <v>nem volt</v>
      </c>
      <c r="IA80" s="118">
        <f t="shared" ref="IA80:IA106" si="37">SUM(HO80:HR80)</f>
        <v>0</v>
      </c>
      <c r="IB80" s="119">
        <f t="shared" si="21"/>
        <v>0</v>
      </c>
      <c r="IC80" s="119" t="str">
        <f t="shared" si="34"/>
        <v>nem volt</v>
      </c>
      <c r="ID80" s="399">
        <f t="shared" si="35"/>
        <v>0</v>
      </c>
    </row>
    <row r="81" spans="1:238" ht="18" x14ac:dyDescent="0.25">
      <c r="A81" s="392">
        <f t="shared" si="36"/>
        <v>75</v>
      </c>
      <c r="B81" s="62" t="s">
        <v>448</v>
      </c>
      <c r="C81" s="64">
        <v>0</v>
      </c>
      <c r="D81" s="64">
        <v>0</v>
      </c>
      <c r="E81" s="64">
        <v>0</v>
      </c>
      <c r="F81" s="64">
        <v>0</v>
      </c>
      <c r="G81" s="64">
        <v>0</v>
      </c>
      <c r="H81" s="65">
        <v>0</v>
      </c>
      <c r="I81" s="288">
        <v>0</v>
      </c>
      <c r="J81" s="64">
        <v>0</v>
      </c>
      <c r="K81" s="64">
        <v>0</v>
      </c>
      <c r="L81" s="64">
        <v>0</v>
      </c>
      <c r="M81" s="64">
        <v>0</v>
      </c>
      <c r="N81" s="64">
        <v>0</v>
      </c>
      <c r="O81" s="67"/>
      <c r="P81" s="378">
        <v>0</v>
      </c>
      <c r="Q81" s="379">
        <v>0</v>
      </c>
      <c r="R81" s="379">
        <v>0</v>
      </c>
      <c r="S81" s="379">
        <v>0</v>
      </c>
      <c r="T81" s="379">
        <v>0</v>
      </c>
      <c r="U81" s="379">
        <v>0</v>
      </c>
      <c r="V81" s="379">
        <v>0</v>
      </c>
      <c r="W81" s="379">
        <v>0</v>
      </c>
      <c r="X81" s="380">
        <v>0</v>
      </c>
      <c r="Y81" s="381">
        <v>0</v>
      </c>
      <c r="Z81" s="379">
        <v>0</v>
      </c>
      <c r="AA81" s="379">
        <v>0</v>
      </c>
      <c r="AB81" s="379">
        <v>0</v>
      </c>
      <c r="AC81" s="379">
        <v>0</v>
      </c>
      <c r="AD81" s="379">
        <v>0</v>
      </c>
      <c r="AE81" s="379">
        <v>0</v>
      </c>
      <c r="AF81" s="379">
        <v>0</v>
      </c>
      <c r="AG81" s="382">
        <v>0</v>
      </c>
      <c r="AH81" s="378">
        <v>0</v>
      </c>
      <c r="AI81" s="379">
        <v>0</v>
      </c>
      <c r="AJ81" s="379">
        <v>0</v>
      </c>
      <c r="AK81" s="379">
        <v>0</v>
      </c>
      <c r="AL81" s="379">
        <v>0</v>
      </c>
      <c r="AM81" s="379">
        <v>0</v>
      </c>
      <c r="AN81" s="379">
        <v>0</v>
      </c>
      <c r="AO81" s="379">
        <v>0</v>
      </c>
      <c r="AP81" s="380">
        <v>0</v>
      </c>
      <c r="AQ81" s="381">
        <v>0</v>
      </c>
      <c r="AR81" s="379">
        <v>0</v>
      </c>
      <c r="AS81" s="379">
        <v>0</v>
      </c>
      <c r="AT81" s="379">
        <v>0</v>
      </c>
      <c r="AU81" s="379">
        <v>0</v>
      </c>
      <c r="AV81" s="379">
        <v>0</v>
      </c>
      <c r="AW81" s="379">
        <v>0</v>
      </c>
      <c r="AX81" s="379">
        <v>0</v>
      </c>
      <c r="AY81" s="382">
        <v>0</v>
      </c>
      <c r="AZ81" s="378">
        <v>0</v>
      </c>
      <c r="BA81" s="379">
        <v>0</v>
      </c>
      <c r="BB81" s="379">
        <v>0</v>
      </c>
      <c r="BC81" s="379">
        <v>0</v>
      </c>
      <c r="BD81" s="379">
        <v>0</v>
      </c>
      <c r="BE81" s="379">
        <v>0</v>
      </c>
      <c r="BF81" s="379">
        <v>0</v>
      </c>
      <c r="BG81" s="379">
        <v>0</v>
      </c>
      <c r="BH81" s="380">
        <v>0</v>
      </c>
      <c r="BI81" s="381">
        <v>0</v>
      </c>
      <c r="BJ81" s="379">
        <v>0</v>
      </c>
      <c r="BK81" s="379">
        <v>0</v>
      </c>
      <c r="BL81" s="379">
        <v>0</v>
      </c>
      <c r="BM81" s="379">
        <v>0</v>
      </c>
      <c r="BN81" s="379">
        <v>0</v>
      </c>
      <c r="BO81" s="379">
        <v>0</v>
      </c>
      <c r="BP81" s="379">
        <v>0</v>
      </c>
      <c r="BQ81" s="382">
        <v>0</v>
      </c>
      <c r="BR81" s="378">
        <v>0</v>
      </c>
      <c r="BS81" s="379">
        <v>0</v>
      </c>
      <c r="BT81" s="379">
        <v>0</v>
      </c>
      <c r="BU81" s="379">
        <v>0</v>
      </c>
      <c r="BV81" s="379">
        <v>0</v>
      </c>
      <c r="BW81" s="379">
        <v>0</v>
      </c>
      <c r="BX81" s="379">
        <v>0</v>
      </c>
      <c r="BY81" s="379">
        <v>0</v>
      </c>
      <c r="BZ81" s="380">
        <v>0</v>
      </c>
      <c r="CA81" s="381">
        <v>0</v>
      </c>
      <c r="CB81" s="379">
        <v>0</v>
      </c>
      <c r="CC81" s="379">
        <v>0</v>
      </c>
      <c r="CD81" s="379">
        <v>0</v>
      </c>
      <c r="CE81" s="379">
        <v>0</v>
      </c>
      <c r="CF81" s="379">
        <v>0</v>
      </c>
      <c r="CG81" s="379">
        <v>0</v>
      </c>
      <c r="CH81" s="379">
        <v>0</v>
      </c>
      <c r="CI81" s="382">
        <v>0</v>
      </c>
      <c r="CJ81" s="378">
        <v>0</v>
      </c>
      <c r="CK81" s="379">
        <v>0</v>
      </c>
      <c r="CL81" s="379">
        <v>0</v>
      </c>
      <c r="CM81" s="379">
        <v>0</v>
      </c>
      <c r="CN81" s="379">
        <v>0</v>
      </c>
      <c r="CO81" s="379">
        <v>0</v>
      </c>
      <c r="CP81" s="379">
        <v>0</v>
      </c>
      <c r="CQ81" s="379">
        <v>0</v>
      </c>
      <c r="CR81" s="380">
        <v>0</v>
      </c>
      <c r="CS81" s="381">
        <v>0</v>
      </c>
      <c r="CT81" s="379">
        <v>0</v>
      </c>
      <c r="CU81" s="379">
        <v>0</v>
      </c>
      <c r="CV81" s="379">
        <v>0</v>
      </c>
      <c r="CW81" s="379">
        <v>0</v>
      </c>
      <c r="CX81" s="379">
        <v>0</v>
      </c>
      <c r="CY81" s="379">
        <v>0</v>
      </c>
      <c r="CZ81" s="379">
        <v>0</v>
      </c>
      <c r="DA81" s="382">
        <v>0</v>
      </c>
      <c r="DB81" s="378">
        <v>0</v>
      </c>
      <c r="DC81" s="379">
        <v>0</v>
      </c>
      <c r="DD81" s="379">
        <v>0</v>
      </c>
      <c r="DE81" s="379">
        <v>0</v>
      </c>
      <c r="DF81" s="379">
        <v>0</v>
      </c>
      <c r="DG81" s="379">
        <v>0</v>
      </c>
      <c r="DH81" s="379">
        <v>0</v>
      </c>
      <c r="DI81" s="379">
        <v>0</v>
      </c>
      <c r="DJ81" s="380">
        <v>0</v>
      </c>
      <c r="DK81" s="381">
        <v>0</v>
      </c>
      <c r="DL81" s="379">
        <v>0</v>
      </c>
      <c r="DM81" s="379">
        <v>0</v>
      </c>
      <c r="DN81" s="379">
        <v>0</v>
      </c>
      <c r="DO81" s="379">
        <v>0</v>
      </c>
      <c r="DP81" s="379">
        <v>0</v>
      </c>
      <c r="DQ81" s="379">
        <v>0</v>
      </c>
      <c r="DR81" s="379">
        <v>0</v>
      </c>
      <c r="DS81" s="382">
        <v>0</v>
      </c>
      <c r="DT81" s="378">
        <v>10</v>
      </c>
      <c r="DU81" s="379">
        <v>0</v>
      </c>
      <c r="DV81" s="379">
        <v>0</v>
      </c>
      <c r="DW81" s="379">
        <v>0</v>
      </c>
      <c r="DX81" s="379">
        <v>0</v>
      </c>
      <c r="DY81" s="379">
        <v>0</v>
      </c>
      <c r="DZ81" s="379">
        <v>0</v>
      </c>
      <c r="EA81" s="379">
        <v>0</v>
      </c>
      <c r="EB81" s="380">
        <v>4</v>
      </c>
      <c r="EC81" s="381">
        <v>0</v>
      </c>
      <c r="ED81" s="379">
        <v>0</v>
      </c>
      <c r="EE81" s="379">
        <v>0</v>
      </c>
      <c r="EF81" s="379">
        <v>0</v>
      </c>
      <c r="EG81" s="379">
        <v>0</v>
      </c>
      <c r="EH81" s="379">
        <v>0</v>
      </c>
      <c r="EI81" s="379">
        <v>0</v>
      </c>
      <c r="EJ81" s="379">
        <v>0</v>
      </c>
      <c r="EK81" s="382">
        <v>0</v>
      </c>
      <c r="EL81" s="378">
        <v>0</v>
      </c>
      <c r="EM81" s="379">
        <v>0</v>
      </c>
      <c r="EN81" s="379">
        <v>0</v>
      </c>
      <c r="EO81" s="379">
        <v>0</v>
      </c>
      <c r="EP81" s="379">
        <v>0</v>
      </c>
      <c r="EQ81" s="379">
        <v>0</v>
      </c>
      <c r="ER81" s="379">
        <v>0</v>
      </c>
      <c r="ES81" s="379">
        <v>0</v>
      </c>
      <c r="ET81" s="380">
        <v>0</v>
      </c>
      <c r="EU81" s="381">
        <v>0</v>
      </c>
      <c r="EV81" s="379">
        <v>0</v>
      </c>
      <c r="EW81" s="379">
        <v>0</v>
      </c>
      <c r="EX81" s="379">
        <v>0</v>
      </c>
      <c r="EY81" s="379">
        <v>0</v>
      </c>
      <c r="EZ81" s="379">
        <v>0</v>
      </c>
      <c r="FA81" s="379">
        <v>0</v>
      </c>
      <c r="FB81" s="379">
        <v>0</v>
      </c>
      <c r="FC81" s="382">
        <v>0</v>
      </c>
      <c r="FD81" s="378">
        <v>0</v>
      </c>
      <c r="FE81" s="379">
        <v>0</v>
      </c>
      <c r="FF81" s="379">
        <v>0</v>
      </c>
      <c r="FG81" s="379">
        <v>0</v>
      </c>
      <c r="FH81" s="379">
        <v>0</v>
      </c>
      <c r="FI81" s="379">
        <v>0</v>
      </c>
      <c r="FJ81" s="379">
        <v>0</v>
      </c>
      <c r="FK81" s="379">
        <v>0</v>
      </c>
      <c r="FL81" s="380">
        <v>0</v>
      </c>
      <c r="FM81" s="381">
        <v>0</v>
      </c>
      <c r="FN81" s="379">
        <v>0</v>
      </c>
      <c r="FO81" s="379">
        <v>0</v>
      </c>
      <c r="FP81" s="379">
        <v>0</v>
      </c>
      <c r="FQ81" s="379">
        <v>0</v>
      </c>
      <c r="FR81" s="379">
        <v>0</v>
      </c>
      <c r="FS81" s="379">
        <v>0</v>
      </c>
      <c r="FT81" s="379">
        <v>0</v>
      </c>
      <c r="FU81" s="382">
        <v>0</v>
      </c>
      <c r="FV81" s="378">
        <v>0</v>
      </c>
      <c r="FW81" s="379">
        <v>0</v>
      </c>
      <c r="FX81" s="379">
        <v>0</v>
      </c>
      <c r="FY81" s="379">
        <v>0</v>
      </c>
      <c r="FZ81" s="379">
        <v>0</v>
      </c>
      <c r="GA81" s="379">
        <v>0</v>
      </c>
      <c r="GB81" s="379">
        <v>0</v>
      </c>
      <c r="GC81" s="379">
        <v>0</v>
      </c>
      <c r="GD81" s="380">
        <v>0</v>
      </c>
      <c r="GE81" s="381">
        <v>0</v>
      </c>
      <c r="GF81" s="379">
        <v>0</v>
      </c>
      <c r="GG81" s="379">
        <v>0</v>
      </c>
      <c r="GH81" s="379">
        <v>0</v>
      </c>
      <c r="GI81" s="379">
        <v>0</v>
      </c>
      <c r="GJ81" s="379">
        <v>0</v>
      </c>
      <c r="GK81" s="379">
        <v>0</v>
      </c>
      <c r="GL81" s="379">
        <v>0</v>
      </c>
      <c r="GM81" s="382">
        <v>0</v>
      </c>
      <c r="GN81" s="378">
        <v>0</v>
      </c>
      <c r="GO81" s="379">
        <v>0</v>
      </c>
      <c r="GP81" s="379">
        <v>0</v>
      </c>
      <c r="GQ81" s="379">
        <v>0</v>
      </c>
      <c r="GR81" s="379">
        <v>0</v>
      </c>
      <c r="GS81" s="379">
        <v>0</v>
      </c>
      <c r="GT81" s="379">
        <v>0</v>
      </c>
      <c r="GU81" s="379">
        <v>0</v>
      </c>
      <c r="GV81" s="380">
        <v>0</v>
      </c>
      <c r="GW81" s="381">
        <v>0</v>
      </c>
      <c r="GX81" s="379">
        <v>0</v>
      </c>
      <c r="GY81" s="379">
        <v>0</v>
      </c>
      <c r="GZ81" s="379">
        <v>0</v>
      </c>
      <c r="HA81" s="379">
        <v>0</v>
      </c>
      <c r="HB81" s="379">
        <v>0</v>
      </c>
      <c r="HC81" s="379">
        <v>0</v>
      </c>
      <c r="HD81" s="379">
        <v>0</v>
      </c>
      <c r="HE81" s="382">
        <v>0</v>
      </c>
      <c r="HF81" s="378">
        <v>0</v>
      </c>
      <c r="HG81" s="379">
        <v>0</v>
      </c>
      <c r="HH81" s="379">
        <v>0</v>
      </c>
      <c r="HI81" s="379">
        <v>0</v>
      </c>
      <c r="HJ81" s="379">
        <v>0</v>
      </c>
      <c r="HK81" s="379">
        <v>0</v>
      </c>
      <c r="HL81" s="379">
        <v>0</v>
      </c>
      <c r="HM81" s="379">
        <v>0</v>
      </c>
      <c r="HN81" s="380">
        <v>0</v>
      </c>
      <c r="HO81" s="115">
        <f t="shared" si="22"/>
        <v>10</v>
      </c>
      <c r="HP81" s="115">
        <f t="shared" si="23"/>
        <v>0</v>
      </c>
      <c r="HQ81" s="115">
        <f t="shared" si="24"/>
        <v>0</v>
      </c>
      <c r="HR81" s="115">
        <f t="shared" si="25"/>
        <v>0</v>
      </c>
      <c r="HS81" s="116">
        <f t="shared" si="26"/>
        <v>0</v>
      </c>
      <c r="HT81" s="115">
        <f t="shared" si="27"/>
        <v>0</v>
      </c>
      <c r="HU81" s="115">
        <f t="shared" si="28"/>
        <v>0</v>
      </c>
      <c r="HV81" s="117">
        <f t="shared" si="29"/>
        <v>0</v>
      </c>
      <c r="HW81" s="115">
        <f t="shared" si="30"/>
        <v>0</v>
      </c>
      <c r="HX81" s="470" t="str">
        <f t="shared" si="31"/>
        <v>nem volt</v>
      </c>
      <c r="HY81" s="470" t="str">
        <f t="shared" si="32"/>
        <v>nem volt</v>
      </c>
      <c r="HZ81" s="399" t="str">
        <f t="shared" si="33"/>
        <v>nem volt</v>
      </c>
      <c r="IA81" s="118">
        <f t="shared" si="37"/>
        <v>10</v>
      </c>
      <c r="IB81" s="119">
        <f t="shared" si="21"/>
        <v>0</v>
      </c>
      <c r="IC81" s="119">
        <f t="shared" si="34"/>
        <v>0</v>
      </c>
      <c r="ID81" s="399">
        <f t="shared" si="35"/>
        <v>0</v>
      </c>
    </row>
    <row r="82" spans="1:238" ht="18" x14ac:dyDescent="0.25">
      <c r="A82" s="392">
        <f t="shared" si="36"/>
        <v>76</v>
      </c>
      <c r="B82" s="62" t="s">
        <v>448</v>
      </c>
      <c r="C82" s="64">
        <v>0</v>
      </c>
      <c r="D82" s="64">
        <v>0</v>
      </c>
      <c r="E82" s="64">
        <v>0</v>
      </c>
      <c r="F82" s="64">
        <v>0</v>
      </c>
      <c r="G82" s="64">
        <v>0</v>
      </c>
      <c r="H82" s="65">
        <v>1</v>
      </c>
      <c r="I82" s="288">
        <v>0</v>
      </c>
      <c r="J82" s="64">
        <v>0</v>
      </c>
      <c r="K82" s="64">
        <v>0</v>
      </c>
      <c r="L82" s="64">
        <v>0</v>
      </c>
      <c r="M82" s="64">
        <v>0</v>
      </c>
      <c r="N82" s="64">
        <v>0</v>
      </c>
      <c r="O82" s="67"/>
      <c r="P82" s="378">
        <v>0</v>
      </c>
      <c r="Q82" s="379">
        <v>0</v>
      </c>
      <c r="R82" s="379">
        <v>0</v>
      </c>
      <c r="S82" s="379">
        <v>0</v>
      </c>
      <c r="T82" s="379">
        <v>0</v>
      </c>
      <c r="U82" s="379">
        <v>0</v>
      </c>
      <c r="V82" s="379">
        <v>0</v>
      </c>
      <c r="W82" s="379">
        <v>0</v>
      </c>
      <c r="X82" s="380">
        <v>0</v>
      </c>
      <c r="Y82" s="381">
        <v>0</v>
      </c>
      <c r="Z82" s="379">
        <v>0</v>
      </c>
      <c r="AA82" s="379">
        <v>0</v>
      </c>
      <c r="AB82" s="379">
        <v>0</v>
      </c>
      <c r="AC82" s="379">
        <v>0</v>
      </c>
      <c r="AD82" s="379">
        <v>0</v>
      </c>
      <c r="AE82" s="379">
        <v>0</v>
      </c>
      <c r="AF82" s="379">
        <v>0</v>
      </c>
      <c r="AG82" s="382">
        <v>0</v>
      </c>
      <c r="AH82" s="378">
        <v>0</v>
      </c>
      <c r="AI82" s="379">
        <v>0</v>
      </c>
      <c r="AJ82" s="379">
        <v>0</v>
      </c>
      <c r="AK82" s="379">
        <v>0</v>
      </c>
      <c r="AL82" s="379">
        <v>0</v>
      </c>
      <c r="AM82" s="379">
        <v>0</v>
      </c>
      <c r="AN82" s="379">
        <v>0</v>
      </c>
      <c r="AO82" s="379">
        <v>0</v>
      </c>
      <c r="AP82" s="380">
        <v>0</v>
      </c>
      <c r="AQ82" s="381">
        <v>0</v>
      </c>
      <c r="AR82" s="379">
        <v>0</v>
      </c>
      <c r="AS82" s="379">
        <v>0</v>
      </c>
      <c r="AT82" s="379">
        <v>0</v>
      </c>
      <c r="AU82" s="379">
        <v>0</v>
      </c>
      <c r="AV82" s="379">
        <v>0</v>
      </c>
      <c r="AW82" s="379">
        <v>0</v>
      </c>
      <c r="AX82" s="379">
        <v>0</v>
      </c>
      <c r="AY82" s="382">
        <v>0</v>
      </c>
      <c r="AZ82" s="378">
        <v>0</v>
      </c>
      <c r="BA82" s="379">
        <v>0</v>
      </c>
      <c r="BB82" s="379">
        <v>0</v>
      </c>
      <c r="BC82" s="379">
        <v>0</v>
      </c>
      <c r="BD82" s="379">
        <v>0</v>
      </c>
      <c r="BE82" s="379">
        <v>0</v>
      </c>
      <c r="BF82" s="379">
        <v>0</v>
      </c>
      <c r="BG82" s="379">
        <v>0</v>
      </c>
      <c r="BH82" s="380">
        <v>0</v>
      </c>
      <c r="BI82" s="381">
        <v>0</v>
      </c>
      <c r="BJ82" s="379">
        <v>0</v>
      </c>
      <c r="BK82" s="379">
        <v>0</v>
      </c>
      <c r="BL82" s="379">
        <v>0</v>
      </c>
      <c r="BM82" s="379">
        <v>0</v>
      </c>
      <c r="BN82" s="379">
        <v>0</v>
      </c>
      <c r="BO82" s="379">
        <v>0</v>
      </c>
      <c r="BP82" s="379">
        <v>0</v>
      </c>
      <c r="BQ82" s="382">
        <v>0</v>
      </c>
      <c r="BR82" s="378">
        <v>0</v>
      </c>
      <c r="BS82" s="379">
        <v>0</v>
      </c>
      <c r="BT82" s="379">
        <v>0</v>
      </c>
      <c r="BU82" s="379">
        <v>0</v>
      </c>
      <c r="BV82" s="379">
        <v>0</v>
      </c>
      <c r="BW82" s="379">
        <v>0</v>
      </c>
      <c r="BX82" s="379">
        <v>0</v>
      </c>
      <c r="BY82" s="379">
        <v>0</v>
      </c>
      <c r="BZ82" s="380">
        <v>0</v>
      </c>
      <c r="CA82" s="381">
        <v>0</v>
      </c>
      <c r="CB82" s="379">
        <v>0</v>
      </c>
      <c r="CC82" s="379">
        <v>0</v>
      </c>
      <c r="CD82" s="379">
        <v>0</v>
      </c>
      <c r="CE82" s="379">
        <v>0</v>
      </c>
      <c r="CF82" s="379">
        <v>0</v>
      </c>
      <c r="CG82" s="379">
        <v>0</v>
      </c>
      <c r="CH82" s="379">
        <v>0</v>
      </c>
      <c r="CI82" s="382">
        <v>0</v>
      </c>
      <c r="CJ82" s="378">
        <v>0</v>
      </c>
      <c r="CK82" s="379">
        <v>0</v>
      </c>
      <c r="CL82" s="379">
        <v>0</v>
      </c>
      <c r="CM82" s="379">
        <v>0</v>
      </c>
      <c r="CN82" s="379">
        <v>0</v>
      </c>
      <c r="CO82" s="379">
        <v>0</v>
      </c>
      <c r="CP82" s="379">
        <v>0</v>
      </c>
      <c r="CQ82" s="379">
        <v>0</v>
      </c>
      <c r="CR82" s="380">
        <v>0</v>
      </c>
      <c r="CS82" s="381">
        <v>0</v>
      </c>
      <c r="CT82" s="379">
        <v>0</v>
      </c>
      <c r="CU82" s="379">
        <v>0</v>
      </c>
      <c r="CV82" s="379">
        <v>0</v>
      </c>
      <c r="CW82" s="379">
        <v>0</v>
      </c>
      <c r="CX82" s="379">
        <v>0</v>
      </c>
      <c r="CY82" s="379">
        <v>0</v>
      </c>
      <c r="CZ82" s="379">
        <v>0</v>
      </c>
      <c r="DA82" s="382">
        <v>0</v>
      </c>
      <c r="DB82" s="378">
        <v>0</v>
      </c>
      <c r="DC82" s="379">
        <v>0</v>
      </c>
      <c r="DD82" s="379">
        <v>0</v>
      </c>
      <c r="DE82" s="379">
        <v>0</v>
      </c>
      <c r="DF82" s="379">
        <v>0</v>
      </c>
      <c r="DG82" s="379">
        <v>0</v>
      </c>
      <c r="DH82" s="379">
        <v>0</v>
      </c>
      <c r="DI82" s="379">
        <v>0</v>
      </c>
      <c r="DJ82" s="380">
        <v>0</v>
      </c>
      <c r="DK82" s="381">
        <v>0</v>
      </c>
      <c r="DL82" s="379">
        <v>0</v>
      </c>
      <c r="DM82" s="379">
        <v>0</v>
      </c>
      <c r="DN82" s="379">
        <v>0</v>
      </c>
      <c r="DO82" s="379">
        <v>0</v>
      </c>
      <c r="DP82" s="379">
        <v>0</v>
      </c>
      <c r="DQ82" s="379">
        <v>0</v>
      </c>
      <c r="DR82" s="379">
        <v>0</v>
      </c>
      <c r="DS82" s="382">
        <v>0</v>
      </c>
      <c r="DT82" s="378">
        <v>0</v>
      </c>
      <c r="DU82" s="379">
        <v>0</v>
      </c>
      <c r="DV82" s="379">
        <v>0</v>
      </c>
      <c r="DW82" s="379">
        <v>0</v>
      </c>
      <c r="DX82" s="379">
        <v>0</v>
      </c>
      <c r="DY82" s="379">
        <v>0</v>
      </c>
      <c r="DZ82" s="379">
        <v>0</v>
      </c>
      <c r="EA82" s="379">
        <v>0</v>
      </c>
      <c r="EB82" s="380">
        <v>0</v>
      </c>
      <c r="EC82" s="381">
        <v>0</v>
      </c>
      <c r="ED82" s="379">
        <v>0</v>
      </c>
      <c r="EE82" s="379">
        <v>0</v>
      </c>
      <c r="EF82" s="379">
        <v>0</v>
      </c>
      <c r="EG82" s="379">
        <v>0</v>
      </c>
      <c r="EH82" s="379">
        <v>0</v>
      </c>
      <c r="EI82" s="379">
        <v>0</v>
      </c>
      <c r="EJ82" s="379">
        <v>0</v>
      </c>
      <c r="EK82" s="382">
        <v>0</v>
      </c>
      <c r="EL82" s="378">
        <v>0</v>
      </c>
      <c r="EM82" s="379">
        <v>0</v>
      </c>
      <c r="EN82" s="379">
        <v>0</v>
      </c>
      <c r="EO82" s="379">
        <v>0</v>
      </c>
      <c r="EP82" s="379">
        <v>0</v>
      </c>
      <c r="EQ82" s="379">
        <v>0</v>
      </c>
      <c r="ER82" s="379">
        <v>0</v>
      </c>
      <c r="ES82" s="379">
        <v>0</v>
      </c>
      <c r="ET82" s="380">
        <v>0</v>
      </c>
      <c r="EU82" s="381">
        <v>0</v>
      </c>
      <c r="EV82" s="379">
        <v>0</v>
      </c>
      <c r="EW82" s="379">
        <v>0</v>
      </c>
      <c r="EX82" s="379">
        <v>0</v>
      </c>
      <c r="EY82" s="379">
        <v>0</v>
      </c>
      <c r="EZ82" s="379">
        <v>0</v>
      </c>
      <c r="FA82" s="379">
        <v>0</v>
      </c>
      <c r="FB82" s="379">
        <v>0</v>
      </c>
      <c r="FC82" s="382">
        <v>0</v>
      </c>
      <c r="FD82" s="378">
        <v>0</v>
      </c>
      <c r="FE82" s="379">
        <v>0</v>
      </c>
      <c r="FF82" s="379">
        <v>0</v>
      </c>
      <c r="FG82" s="379">
        <v>0</v>
      </c>
      <c r="FH82" s="379">
        <v>0</v>
      </c>
      <c r="FI82" s="379">
        <v>0</v>
      </c>
      <c r="FJ82" s="379">
        <v>0</v>
      </c>
      <c r="FK82" s="379">
        <v>0</v>
      </c>
      <c r="FL82" s="380">
        <v>0</v>
      </c>
      <c r="FM82" s="381">
        <v>0</v>
      </c>
      <c r="FN82" s="379">
        <v>0</v>
      </c>
      <c r="FO82" s="379">
        <v>0</v>
      </c>
      <c r="FP82" s="379">
        <v>0</v>
      </c>
      <c r="FQ82" s="379">
        <v>0</v>
      </c>
      <c r="FR82" s="379">
        <v>0</v>
      </c>
      <c r="FS82" s="379">
        <v>0</v>
      </c>
      <c r="FT82" s="379">
        <v>0</v>
      </c>
      <c r="FU82" s="382">
        <v>0</v>
      </c>
      <c r="FV82" s="378">
        <v>0</v>
      </c>
      <c r="FW82" s="379">
        <v>0</v>
      </c>
      <c r="FX82" s="379">
        <v>0</v>
      </c>
      <c r="FY82" s="379">
        <v>0</v>
      </c>
      <c r="FZ82" s="379">
        <v>0</v>
      </c>
      <c r="GA82" s="379">
        <v>0</v>
      </c>
      <c r="GB82" s="379">
        <v>0</v>
      </c>
      <c r="GC82" s="379">
        <v>0</v>
      </c>
      <c r="GD82" s="380">
        <v>0</v>
      </c>
      <c r="GE82" s="381">
        <v>0</v>
      </c>
      <c r="GF82" s="379">
        <v>0</v>
      </c>
      <c r="GG82" s="379">
        <v>0</v>
      </c>
      <c r="GH82" s="379">
        <v>0</v>
      </c>
      <c r="GI82" s="379">
        <v>0</v>
      </c>
      <c r="GJ82" s="379">
        <v>0</v>
      </c>
      <c r="GK82" s="379">
        <v>0</v>
      </c>
      <c r="GL82" s="379">
        <v>0</v>
      </c>
      <c r="GM82" s="382">
        <v>0</v>
      </c>
      <c r="GN82" s="378">
        <v>0</v>
      </c>
      <c r="GO82" s="379">
        <v>0</v>
      </c>
      <c r="GP82" s="379">
        <v>0</v>
      </c>
      <c r="GQ82" s="379">
        <v>0</v>
      </c>
      <c r="GR82" s="379">
        <v>0</v>
      </c>
      <c r="GS82" s="379">
        <v>0</v>
      </c>
      <c r="GT82" s="379">
        <v>0</v>
      </c>
      <c r="GU82" s="379">
        <v>0</v>
      </c>
      <c r="GV82" s="380">
        <v>0</v>
      </c>
      <c r="GW82" s="381">
        <v>0</v>
      </c>
      <c r="GX82" s="379">
        <v>0</v>
      </c>
      <c r="GY82" s="379">
        <v>0</v>
      </c>
      <c r="GZ82" s="379">
        <v>0</v>
      </c>
      <c r="HA82" s="379">
        <v>0</v>
      </c>
      <c r="HB82" s="379">
        <v>0</v>
      </c>
      <c r="HC82" s="379">
        <v>0</v>
      </c>
      <c r="HD82" s="379">
        <v>0</v>
      </c>
      <c r="HE82" s="382">
        <v>0</v>
      </c>
      <c r="HF82" s="378">
        <v>0</v>
      </c>
      <c r="HG82" s="379">
        <v>0</v>
      </c>
      <c r="HH82" s="379">
        <v>0</v>
      </c>
      <c r="HI82" s="379">
        <v>0</v>
      </c>
      <c r="HJ82" s="379">
        <v>0</v>
      </c>
      <c r="HK82" s="379">
        <v>0</v>
      </c>
      <c r="HL82" s="379">
        <v>0</v>
      </c>
      <c r="HM82" s="379">
        <v>0</v>
      </c>
      <c r="HN82" s="380">
        <v>0</v>
      </c>
      <c r="HO82" s="115">
        <f t="shared" si="22"/>
        <v>0</v>
      </c>
      <c r="HP82" s="115">
        <f t="shared" si="23"/>
        <v>0</v>
      </c>
      <c r="HQ82" s="115">
        <f t="shared" si="24"/>
        <v>0</v>
      </c>
      <c r="HR82" s="115">
        <f t="shared" si="25"/>
        <v>0</v>
      </c>
      <c r="HS82" s="116">
        <f t="shared" si="26"/>
        <v>0</v>
      </c>
      <c r="HT82" s="115">
        <f t="shared" si="27"/>
        <v>0</v>
      </c>
      <c r="HU82" s="115">
        <f t="shared" si="28"/>
        <v>0</v>
      </c>
      <c r="HV82" s="117">
        <f t="shared" si="29"/>
        <v>0</v>
      </c>
      <c r="HW82" s="115" t="str">
        <f t="shared" si="30"/>
        <v>nem volt</v>
      </c>
      <c r="HX82" s="470" t="str">
        <f t="shared" si="31"/>
        <v>nem volt</v>
      </c>
      <c r="HY82" s="470" t="str">
        <f t="shared" si="32"/>
        <v>nem volt</v>
      </c>
      <c r="HZ82" s="399" t="str">
        <f t="shared" si="33"/>
        <v>nem volt</v>
      </c>
      <c r="IA82" s="118">
        <f t="shared" si="37"/>
        <v>0</v>
      </c>
      <c r="IB82" s="119">
        <f t="shared" si="21"/>
        <v>0</v>
      </c>
      <c r="IC82" s="119" t="str">
        <f t="shared" si="34"/>
        <v>nem volt</v>
      </c>
      <c r="ID82" s="399">
        <f t="shared" si="35"/>
        <v>1</v>
      </c>
    </row>
    <row r="83" spans="1:238" ht="18" x14ac:dyDescent="0.25">
      <c r="A83" s="392">
        <f t="shared" si="36"/>
        <v>77</v>
      </c>
      <c r="B83" s="62" t="s">
        <v>448</v>
      </c>
      <c r="C83" s="64">
        <v>0</v>
      </c>
      <c r="D83" s="64">
        <v>0</v>
      </c>
      <c r="E83" s="64">
        <v>0</v>
      </c>
      <c r="F83" s="64">
        <v>0</v>
      </c>
      <c r="G83" s="64">
        <v>0</v>
      </c>
      <c r="H83" s="65">
        <v>0</v>
      </c>
      <c r="I83" s="288">
        <v>0</v>
      </c>
      <c r="J83" s="64">
        <v>0</v>
      </c>
      <c r="K83" s="64">
        <v>0</v>
      </c>
      <c r="L83" s="64">
        <v>0</v>
      </c>
      <c r="M83" s="64">
        <v>0</v>
      </c>
      <c r="N83" s="64">
        <v>0</v>
      </c>
      <c r="O83" s="67"/>
      <c r="P83" s="378">
        <v>0</v>
      </c>
      <c r="Q83" s="379">
        <v>0</v>
      </c>
      <c r="R83" s="379">
        <v>0</v>
      </c>
      <c r="S83" s="379">
        <v>0</v>
      </c>
      <c r="T83" s="379">
        <v>0</v>
      </c>
      <c r="U83" s="379">
        <v>0</v>
      </c>
      <c r="V83" s="379">
        <v>0</v>
      </c>
      <c r="W83" s="379">
        <v>0</v>
      </c>
      <c r="X83" s="380">
        <v>0</v>
      </c>
      <c r="Y83" s="381">
        <v>0</v>
      </c>
      <c r="Z83" s="379">
        <v>0</v>
      </c>
      <c r="AA83" s="379">
        <v>0</v>
      </c>
      <c r="AB83" s="379">
        <v>0</v>
      </c>
      <c r="AC83" s="379">
        <v>0</v>
      </c>
      <c r="AD83" s="379">
        <v>0</v>
      </c>
      <c r="AE83" s="379">
        <v>0</v>
      </c>
      <c r="AF83" s="379">
        <v>0</v>
      </c>
      <c r="AG83" s="382">
        <v>0</v>
      </c>
      <c r="AH83" s="378">
        <v>0</v>
      </c>
      <c r="AI83" s="379">
        <v>0</v>
      </c>
      <c r="AJ83" s="379">
        <v>0</v>
      </c>
      <c r="AK83" s="379">
        <v>0</v>
      </c>
      <c r="AL83" s="379">
        <v>0</v>
      </c>
      <c r="AM83" s="379">
        <v>0</v>
      </c>
      <c r="AN83" s="379">
        <v>0</v>
      </c>
      <c r="AO83" s="379">
        <v>0</v>
      </c>
      <c r="AP83" s="380">
        <v>0</v>
      </c>
      <c r="AQ83" s="381">
        <v>0</v>
      </c>
      <c r="AR83" s="379">
        <v>0</v>
      </c>
      <c r="AS83" s="379">
        <v>0</v>
      </c>
      <c r="AT83" s="379">
        <v>0</v>
      </c>
      <c r="AU83" s="379">
        <v>0</v>
      </c>
      <c r="AV83" s="379">
        <v>0</v>
      </c>
      <c r="AW83" s="379">
        <v>0</v>
      </c>
      <c r="AX83" s="379">
        <v>0</v>
      </c>
      <c r="AY83" s="382">
        <v>0</v>
      </c>
      <c r="AZ83" s="378">
        <v>0</v>
      </c>
      <c r="BA83" s="379">
        <v>0</v>
      </c>
      <c r="BB83" s="379">
        <v>0</v>
      </c>
      <c r="BC83" s="379">
        <v>0</v>
      </c>
      <c r="BD83" s="379">
        <v>0</v>
      </c>
      <c r="BE83" s="379">
        <v>0</v>
      </c>
      <c r="BF83" s="379">
        <v>0</v>
      </c>
      <c r="BG83" s="379">
        <v>0</v>
      </c>
      <c r="BH83" s="380">
        <v>0</v>
      </c>
      <c r="BI83" s="381">
        <v>0</v>
      </c>
      <c r="BJ83" s="379">
        <v>0</v>
      </c>
      <c r="BK83" s="379">
        <v>0</v>
      </c>
      <c r="BL83" s="379">
        <v>0</v>
      </c>
      <c r="BM83" s="379">
        <v>0</v>
      </c>
      <c r="BN83" s="379">
        <v>0</v>
      </c>
      <c r="BO83" s="379">
        <v>0</v>
      </c>
      <c r="BP83" s="379">
        <v>0</v>
      </c>
      <c r="BQ83" s="382">
        <v>0</v>
      </c>
      <c r="BR83" s="378">
        <v>0</v>
      </c>
      <c r="BS83" s="379">
        <v>0</v>
      </c>
      <c r="BT83" s="379">
        <v>0</v>
      </c>
      <c r="BU83" s="379">
        <v>0</v>
      </c>
      <c r="BV83" s="379">
        <v>0</v>
      </c>
      <c r="BW83" s="379">
        <v>0</v>
      </c>
      <c r="BX83" s="379">
        <v>0</v>
      </c>
      <c r="BY83" s="379">
        <v>0</v>
      </c>
      <c r="BZ83" s="380">
        <v>0</v>
      </c>
      <c r="CA83" s="381">
        <v>0</v>
      </c>
      <c r="CB83" s="379">
        <v>0</v>
      </c>
      <c r="CC83" s="379">
        <v>0</v>
      </c>
      <c r="CD83" s="379">
        <v>0</v>
      </c>
      <c r="CE83" s="379">
        <v>0</v>
      </c>
      <c r="CF83" s="379">
        <v>0</v>
      </c>
      <c r="CG83" s="379">
        <v>0</v>
      </c>
      <c r="CH83" s="379">
        <v>0</v>
      </c>
      <c r="CI83" s="382">
        <v>0</v>
      </c>
      <c r="CJ83" s="378">
        <v>0</v>
      </c>
      <c r="CK83" s="379">
        <v>0</v>
      </c>
      <c r="CL83" s="379">
        <v>0</v>
      </c>
      <c r="CM83" s="379">
        <v>0</v>
      </c>
      <c r="CN83" s="379">
        <v>0</v>
      </c>
      <c r="CO83" s="379">
        <v>0</v>
      </c>
      <c r="CP83" s="379">
        <v>0</v>
      </c>
      <c r="CQ83" s="379">
        <v>0</v>
      </c>
      <c r="CR83" s="380">
        <v>0</v>
      </c>
      <c r="CS83" s="381">
        <v>0</v>
      </c>
      <c r="CT83" s="379">
        <v>0</v>
      </c>
      <c r="CU83" s="379">
        <v>0</v>
      </c>
      <c r="CV83" s="379">
        <v>0</v>
      </c>
      <c r="CW83" s="379">
        <v>0</v>
      </c>
      <c r="CX83" s="379">
        <v>0</v>
      </c>
      <c r="CY83" s="379">
        <v>0</v>
      </c>
      <c r="CZ83" s="379">
        <v>0</v>
      </c>
      <c r="DA83" s="382">
        <v>0</v>
      </c>
      <c r="DB83" s="378">
        <v>0</v>
      </c>
      <c r="DC83" s="379">
        <v>0</v>
      </c>
      <c r="DD83" s="379">
        <v>0</v>
      </c>
      <c r="DE83" s="379">
        <v>0</v>
      </c>
      <c r="DF83" s="379">
        <v>0</v>
      </c>
      <c r="DG83" s="379">
        <v>0</v>
      </c>
      <c r="DH83" s="379">
        <v>0</v>
      </c>
      <c r="DI83" s="379">
        <v>0</v>
      </c>
      <c r="DJ83" s="380">
        <v>0</v>
      </c>
      <c r="DK83" s="381">
        <v>0</v>
      </c>
      <c r="DL83" s="379">
        <v>0</v>
      </c>
      <c r="DM83" s="379">
        <v>0</v>
      </c>
      <c r="DN83" s="379">
        <v>0</v>
      </c>
      <c r="DO83" s="379">
        <v>0</v>
      </c>
      <c r="DP83" s="379">
        <v>0</v>
      </c>
      <c r="DQ83" s="379">
        <v>0</v>
      </c>
      <c r="DR83" s="379">
        <v>0</v>
      </c>
      <c r="DS83" s="382">
        <v>0</v>
      </c>
      <c r="DT83" s="378">
        <v>0</v>
      </c>
      <c r="DU83" s="379">
        <v>0</v>
      </c>
      <c r="DV83" s="379">
        <v>0</v>
      </c>
      <c r="DW83" s="379">
        <v>0</v>
      </c>
      <c r="DX83" s="379">
        <v>0</v>
      </c>
      <c r="DY83" s="379">
        <v>0</v>
      </c>
      <c r="DZ83" s="379">
        <v>0</v>
      </c>
      <c r="EA83" s="379">
        <v>0</v>
      </c>
      <c r="EB83" s="380">
        <v>0</v>
      </c>
      <c r="EC83" s="381">
        <v>0</v>
      </c>
      <c r="ED83" s="379">
        <v>0</v>
      </c>
      <c r="EE83" s="379">
        <v>0</v>
      </c>
      <c r="EF83" s="379">
        <v>0</v>
      </c>
      <c r="EG83" s="379">
        <v>0</v>
      </c>
      <c r="EH83" s="379">
        <v>0</v>
      </c>
      <c r="EI83" s="379">
        <v>0</v>
      </c>
      <c r="EJ83" s="379">
        <v>0</v>
      </c>
      <c r="EK83" s="382">
        <v>0</v>
      </c>
      <c r="EL83" s="378">
        <v>0</v>
      </c>
      <c r="EM83" s="379">
        <v>0</v>
      </c>
      <c r="EN83" s="379">
        <v>0</v>
      </c>
      <c r="EO83" s="379">
        <v>0</v>
      </c>
      <c r="EP83" s="379">
        <v>0</v>
      </c>
      <c r="EQ83" s="379">
        <v>0</v>
      </c>
      <c r="ER83" s="379">
        <v>0</v>
      </c>
      <c r="ES83" s="379">
        <v>0</v>
      </c>
      <c r="ET83" s="380">
        <v>0</v>
      </c>
      <c r="EU83" s="381">
        <v>0</v>
      </c>
      <c r="EV83" s="379">
        <v>0</v>
      </c>
      <c r="EW83" s="379">
        <v>0</v>
      </c>
      <c r="EX83" s="379">
        <v>0</v>
      </c>
      <c r="EY83" s="379">
        <v>0</v>
      </c>
      <c r="EZ83" s="379">
        <v>0</v>
      </c>
      <c r="FA83" s="379">
        <v>0</v>
      </c>
      <c r="FB83" s="379">
        <v>0</v>
      </c>
      <c r="FC83" s="382">
        <v>0</v>
      </c>
      <c r="FD83" s="378">
        <v>0</v>
      </c>
      <c r="FE83" s="379">
        <v>0</v>
      </c>
      <c r="FF83" s="379">
        <v>0</v>
      </c>
      <c r="FG83" s="379">
        <v>0</v>
      </c>
      <c r="FH83" s="379">
        <v>0</v>
      </c>
      <c r="FI83" s="379">
        <v>0</v>
      </c>
      <c r="FJ83" s="379">
        <v>0</v>
      </c>
      <c r="FK83" s="379">
        <v>0</v>
      </c>
      <c r="FL83" s="380">
        <v>0</v>
      </c>
      <c r="FM83" s="381">
        <v>0</v>
      </c>
      <c r="FN83" s="379">
        <v>0</v>
      </c>
      <c r="FO83" s="379">
        <v>0</v>
      </c>
      <c r="FP83" s="379">
        <v>0</v>
      </c>
      <c r="FQ83" s="379">
        <v>0</v>
      </c>
      <c r="FR83" s="379">
        <v>0</v>
      </c>
      <c r="FS83" s="379">
        <v>0</v>
      </c>
      <c r="FT83" s="379">
        <v>0</v>
      </c>
      <c r="FU83" s="382">
        <v>0</v>
      </c>
      <c r="FV83" s="378">
        <v>0</v>
      </c>
      <c r="FW83" s="379">
        <v>0</v>
      </c>
      <c r="FX83" s="379">
        <v>0</v>
      </c>
      <c r="FY83" s="379">
        <v>0</v>
      </c>
      <c r="FZ83" s="379">
        <v>0</v>
      </c>
      <c r="GA83" s="379">
        <v>0</v>
      </c>
      <c r="GB83" s="379">
        <v>0</v>
      </c>
      <c r="GC83" s="379">
        <v>0</v>
      </c>
      <c r="GD83" s="380">
        <v>0</v>
      </c>
      <c r="GE83" s="381">
        <v>0</v>
      </c>
      <c r="GF83" s="379">
        <v>0</v>
      </c>
      <c r="GG83" s="379">
        <v>0</v>
      </c>
      <c r="GH83" s="379">
        <v>0</v>
      </c>
      <c r="GI83" s="379">
        <v>0</v>
      </c>
      <c r="GJ83" s="379">
        <v>0</v>
      </c>
      <c r="GK83" s="379">
        <v>0</v>
      </c>
      <c r="GL83" s="379">
        <v>0</v>
      </c>
      <c r="GM83" s="382">
        <v>0</v>
      </c>
      <c r="GN83" s="378">
        <v>0</v>
      </c>
      <c r="GO83" s="379">
        <v>0</v>
      </c>
      <c r="GP83" s="379">
        <v>0</v>
      </c>
      <c r="GQ83" s="379">
        <v>0</v>
      </c>
      <c r="GR83" s="379">
        <v>0</v>
      </c>
      <c r="GS83" s="379">
        <v>0</v>
      </c>
      <c r="GT83" s="379">
        <v>0</v>
      </c>
      <c r="GU83" s="379">
        <v>0</v>
      </c>
      <c r="GV83" s="380">
        <v>0</v>
      </c>
      <c r="GW83" s="381">
        <v>0</v>
      </c>
      <c r="GX83" s="379">
        <v>0</v>
      </c>
      <c r="GY83" s="379">
        <v>0</v>
      </c>
      <c r="GZ83" s="379">
        <v>0</v>
      </c>
      <c r="HA83" s="379">
        <v>0</v>
      </c>
      <c r="HB83" s="379">
        <v>0</v>
      </c>
      <c r="HC83" s="379">
        <v>0</v>
      </c>
      <c r="HD83" s="379">
        <v>0</v>
      </c>
      <c r="HE83" s="382">
        <v>0</v>
      </c>
      <c r="HF83" s="378">
        <v>0</v>
      </c>
      <c r="HG83" s="379">
        <v>0</v>
      </c>
      <c r="HH83" s="379">
        <v>0</v>
      </c>
      <c r="HI83" s="379">
        <v>0</v>
      </c>
      <c r="HJ83" s="379">
        <v>0</v>
      </c>
      <c r="HK83" s="379">
        <v>0</v>
      </c>
      <c r="HL83" s="379">
        <v>0</v>
      </c>
      <c r="HM83" s="379">
        <v>0</v>
      </c>
      <c r="HN83" s="380">
        <v>0</v>
      </c>
      <c r="HO83" s="115">
        <f t="shared" si="22"/>
        <v>0</v>
      </c>
      <c r="HP83" s="115">
        <f t="shared" si="23"/>
        <v>0</v>
      </c>
      <c r="HQ83" s="115">
        <f t="shared" si="24"/>
        <v>0</v>
      </c>
      <c r="HR83" s="115">
        <f t="shared" si="25"/>
        <v>0</v>
      </c>
      <c r="HS83" s="116">
        <f t="shared" si="26"/>
        <v>0</v>
      </c>
      <c r="HT83" s="115">
        <f t="shared" si="27"/>
        <v>0</v>
      </c>
      <c r="HU83" s="115">
        <f t="shared" si="28"/>
        <v>0</v>
      </c>
      <c r="HV83" s="117">
        <f t="shared" si="29"/>
        <v>0</v>
      </c>
      <c r="HW83" s="115" t="str">
        <f t="shared" si="30"/>
        <v>nem volt</v>
      </c>
      <c r="HX83" s="470" t="str">
        <f t="shared" si="31"/>
        <v>nem volt</v>
      </c>
      <c r="HY83" s="470" t="str">
        <f t="shared" si="32"/>
        <v>nem volt</v>
      </c>
      <c r="HZ83" s="399" t="str">
        <f t="shared" si="33"/>
        <v>nem volt</v>
      </c>
      <c r="IA83" s="118">
        <f t="shared" si="37"/>
        <v>0</v>
      </c>
      <c r="IB83" s="119">
        <f t="shared" si="21"/>
        <v>0</v>
      </c>
      <c r="IC83" s="119" t="str">
        <f t="shared" si="34"/>
        <v>nem volt</v>
      </c>
      <c r="ID83" s="399">
        <f t="shared" si="35"/>
        <v>0</v>
      </c>
    </row>
    <row r="84" spans="1:238" ht="18" x14ac:dyDescent="0.25">
      <c r="A84" s="392">
        <f t="shared" si="36"/>
        <v>78</v>
      </c>
      <c r="B84" s="62" t="s">
        <v>448</v>
      </c>
      <c r="C84" s="64">
        <v>0</v>
      </c>
      <c r="D84" s="64">
        <v>0</v>
      </c>
      <c r="E84" s="64">
        <v>0</v>
      </c>
      <c r="F84" s="64">
        <v>0</v>
      </c>
      <c r="G84" s="64">
        <v>0</v>
      </c>
      <c r="H84" s="65">
        <v>0</v>
      </c>
      <c r="I84" s="288">
        <v>0</v>
      </c>
      <c r="J84" s="64">
        <v>0</v>
      </c>
      <c r="K84" s="64">
        <v>0</v>
      </c>
      <c r="L84" s="64">
        <v>0</v>
      </c>
      <c r="M84" s="64">
        <v>0</v>
      </c>
      <c r="N84" s="64">
        <v>0</v>
      </c>
      <c r="O84" s="67"/>
      <c r="P84" s="378">
        <v>0</v>
      </c>
      <c r="Q84" s="379">
        <v>0</v>
      </c>
      <c r="R84" s="379">
        <v>0</v>
      </c>
      <c r="S84" s="379">
        <v>0</v>
      </c>
      <c r="T84" s="379">
        <v>0</v>
      </c>
      <c r="U84" s="379">
        <v>0</v>
      </c>
      <c r="V84" s="379">
        <v>0</v>
      </c>
      <c r="W84" s="379">
        <v>0</v>
      </c>
      <c r="X84" s="380">
        <v>0</v>
      </c>
      <c r="Y84" s="381">
        <v>0</v>
      </c>
      <c r="Z84" s="379">
        <v>0</v>
      </c>
      <c r="AA84" s="379">
        <v>0</v>
      </c>
      <c r="AB84" s="379">
        <v>0</v>
      </c>
      <c r="AC84" s="379">
        <v>0</v>
      </c>
      <c r="AD84" s="379">
        <v>0</v>
      </c>
      <c r="AE84" s="379">
        <v>0</v>
      </c>
      <c r="AF84" s="379">
        <v>0</v>
      </c>
      <c r="AG84" s="382">
        <v>0</v>
      </c>
      <c r="AH84" s="378">
        <v>0</v>
      </c>
      <c r="AI84" s="379">
        <v>0</v>
      </c>
      <c r="AJ84" s="379">
        <v>0</v>
      </c>
      <c r="AK84" s="379">
        <v>0</v>
      </c>
      <c r="AL84" s="379">
        <v>0</v>
      </c>
      <c r="AM84" s="379">
        <v>0</v>
      </c>
      <c r="AN84" s="379">
        <v>0</v>
      </c>
      <c r="AO84" s="379">
        <v>0</v>
      </c>
      <c r="AP84" s="380">
        <v>0</v>
      </c>
      <c r="AQ84" s="381">
        <v>0</v>
      </c>
      <c r="AR84" s="379">
        <v>0</v>
      </c>
      <c r="AS84" s="379">
        <v>0</v>
      </c>
      <c r="AT84" s="379">
        <v>0</v>
      </c>
      <c r="AU84" s="379">
        <v>0</v>
      </c>
      <c r="AV84" s="379">
        <v>0</v>
      </c>
      <c r="AW84" s="379">
        <v>0</v>
      </c>
      <c r="AX84" s="379">
        <v>0</v>
      </c>
      <c r="AY84" s="382">
        <v>0</v>
      </c>
      <c r="AZ84" s="378">
        <v>0</v>
      </c>
      <c r="BA84" s="379">
        <v>0</v>
      </c>
      <c r="BB84" s="379">
        <v>0</v>
      </c>
      <c r="BC84" s="379">
        <v>0</v>
      </c>
      <c r="BD84" s="379">
        <v>0</v>
      </c>
      <c r="BE84" s="379">
        <v>0</v>
      </c>
      <c r="BF84" s="379">
        <v>0</v>
      </c>
      <c r="BG84" s="379">
        <v>0</v>
      </c>
      <c r="BH84" s="380">
        <v>0</v>
      </c>
      <c r="BI84" s="381">
        <v>0</v>
      </c>
      <c r="BJ84" s="379">
        <v>0</v>
      </c>
      <c r="BK84" s="379">
        <v>0</v>
      </c>
      <c r="BL84" s="379">
        <v>0</v>
      </c>
      <c r="BM84" s="379">
        <v>0</v>
      </c>
      <c r="BN84" s="379">
        <v>0</v>
      </c>
      <c r="BO84" s="379">
        <v>0</v>
      </c>
      <c r="BP84" s="379">
        <v>0</v>
      </c>
      <c r="BQ84" s="382">
        <v>0</v>
      </c>
      <c r="BR84" s="378">
        <v>0</v>
      </c>
      <c r="BS84" s="379">
        <v>0</v>
      </c>
      <c r="BT84" s="379">
        <v>0</v>
      </c>
      <c r="BU84" s="379">
        <v>0</v>
      </c>
      <c r="BV84" s="379">
        <v>0</v>
      </c>
      <c r="BW84" s="379">
        <v>0</v>
      </c>
      <c r="BX84" s="379">
        <v>0</v>
      </c>
      <c r="BY84" s="379">
        <v>0</v>
      </c>
      <c r="BZ84" s="380">
        <v>0</v>
      </c>
      <c r="CA84" s="381">
        <v>0</v>
      </c>
      <c r="CB84" s="379">
        <v>0</v>
      </c>
      <c r="CC84" s="379">
        <v>0</v>
      </c>
      <c r="CD84" s="379">
        <v>0</v>
      </c>
      <c r="CE84" s="379">
        <v>0</v>
      </c>
      <c r="CF84" s="379">
        <v>0</v>
      </c>
      <c r="CG84" s="379">
        <v>0</v>
      </c>
      <c r="CH84" s="379">
        <v>0</v>
      </c>
      <c r="CI84" s="382">
        <v>0</v>
      </c>
      <c r="CJ84" s="378">
        <v>0</v>
      </c>
      <c r="CK84" s="379">
        <v>0</v>
      </c>
      <c r="CL84" s="379">
        <v>0</v>
      </c>
      <c r="CM84" s="379">
        <v>0</v>
      </c>
      <c r="CN84" s="379">
        <v>0</v>
      </c>
      <c r="CO84" s="379">
        <v>0</v>
      </c>
      <c r="CP84" s="379">
        <v>0</v>
      </c>
      <c r="CQ84" s="379">
        <v>0</v>
      </c>
      <c r="CR84" s="380">
        <v>0</v>
      </c>
      <c r="CS84" s="381">
        <v>0</v>
      </c>
      <c r="CT84" s="379">
        <v>0</v>
      </c>
      <c r="CU84" s="379">
        <v>0</v>
      </c>
      <c r="CV84" s="379">
        <v>0</v>
      </c>
      <c r="CW84" s="379">
        <v>0</v>
      </c>
      <c r="CX84" s="379">
        <v>0</v>
      </c>
      <c r="CY84" s="379">
        <v>0</v>
      </c>
      <c r="CZ84" s="379">
        <v>0</v>
      </c>
      <c r="DA84" s="382">
        <v>0</v>
      </c>
      <c r="DB84" s="378">
        <v>0</v>
      </c>
      <c r="DC84" s="379">
        <v>0</v>
      </c>
      <c r="DD84" s="379">
        <v>0</v>
      </c>
      <c r="DE84" s="379">
        <v>0</v>
      </c>
      <c r="DF84" s="379">
        <v>0</v>
      </c>
      <c r="DG84" s="379">
        <v>0</v>
      </c>
      <c r="DH84" s="379">
        <v>0</v>
      </c>
      <c r="DI84" s="379">
        <v>0</v>
      </c>
      <c r="DJ84" s="380">
        <v>0</v>
      </c>
      <c r="DK84" s="381">
        <v>0</v>
      </c>
      <c r="DL84" s="379">
        <v>0</v>
      </c>
      <c r="DM84" s="379">
        <v>0</v>
      </c>
      <c r="DN84" s="379">
        <v>0</v>
      </c>
      <c r="DO84" s="379">
        <v>0</v>
      </c>
      <c r="DP84" s="379">
        <v>0</v>
      </c>
      <c r="DQ84" s="379">
        <v>0</v>
      </c>
      <c r="DR84" s="379">
        <v>0</v>
      </c>
      <c r="DS84" s="382">
        <v>0</v>
      </c>
      <c r="DT84" s="378">
        <v>0</v>
      </c>
      <c r="DU84" s="379">
        <v>0</v>
      </c>
      <c r="DV84" s="379">
        <v>0</v>
      </c>
      <c r="DW84" s="379">
        <v>0</v>
      </c>
      <c r="DX84" s="379">
        <v>0</v>
      </c>
      <c r="DY84" s="379">
        <v>0</v>
      </c>
      <c r="DZ84" s="379">
        <v>0</v>
      </c>
      <c r="EA84" s="379">
        <v>0</v>
      </c>
      <c r="EB84" s="380">
        <v>0</v>
      </c>
      <c r="EC84" s="381">
        <v>7</v>
      </c>
      <c r="ED84" s="379">
        <v>0</v>
      </c>
      <c r="EE84" s="379">
        <v>0</v>
      </c>
      <c r="EF84" s="379">
        <v>0</v>
      </c>
      <c r="EG84" s="379">
        <v>0</v>
      </c>
      <c r="EH84" s="379">
        <v>0</v>
      </c>
      <c r="EI84" s="379">
        <v>0</v>
      </c>
      <c r="EJ84" s="379">
        <v>0</v>
      </c>
      <c r="EK84" s="382">
        <v>0</v>
      </c>
      <c r="EL84" s="378">
        <v>0</v>
      </c>
      <c r="EM84" s="379">
        <v>0</v>
      </c>
      <c r="EN84" s="379">
        <v>0</v>
      </c>
      <c r="EO84" s="379">
        <v>0</v>
      </c>
      <c r="EP84" s="379">
        <v>0</v>
      </c>
      <c r="EQ84" s="379">
        <v>0</v>
      </c>
      <c r="ER84" s="379">
        <v>0</v>
      </c>
      <c r="ES84" s="379">
        <v>0</v>
      </c>
      <c r="ET84" s="380">
        <v>0</v>
      </c>
      <c r="EU84" s="381">
        <v>0</v>
      </c>
      <c r="EV84" s="379">
        <v>0</v>
      </c>
      <c r="EW84" s="379">
        <v>0</v>
      </c>
      <c r="EX84" s="379">
        <v>0</v>
      </c>
      <c r="EY84" s="379">
        <v>0</v>
      </c>
      <c r="EZ84" s="379">
        <v>0</v>
      </c>
      <c r="FA84" s="379">
        <v>0</v>
      </c>
      <c r="FB84" s="379">
        <v>0</v>
      </c>
      <c r="FC84" s="382">
        <v>0</v>
      </c>
      <c r="FD84" s="378">
        <v>0</v>
      </c>
      <c r="FE84" s="379">
        <v>0</v>
      </c>
      <c r="FF84" s="379">
        <v>0</v>
      </c>
      <c r="FG84" s="379">
        <v>0</v>
      </c>
      <c r="FH84" s="379">
        <v>0</v>
      </c>
      <c r="FI84" s="379">
        <v>0</v>
      </c>
      <c r="FJ84" s="379">
        <v>0</v>
      </c>
      <c r="FK84" s="379">
        <v>0</v>
      </c>
      <c r="FL84" s="380">
        <v>0</v>
      </c>
      <c r="FM84" s="381">
        <v>0</v>
      </c>
      <c r="FN84" s="379">
        <v>0</v>
      </c>
      <c r="FO84" s="379">
        <v>0</v>
      </c>
      <c r="FP84" s="379">
        <v>0</v>
      </c>
      <c r="FQ84" s="379">
        <v>0</v>
      </c>
      <c r="FR84" s="379">
        <v>0</v>
      </c>
      <c r="FS84" s="379">
        <v>0</v>
      </c>
      <c r="FT84" s="379">
        <v>0</v>
      </c>
      <c r="FU84" s="382">
        <v>0</v>
      </c>
      <c r="FV84" s="378">
        <v>0</v>
      </c>
      <c r="FW84" s="379">
        <v>0</v>
      </c>
      <c r="FX84" s="379">
        <v>0</v>
      </c>
      <c r="FY84" s="379">
        <v>0</v>
      </c>
      <c r="FZ84" s="379">
        <v>0</v>
      </c>
      <c r="GA84" s="379">
        <v>0</v>
      </c>
      <c r="GB84" s="379">
        <v>0</v>
      </c>
      <c r="GC84" s="379">
        <v>0</v>
      </c>
      <c r="GD84" s="380">
        <v>0</v>
      </c>
      <c r="GE84" s="381">
        <v>0</v>
      </c>
      <c r="GF84" s="379">
        <v>0</v>
      </c>
      <c r="GG84" s="379">
        <v>0</v>
      </c>
      <c r="GH84" s="379">
        <v>0</v>
      </c>
      <c r="GI84" s="379">
        <v>0</v>
      </c>
      <c r="GJ84" s="379">
        <v>0</v>
      </c>
      <c r="GK84" s="379">
        <v>0</v>
      </c>
      <c r="GL84" s="379">
        <v>0</v>
      </c>
      <c r="GM84" s="382">
        <v>0</v>
      </c>
      <c r="GN84" s="378">
        <v>0</v>
      </c>
      <c r="GO84" s="379">
        <v>0</v>
      </c>
      <c r="GP84" s="379">
        <v>0</v>
      </c>
      <c r="GQ84" s="379">
        <v>0</v>
      </c>
      <c r="GR84" s="379">
        <v>0</v>
      </c>
      <c r="GS84" s="379">
        <v>0</v>
      </c>
      <c r="GT84" s="379">
        <v>0</v>
      </c>
      <c r="GU84" s="379">
        <v>0</v>
      </c>
      <c r="GV84" s="380">
        <v>0</v>
      </c>
      <c r="GW84" s="381">
        <v>0</v>
      </c>
      <c r="GX84" s="379">
        <v>0</v>
      </c>
      <c r="GY84" s="379">
        <v>0</v>
      </c>
      <c r="GZ84" s="379">
        <v>0</v>
      </c>
      <c r="HA84" s="379">
        <v>0</v>
      </c>
      <c r="HB84" s="379">
        <v>0</v>
      </c>
      <c r="HC84" s="379">
        <v>0</v>
      </c>
      <c r="HD84" s="379">
        <v>0</v>
      </c>
      <c r="HE84" s="382">
        <v>0</v>
      </c>
      <c r="HF84" s="378">
        <v>0</v>
      </c>
      <c r="HG84" s="379">
        <v>0</v>
      </c>
      <c r="HH84" s="379">
        <v>0</v>
      </c>
      <c r="HI84" s="379">
        <v>0</v>
      </c>
      <c r="HJ84" s="379">
        <v>0</v>
      </c>
      <c r="HK84" s="379">
        <v>0</v>
      </c>
      <c r="HL84" s="379">
        <v>0</v>
      </c>
      <c r="HM84" s="379">
        <v>0</v>
      </c>
      <c r="HN84" s="380">
        <v>0</v>
      </c>
      <c r="HO84" s="115">
        <f t="shared" si="22"/>
        <v>7</v>
      </c>
      <c r="HP84" s="115">
        <f t="shared" si="23"/>
        <v>0</v>
      </c>
      <c r="HQ84" s="115">
        <f t="shared" si="24"/>
        <v>0</v>
      </c>
      <c r="HR84" s="115">
        <f t="shared" si="25"/>
        <v>0</v>
      </c>
      <c r="HS84" s="116">
        <f t="shared" si="26"/>
        <v>0</v>
      </c>
      <c r="HT84" s="115">
        <f t="shared" si="27"/>
        <v>0</v>
      </c>
      <c r="HU84" s="115">
        <f t="shared" si="28"/>
        <v>0</v>
      </c>
      <c r="HV84" s="117">
        <f t="shared" si="29"/>
        <v>0</v>
      </c>
      <c r="HW84" s="115">
        <f t="shared" si="30"/>
        <v>0</v>
      </c>
      <c r="HX84" s="470" t="str">
        <f t="shared" si="31"/>
        <v>nem volt</v>
      </c>
      <c r="HY84" s="470" t="str">
        <f t="shared" si="32"/>
        <v>nem volt</v>
      </c>
      <c r="HZ84" s="399" t="str">
        <f t="shared" si="33"/>
        <v>nem volt</v>
      </c>
      <c r="IA84" s="118">
        <f t="shared" si="37"/>
        <v>7</v>
      </c>
      <c r="IB84" s="119">
        <f t="shared" si="21"/>
        <v>0</v>
      </c>
      <c r="IC84" s="119">
        <f t="shared" si="34"/>
        <v>0</v>
      </c>
      <c r="ID84" s="399">
        <f t="shared" si="35"/>
        <v>0</v>
      </c>
    </row>
    <row r="85" spans="1:238" ht="18" x14ac:dyDescent="0.25">
      <c r="A85" s="392">
        <f t="shared" si="36"/>
        <v>79</v>
      </c>
      <c r="B85" s="62" t="s">
        <v>448</v>
      </c>
      <c r="C85" s="64">
        <v>0</v>
      </c>
      <c r="D85" s="64">
        <v>0</v>
      </c>
      <c r="E85" s="64">
        <v>0</v>
      </c>
      <c r="F85" s="64">
        <v>0</v>
      </c>
      <c r="G85" s="64">
        <v>0</v>
      </c>
      <c r="H85" s="65">
        <v>1</v>
      </c>
      <c r="I85" s="288">
        <v>0</v>
      </c>
      <c r="J85" s="64">
        <v>0</v>
      </c>
      <c r="K85" s="64">
        <v>0</v>
      </c>
      <c r="L85" s="64">
        <v>0</v>
      </c>
      <c r="M85" s="64">
        <v>0</v>
      </c>
      <c r="N85" s="64">
        <v>0</v>
      </c>
      <c r="O85" s="67"/>
      <c r="P85" s="378">
        <v>0</v>
      </c>
      <c r="Q85" s="379">
        <v>0</v>
      </c>
      <c r="R85" s="379">
        <v>0</v>
      </c>
      <c r="S85" s="379">
        <v>0</v>
      </c>
      <c r="T85" s="379">
        <v>0</v>
      </c>
      <c r="U85" s="379">
        <v>0</v>
      </c>
      <c r="V85" s="379">
        <v>0</v>
      </c>
      <c r="W85" s="379">
        <v>0</v>
      </c>
      <c r="X85" s="380">
        <v>0</v>
      </c>
      <c r="Y85" s="381">
        <v>0</v>
      </c>
      <c r="Z85" s="379">
        <v>0</v>
      </c>
      <c r="AA85" s="379">
        <v>0</v>
      </c>
      <c r="AB85" s="379">
        <v>0</v>
      </c>
      <c r="AC85" s="379">
        <v>0</v>
      </c>
      <c r="AD85" s="379">
        <v>0</v>
      </c>
      <c r="AE85" s="379">
        <v>0</v>
      </c>
      <c r="AF85" s="379">
        <v>0</v>
      </c>
      <c r="AG85" s="382">
        <v>0</v>
      </c>
      <c r="AH85" s="378">
        <v>0</v>
      </c>
      <c r="AI85" s="379">
        <v>0</v>
      </c>
      <c r="AJ85" s="379">
        <v>0</v>
      </c>
      <c r="AK85" s="379">
        <v>0</v>
      </c>
      <c r="AL85" s="379">
        <v>0</v>
      </c>
      <c r="AM85" s="379">
        <v>0</v>
      </c>
      <c r="AN85" s="379">
        <v>0</v>
      </c>
      <c r="AO85" s="379">
        <v>0</v>
      </c>
      <c r="AP85" s="380">
        <v>0</v>
      </c>
      <c r="AQ85" s="381">
        <v>0</v>
      </c>
      <c r="AR85" s="379">
        <v>0</v>
      </c>
      <c r="AS85" s="379">
        <v>0</v>
      </c>
      <c r="AT85" s="379">
        <v>0</v>
      </c>
      <c r="AU85" s="379">
        <v>0</v>
      </c>
      <c r="AV85" s="379">
        <v>0</v>
      </c>
      <c r="AW85" s="379">
        <v>0</v>
      </c>
      <c r="AX85" s="379">
        <v>0</v>
      </c>
      <c r="AY85" s="382">
        <v>0</v>
      </c>
      <c r="AZ85" s="378">
        <v>0</v>
      </c>
      <c r="BA85" s="379">
        <v>0</v>
      </c>
      <c r="BB85" s="379">
        <v>0</v>
      </c>
      <c r="BC85" s="379">
        <v>0</v>
      </c>
      <c r="BD85" s="379">
        <v>0</v>
      </c>
      <c r="BE85" s="379">
        <v>0</v>
      </c>
      <c r="BF85" s="379">
        <v>0</v>
      </c>
      <c r="BG85" s="379">
        <v>0</v>
      </c>
      <c r="BH85" s="380">
        <v>0</v>
      </c>
      <c r="BI85" s="381">
        <v>0</v>
      </c>
      <c r="BJ85" s="379">
        <v>0</v>
      </c>
      <c r="BK85" s="379">
        <v>0</v>
      </c>
      <c r="BL85" s="379">
        <v>0</v>
      </c>
      <c r="BM85" s="379">
        <v>0</v>
      </c>
      <c r="BN85" s="379">
        <v>0</v>
      </c>
      <c r="BO85" s="379">
        <v>0</v>
      </c>
      <c r="BP85" s="379">
        <v>0</v>
      </c>
      <c r="BQ85" s="382">
        <v>0</v>
      </c>
      <c r="BR85" s="378">
        <v>0</v>
      </c>
      <c r="BS85" s="379">
        <v>0</v>
      </c>
      <c r="BT85" s="379">
        <v>0</v>
      </c>
      <c r="BU85" s="379">
        <v>0</v>
      </c>
      <c r="BV85" s="379">
        <v>0</v>
      </c>
      <c r="BW85" s="379">
        <v>0</v>
      </c>
      <c r="BX85" s="379">
        <v>0</v>
      </c>
      <c r="BY85" s="379">
        <v>0</v>
      </c>
      <c r="BZ85" s="380">
        <v>0</v>
      </c>
      <c r="CA85" s="381">
        <v>0</v>
      </c>
      <c r="CB85" s="379">
        <v>0</v>
      </c>
      <c r="CC85" s="379">
        <v>0</v>
      </c>
      <c r="CD85" s="379">
        <v>0</v>
      </c>
      <c r="CE85" s="379">
        <v>0</v>
      </c>
      <c r="CF85" s="379">
        <v>0</v>
      </c>
      <c r="CG85" s="379">
        <v>0</v>
      </c>
      <c r="CH85" s="379">
        <v>0</v>
      </c>
      <c r="CI85" s="382">
        <v>0</v>
      </c>
      <c r="CJ85" s="378">
        <v>0</v>
      </c>
      <c r="CK85" s="379">
        <v>0</v>
      </c>
      <c r="CL85" s="379">
        <v>0</v>
      </c>
      <c r="CM85" s="379">
        <v>0</v>
      </c>
      <c r="CN85" s="379">
        <v>0</v>
      </c>
      <c r="CO85" s="379">
        <v>0</v>
      </c>
      <c r="CP85" s="379">
        <v>0</v>
      </c>
      <c r="CQ85" s="379">
        <v>0</v>
      </c>
      <c r="CR85" s="380">
        <v>0</v>
      </c>
      <c r="CS85" s="381">
        <v>0</v>
      </c>
      <c r="CT85" s="379">
        <v>0</v>
      </c>
      <c r="CU85" s="379">
        <v>0</v>
      </c>
      <c r="CV85" s="379">
        <v>0</v>
      </c>
      <c r="CW85" s="379">
        <v>0</v>
      </c>
      <c r="CX85" s="379">
        <v>0</v>
      </c>
      <c r="CY85" s="379">
        <v>0</v>
      </c>
      <c r="CZ85" s="379">
        <v>0</v>
      </c>
      <c r="DA85" s="382">
        <v>0</v>
      </c>
      <c r="DB85" s="378">
        <v>0</v>
      </c>
      <c r="DC85" s="379">
        <v>0</v>
      </c>
      <c r="DD85" s="379">
        <v>0</v>
      </c>
      <c r="DE85" s="379">
        <v>0</v>
      </c>
      <c r="DF85" s="379">
        <v>0</v>
      </c>
      <c r="DG85" s="379">
        <v>0</v>
      </c>
      <c r="DH85" s="379">
        <v>0</v>
      </c>
      <c r="DI85" s="379">
        <v>0</v>
      </c>
      <c r="DJ85" s="380">
        <v>0</v>
      </c>
      <c r="DK85" s="381">
        <v>0</v>
      </c>
      <c r="DL85" s="379">
        <v>0</v>
      </c>
      <c r="DM85" s="379">
        <v>0</v>
      </c>
      <c r="DN85" s="379">
        <v>0</v>
      </c>
      <c r="DO85" s="379">
        <v>0</v>
      </c>
      <c r="DP85" s="379">
        <v>0</v>
      </c>
      <c r="DQ85" s="379">
        <v>0</v>
      </c>
      <c r="DR85" s="379">
        <v>0</v>
      </c>
      <c r="DS85" s="382">
        <v>0</v>
      </c>
      <c r="DT85" s="378">
        <v>0</v>
      </c>
      <c r="DU85" s="379">
        <v>0</v>
      </c>
      <c r="DV85" s="379">
        <v>0</v>
      </c>
      <c r="DW85" s="379">
        <v>0</v>
      </c>
      <c r="DX85" s="379">
        <v>0</v>
      </c>
      <c r="DY85" s="379">
        <v>0</v>
      </c>
      <c r="DZ85" s="379">
        <v>0</v>
      </c>
      <c r="EA85" s="379">
        <v>0</v>
      </c>
      <c r="EB85" s="380">
        <v>0</v>
      </c>
      <c r="EC85" s="381">
        <v>0</v>
      </c>
      <c r="ED85" s="379">
        <v>0</v>
      </c>
      <c r="EE85" s="379">
        <v>0</v>
      </c>
      <c r="EF85" s="379">
        <v>0</v>
      </c>
      <c r="EG85" s="379">
        <v>0</v>
      </c>
      <c r="EH85" s="379">
        <v>0</v>
      </c>
      <c r="EI85" s="379">
        <v>0</v>
      </c>
      <c r="EJ85" s="379">
        <v>0</v>
      </c>
      <c r="EK85" s="382">
        <v>0</v>
      </c>
      <c r="EL85" s="378">
        <v>0</v>
      </c>
      <c r="EM85" s="379">
        <v>0</v>
      </c>
      <c r="EN85" s="379">
        <v>0</v>
      </c>
      <c r="EO85" s="379">
        <v>0</v>
      </c>
      <c r="EP85" s="379">
        <v>0</v>
      </c>
      <c r="EQ85" s="379">
        <v>0</v>
      </c>
      <c r="ER85" s="379">
        <v>0</v>
      </c>
      <c r="ES85" s="379">
        <v>0</v>
      </c>
      <c r="ET85" s="380">
        <v>0</v>
      </c>
      <c r="EU85" s="381">
        <v>0</v>
      </c>
      <c r="EV85" s="379">
        <v>0</v>
      </c>
      <c r="EW85" s="379">
        <v>0</v>
      </c>
      <c r="EX85" s="379">
        <v>0</v>
      </c>
      <c r="EY85" s="379">
        <v>0</v>
      </c>
      <c r="EZ85" s="379">
        <v>0</v>
      </c>
      <c r="FA85" s="379">
        <v>0</v>
      </c>
      <c r="FB85" s="379">
        <v>0</v>
      </c>
      <c r="FC85" s="382">
        <v>0</v>
      </c>
      <c r="FD85" s="378">
        <v>0</v>
      </c>
      <c r="FE85" s="379">
        <v>0</v>
      </c>
      <c r="FF85" s="379">
        <v>0</v>
      </c>
      <c r="FG85" s="379">
        <v>0</v>
      </c>
      <c r="FH85" s="379">
        <v>0</v>
      </c>
      <c r="FI85" s="379">
        <v>0</v>
      </c>
      <c r="FJ85" s="379">
        <v>0</v>
      </c>
      <c r="FK85" s="379">
        <v>0</v>
      </c>
      <c r="FL85" s="380">
        <v>0</v>
      </c>
      <c r="FM85" s="381">
        <v>0</v>
      </c>
      <c r="FN85" s="379">
        <v>0</v>
      </c>
      <c r="FO85" s="379">
        <v>0</v>
      </c>
      <c r="FP85" s="379">
        <v>0</v>
      </c>
      <c r="FQ85" s="379">
        <v>0</v>
      </c>
      <c r="FR85" s="379">
        <v>0</v>
      </c>
      <c r="FS85" s="379">
        <v>0</v>
      </c>
      <c r="FT85" s="379">
        <v>0</v>
      </c>
      <c r="FU85" s="382">
        <v>0</v>
      </c>
      <c r="FV85" s="378">
        <v>0</v>
      </c>
      <c r="FW85" s="379">
        <v>0</v>
      </c>
      <c r="FX85" s="379">
        <v>0</v>
      </c>
      <c r="FY85" s="379">
        <v>0</v>
      </c>
      <c r="FZ85" s="379">
        <v>0</v>
      </c>
      <c r="GA85" s="379">
        <v>0</v>
      </c>
      <c r="GB85" s="379">
        <v>0</v>
      </c>
      <c r="GC85" s="379">
        <v>0</v>
      </c>
      <c r="GD85" s="380">
        <v>0</v>
      </c>
      <c r="GE85" s="381">
        <v>0</v>
      </c>
      <c r="GF85" s="379">
        <v>0</v>
      </c>
      <c r="GG85" s="379">
        <v>0</v>
      </c>
      <c r="GH85" s="379">
        <v>0</v>
      </c>
      <c r="GI85" s="379">
        <v>0</v>
      </c>
      <c r="GJ85" s="379">
        <v>0</v>
      </c>
      <c r="GK85" s="379">
        <v>0</v>
      </c>
      <c r="GL85" s="379">
        <v>0</v>
      </c>
      <c r="GM85" s="382">
        <v>0</v>
      </c>
      <c r="GN85" s="378">
        <v>0</v>
      </c>
      <c r="GO85" s="379">
        <v>0</v>
      </c>
      <c r="GP85" s="379">
        <v>0</v>
      </c>
      <c r="GQ85" s="379">
        <v>0</v>
      </c>
      <c r="GR85" s="379">
        <v>0</v>
      </c>
      <c r="GS85" s="379">
        <v>0</v>
      </c>
      <c r="GT85" s="379">
        <v>0</v>
      </c>
      <c r="GU85" s="379">
        <v>0</v>
      </c>
      <c r="GV85" s="380">
        <v>0</v>
      </c>
      <c r="GW85" s="381">
        <v>0</v>
      </c>
      <c r="GX85" s="379">
        <v>0</v>
      </c>
      <c r="GY85" s="379">
        <v>0</v>
      </c>
      <c r="GZ85" s="379">
        <v>0</v>
      </c>
      <c r="HA85" s="379">
        <v>0</v>
      </c>
      <c r="HB85" s="379">
        <v>0</v>
      </c>
      <c r="HC85" s="379">
        <v>0</v>
      </c>
      <c r="HD85" s="379">
        <v>0</v>
      </c>
      <c r="HE85" s="382">
        <v>0</v>
      </c>
      <c r="HF85" s="378">
        <v>0</v>
      </c>
      <c r="HG85" s="379">
        <v>0</v>
      </c>
      <c r="HH85" s="379">
        <v>0</v>
      </c>
      <c r="HI85" s="379">
        <v>0</v>
      </c>
      <c r="HJ85" s="379">
        <v>0</v>
      </c>
      <c r="HK85" s="379">
        <v>0</v>
      </c>
      <c r="HL85" s="379">
        <v>0</v>
      </c>
      <c r="HM85" s="379">
        <v>0</v>
      </c>
      <c r="HN85" s="380">
        <v>0</v>
      </c>
      <c r="HO85" s="115">
        <f t="shared" si="22"/>
        <v>0</v>
      </c>
      <c r="HP85" s="115">
        <f t="shared" si="23"/>
        <v>0</v>
      </c>
      <c r="HQ85" s="115">
        <f t="shared" si="24"/>
        <v>0</v>
      </c>
      <c r="HR85" s="115">
        <f t="shared" si="25"/>
        <v>0</v>
      </c>
      <c r="HS85" s="116">
        <f t="shared" si="26"/>
        <v>0</v>
      </c>
      <c r="HT85" s="115">
        <f t="shared" si="27"/>
        <v>0</v>
      </c>
      <c r="HU85" s="115">
        <f t="shared" si="28"/>
        <v>0</v>
      </c>
      <c r="HV85" s="117">
        <f t="shared" si="29"/>
        <v>0</v>
      </c>
      <c r="HW85" s="115" t="str">
        <f t="shared" si="30"/>
        <v>nem volt</v>
      </c>
      <c r="HX85" s="470" t="str">
        <f t="shared" si="31"/>
        <v>nem volt</v>
      </c>
      <c r="HY85" s="470" t="str">
        <f t="shared" si="32"/>
        <v>nem volt</v>
      </c>
      <c r="HZ85" s="399" t="str">
        <f t="shared" si="33"/>
        <v>nem volt</v>
      </c>
      <c r="IA85" s="118">
        <f t="shared" si="37"/>
        <v>0</v>
      </c>
      <c r="IB85" s="119">
        <f t="shared" si="21"/>
        <v>0</v>
      </c>
      <c r="IC85" s="119" t="str">
        <f t="shared" si="34"/>
        <v>nem volt</v>
      </c>
      <c r="ID85" s="399">
        <f t="shared" si="35"/>
        <v>1</v>
      </c>
    </row>
    <row r="86" spans="1:238" ht="18" x14ac:dyDescent="0.25">
      <c r="A86" s="392">
        <f t="shared" si="36"/>
        <v>80</v>
      </c>
      <c r="B86" s="62" t="s">
        <v>448</v>
      </c>
      <c r="C86" s="64">
        <v>0</v>
      </c>
      <c r="D86" s="64">
        <v>0</v>
      </c>
      <c r="E86" s="64">
        <v>0</v>
      </c>
      <c r="F86" s="64">
        <v>0</v>
      </c>
      <c r="G86" s="64">
        <v>0</v>
      </c>
      <c r="H86" s="65">
        <v>0</v>
      </c>
      <c r="I86" s="288">
        <v>0</v>
      </c>
      <c r="J86" s="64">
        <v>0</v>
      </c>
      <c r="K86" s="64">
        <v>0</v>
      </c>
      <c r="L86" s="64">
        <v>0</v>
      </c>
      <c r="M86" s="64">
        <v>0</v>
      </c>
      <c r="N86" s="64">
        <v>0</v>
      </c>
      <c r="O86" s="67"/>
      <c r="P86" s="378">
        <v>0</v>
      </c>
      <c r="Q86" s="379">
        <v>0</v>
      </c>
      <c r="R86" s="379">
        <v>0</v>
      </c>
      <c r="S86" s="379">
        <v>0</v>
      </c>
      <c r="T86" s="379">
        <v>0</v>
      </c>
      <c r="U86" s="379">
        <v>0</v>
      </c>
      <c r="V86" s="379">
        <v>0</v>
      </c>
      <c r="W86" s="379">
        <v>0</v>
      </c>
      <c r="X86" s="380">
        <v>0</v>
      </c>
      <c r="Y86" s="381">
        <v>0</v>
      </c>
      <c r="Z86" s="379">
        <v>0</v>
      </c>
      <c r="AA86" s="379">
        <v>0</v>
      </c>
      <c r="AB86" s="379">
        <v>0</v>
      </c>
      <c r="AC86" s="379">
        <v>0</v>
      </c>
      <c r="AD86" s="379">
        <v>0</v>
      </c>
      <c r="AE86" s="379">
        <v>0</v>
      </c>
      <c r="AF86" s="379">
        <v>0</v>
      </c>
      <c r="AG86" s="382">
        <v>0</v>
      </c>
      <c r="AH86" s="378">
        <v>0</v>
      </c>
      <c r="AI86" s="379">
        <v>0</v>
      </c>
      <c r="AJ86" s="379">
        <v>0</v>
      </c>
      <c r="AK86" s="379">
        <v>0</v>
      </c>
      <c r="AL86" s="379">
        <v>0</v>
      </c>
      <c r="AM86" s="379">
        <v>0</v>
      </c>
      <c r="AN86" s="379">
        <v>0</v>
      </c>
      <c r="AO86" s="379">
        <v>0</v>
      </c>
      <c r="AP86" s="380">
        <v>0</v>
      </c>
      <c r="AQ86" s="381">
        <v>0</v>
      </c>
      <c r="AR86" s="379">
        <v>0</v>
      </c>
      <c r="AS86" s="379">
        <v>0</v>
      </c>
      <c r="AT86" s="379">
        <v>0</v>
      </c>
      <c r="AU86" s="379">
        <v>0</v>
      </c>
      <c r="AV86" s="379">
        <v>0</v>
      </c>
      <c r="AW86" s="379">
        <v>0</v>
      </c>
      <c r="AX86" s="379">
        <v>0</v>
      </c>
      <c r="AY86" s="382">
        <v>0</v>
      </c>
      <c r="AZ86" s="378">
        <v>0</v>
      </c>
      <c r="BA86" s="379">
        <v>0</v>
      </c>
      <c r="BB86" s="379">
        <v>0</v>
      </c>
      <c r="BC86" s="379">
        <v>0</v>
      </c>
      <c r="BD86" s="379">
        <v>0</v>
      </c>
      <c r="BE86" s="379">
        <v>0</v>
      </c>
      <c r="BF86" s="379">
        <v>0</v>
      </c>
      <c r="BG86" s="379">
        <v>0</v>
      </c>
      <c r="BH86" s="380">
        <v>0</v>
      </c>
      <c r="BI86" s="381">
        <v>0</v>
      </c>
      <c r="BJ86" s="379">
        <v>0</v>
      </c>
      <c r="BK86" s="379">
        <v>0</v>
      </c>
      <c r="BL86" s="379">
        <v>0</v>
      </c>
      <c r="BM86" s="379">
        <v>0</v>
      </c>
      <c r="BN86" s="379">
        <v>0</v>
      </c>
      <c r="BO86" s="379">
        <v>0</v>
      </c>
      <c r="BP86" s="379">
        <v>0</v>
      </c>
      <c r="BQ86" s="382">
        <v>0</v>
      </c>
      <c r="BR86" s="378">
        <v>0</v>
      </c>
      <c r="BS86" s="379">
        <v>0</v>
      </c>
      <c r="BT86" s="379">
        <v>0</v>
      </c>
      <c r="BU86" s="379">
        <v>0</v>
      </c>
      <c r="BV86" s="379">
        <v>0</v>
      </c>
      <c r="BW86" s="379">
        <v>0</v>
      </c>
      <c r="BX86" s="379">
        <v>0</v>
      </c>
      <c r="BY86" s="379">
        <v>0</v>
      </c>
      <c r="BZ86" s="380">
        <v>0</v>
      </c>
      <c r="CA86" s="381">
        <v>0</v>
      </c>
      <c r="CB86" s="379">
        <v>0</v>
      </c>
      <c r="CC86" s="379">
        <v>0</v>
      </c>
      <c r="CD86" s="379">
        <v>0</v>
      </c>
      <c r="CE86" s="379">
        <v>0</v>
      </c>
      <c r="CF86" s="379">
        <v>0</v>
      </c>
      <c r="CG86" s="379">
        <v>0</v>
      </c>
      <c r="CH86" s="379">
        <v>0</v>
      </c>
      <c r="CI86" s="382">
        <v>0</v>
      </c>
      <c r="CJ86" s="378">
        <v>0</v>
      </c>
      <c r="CK86" s="379">
        <v>0</v>
      </c>
      <c r="CL86" s="379">
        <v>0</v>
      </c>
      <c r="CM86" s="379">
        <v>0</v>
      </c>
      <c r="CN86" s="379">
        <v>0</v>
      </c>
      <c r="CO86" s="379">
        <v>0</v>
      </c>
      <c r="CP86" s="379">
        <v>0</v>
      </c>
      <c r="CQ86" s="379">
        <v>0</v>
      </c>
      <c r="CR86" s="380">
        <v>0</v>
      </c>
      <c r="CS86" s="381">
        <v>0</v>
      </c>
      <c r="CT86" s="379">
        <v>0</v>
      </c>
      <c r="CU86" s="379">
        <v>0</v>
      </c>
      <c r="CV86" s="379">
        <v>0</v>
      </c>
      <c r="CW86" s="379">
        <v>0</v>
      </c>
      <c r="CX86" s="379">
        <v>0</v>
      </c>
      <c r="CY86" s="379">
        <v>0</v>
      </c>
      <c r="CZ86" s="379">
        <v>0</v>
      </c>
      <c r="DA86" s="382">
        <v>0</v>
      </c>
      <c r="DB86" s="378">
        <v>0</v>
      </c>
      <c r="DC86" s="379">
        <v>0</v>
      </c>
      <c r="DD86" s="379">
        <v>0</v>
      </c>
      <c r="DE86" s="379">
        <v>0</v>
      </c>
      <c r="DF86" s="379">
        <v>0</v>
      </c>
      <c r="DG86" s="379">
        <v>0</v>
      </c>
      <c r="DH86" s="379">
        <v>0</v>
      </c>
      <c r="DI86" s="379">
        <v>0</v>
      </c>
      <c r="DJ86" s="380">
        <v>0</v>
      </c>
      <c r="DK86" s="381">
        <v>0</v>
      </c>
      <c r="DL86" s="379">
        <v>0</v>
      </c>
      <c r="DM86" s="379">
        <v>0</v>
      </c>
      <c r="DN86" s="379">
        <v>0</v>
      </c>
      <c r="DO86" s="379">
        <v>0</v>
      </c>
      <c r="DP86" s="379">
        <v>0</v>
      </c>
      <c r="DQ86" s="379">
        <v>0</v>
      </c>
      <c r="DR86" s="379">
        <v>0</v>
      </c>
      <c r="DS86" s="382">
        <v>0</v>
      </c>
      <c r="DT86" s="378">
        <v>0</v>
      </c>
      <c r="DU86" s="379">
        <v>0</v>
      </c>
      <c r="DV86" s="379">
        <v>0</v>
      </c>
      <c r="DW86" s="379">
        <v>0</v>
      </c>
      <c r="DX86" s="379">
        <v>0</v>
      </c>
      <c r="DY86" s="379">
        <v>0</v>
      </c>
      <c r="DZ86" s="379">
        <v>0</v>
      </c>
      <c r="EA86" s="379">
        <v>0</v>
      </c>
      <c r="EB86" s="380">
        <v>0</v>
      </c>
      <c r="EC86" s="381">
        <v>0</v>
      </c>
      <c r="ED86" s="379">
        <v>0</v>
      </c>
      <c r="EE86" s="379">
        <v>0</v>
      </c>
      <c r="EF86" s="379">
        <v>0</v>
      </c>
      <c r="EG86" s="379">
        <v>0</v>
      </c>
      <c r="EH86" s="379">
        <v>0</v>
      </c>
      <c r="EI86" s="379">
        <v>0</v>
      </c>
      <c r="EJ86" s="379">
        <v>0</v>
      </c>
      <c r="EK86" s="382">
        <v>0</v>
      </c>
      <c r="EL86" s="378">
        <v>0</v>
      </c>
      <c r="EM86" s="379">
        <v>0</v>
      </c>
      <c r="EN86" s="379">
        <v>0</v>
      </c>
      <c r="EO86" s="379">
        <v>0</v>
      </c>
      <c r="EP86" s="379">
        <v>0</v>
      </c>
      <c r="EQ86" s="379">
        <v>0</v>
      </c>
      <c r="ER86" s="379">
        <v>0</v>
      </c>
      <c r="ES86" s="379">
        <v>0</v>
      </c>
      <c r="ET86" s="380">
        <v>0</v>
      </c>
      <c r="EU86" s="381">
        <v>0</v>
      </c>
      <c r="EV86" s="379">
        <v>0</v>
      </c>
      <c r="EW86" s="379">
        <v>0</v>
      </c>
      <c r="EX86" s="379">
        <v>0</v>
      </c>
      <c r="EY86" s="379">
        <v>0</v>
      </c>
      <c r="EZ86" s="379">
        <v>0</v>
      </c>
      <c r="FA86" s="379">
        <v>0</v>
      </c>
      <c r="FB86" s="379">
        <v>0</v>
      </c>
      <c r="FC86" s="382">
        <v>0</v>
      </c>
      <c r="FD86" s="378">
        <v>0</v>
      </c>
      <c r="FE86" s="379">
        <v>0</v>
      </c>
      <c r="FF86" s="379">
        <v>0</v>
      </c>
      <c r="FG86" s="379">
        <v>0</v>
      </c>
      <c r="FH86" s="379">
        <v>0</v>
      </c>
      <c r="FI86" s="379">
        <v>0</v>
      </c>
      <c r="FJ86" s="379">
        <v>0</v>
      </c>
      <c r="FK86" s="379">
        <v>0</v>
      </c>
      <c r="FL86" s="380">
        <v>0</v>
      </c>
      <c r="FM86" s="381">
        <v>0</v>
      </c>
      <c r="FN86" s="379">
        <v>0</v>
      </c>
      <c r="FO86" s="379">
        <v>0</v>
      </c>
      <c r="FP86" s="379">
        <v>0</v>
      </c>
      <c r="FQ86" s="379">
        <v>0</v>
      </c>
      <c r="FR86" s="379">
        <v>0</v>
      </c>
      <c r="FS86" s="379">
        <v>0</v>
      </c>
      <c r="FT86" s="379">
        <v>0</v>
      </c>
      <c r="FU86" s="382">
        <v>0</v>
      </c>
      <c r="FV86" s="378">
        <v>14</v>
      </c>
      <c r="FW86" s="379">
        <v>0</v>
      </c>
      <c r="FX86" s="379">
        <v>0</v>
      </c>
      <c r="FY86" s="379">
        <v>0</v>
      </c>
      <c r="FZ86" s="379">
        <v>0</v>
      </c>
      <c r="GA86" s="379">
        <v>0</v>
      </c>
      <c r="GB86" s="379">
        <v>0</v>
      </c>
      <c r="GC86" s="379">
        <v>0</v>
      </c>
      <c r="GD86" s="380">
        <v>2</v>
      </c>
      <c r="GE86" s="381">
        <v>0</v>
      </c>
      <c r="GF86" s="379">
        <v>0</v>
      </c>
      <c r="GG86" s="379">
        <v>0</v>
      </c>
      <c r="GH86" s="379">
        <v>0</v>
      </c>
      <c r="GI86" s="379">
        <v>0</v>
      </c>
      <c r="GJ86" s="379">
        <v>0</v>
      </c>
      <c r="GK86" s="379">
        <v>0</v>
      </c>
      <c r="GL86" s="379">
        <v>0</v>
      </c>
      <c r="GM86" s="382">
        <v>0</v>
      </c>
      <c r="GN86" s="378">
        <v>0</v>
      </c>
      <c r="GO86" s="379">
        <v>0</v>
      </c>
      <c r="GP86" s="379">
        <v>0</v>
      </c>
      <c r="GQ86" s="379">
        <v>0</v>
      </c>
      <c r="GR86" s="379">
        <v>0</v>
      </c>
      <c r="GS86" s="379">
        <v>0</v>
      </c>
      <c r="GT86" s="379">
        <v>0</v>
      </c>
      <c r="GU86" s="379">
        <v>0</v>
      </c>
      <c r="GV86" s="380">
        <v>0</v>
      </c>
      <c r="GW86" s="381">
        <v>0</v>
      </c>
      <c r="GX86" s="379">
        <v>0</v>
      </c>
      <c r="GY86" s="379">
        <v>0</v>
      </c>
      <c r="GZ86" s="379">
        <v>0</v>
      </c>
      <c r="HA86" s="379">
        <v>0</v>
      </c>
      <c r="HB86" s="379">
        <v>0</v>
      </c>
      <c r="HC86" s="379">
        <v>0</v>
      </c>
      <c r="HD86" s="379">
        <v>0</v>
      </c>
      <c r="HE86" s="382">
        <v>0</v>
      </c>
      <c r="HF86" s="378">
        <v>0</v>
      </c>
      <c r="HG86" s="379">
        <v>0</v>
      </c>
      <c r="HH86" s="379">
        <v>0</v>
      </c>
      <c r="HI86" s="379">
        <v>0</v>
      </c>
      <c r="HJ86" s="379">
        <v>0</v>
      </c>
      <c r="HK86" s="379">
        <v>0</v>
      </c>
      <c r="HL86" s="379">
        <v>0</v>
      </c>
      <c r="HM86" s="379">
        <v>0</v>
      </c>
      <c r="HN86" s="380">
        <v>0</v>
      </c>
      <c r="HO86" s="115">
        <f t="shared" si="22"/>
        <v>14</v>
      </c>
      <c r="HP86" s="115">
        <f t="shared" si="23"/>
        <v>0</v>
      </c>
      <c r="HQ86" s="115">
        <f t="shared" si="24"/>
        <v>0</v>
      </c>
      <c r="HR86" s="115">
        <f t="shared" si="25"/>
        <v>0</v>
      </c>
      <c r="HS86" s="116">
        <f t="shared" si="26"/>
        <v>0</v>
      </c>
      <c r="HT86" s="115">
        <f t="shared" si="27"/>
        <v>0</v>
      </c>
      <c r="HU86" s="115">
        <f t="shared" si="28"/>
        <v>0</v>
      </c>
      <c r="HV86" s="117">
        <f t="shared" si="29"/>
        <v>0</v>
      </c>
      <c r="HW86" s="115">
        <f t="shared" si="30"/>
        <v>0</v>
      </c>
      <c r="HX86" s="470" t="str">
        <f t="shared" si="31"/>
        <v>nem volt</v>
      </c>
      <c r="HY86" s="470" t="str">
        <f t="shared" si="32"/>
        <v>nem volt</v>
      </c>
      <c r="HZ86" s="399" t="str">
        <f t="shared" si="33"/>
        <v>nem volt</v>
      </c>
      <c r="IA86" s="118">
        <f t="shared" si="37"/>
        <v>14</v>
      </c>
      <c r="IB86" s="119">
        <f t="shared" si="21"/>
        <v>0</v>
      </c>
      <c r="IC86" s="119">
        <f t="shared" si="34"/>
        <v>0</v>
      </c>
      <c r="ID86" s="399">
        <f t="shared" si="35"/>
        <v>0</v>
      </c>
    </row>
    <row r="87" spans="1:238" ht="18" x14ac:dyDescent="0.25">
      <c r="A87" s="392">
        <f t="shared" si="36"/>
        <v>81</v>
      </c>
      <c r="B87" s="62" t="s">
        <v>448</v>
      </c>
      <c r="C87" s="64">
        <v>0</v>
      </c>
      <c r="D87" s="64">
        <v>0</v>
      </c>
      <c r="E87" s="64">
        <v>0</v>
      </c>
      <c r="F87" s="64">
        <v>0</v>
      </c>
      <c r="G87" s="64">
        <v>0</v>
      </c>
      <c r="H87" s="65">
        <v>0</v>
      </c>
      <c r="I87" s="288">
        <v>0</v>
      </c>
      <c r="J87" s="64">
        <v>0</v>
      </c>
      <c r="K87" s="64">
        <v>0</v>
      </c>
      <c r="L87" s="64">
        <v>0</v>
      </c>
      <c r="M87" s="64">
        <v>0</v>
      </c>
      <c r="N87" s="64">
        <v>0</v>
      </c>
      <c r="O87" s="67"/>
      <c r="P87" s="378">
        <v>0</v>
      </c>
      <c r="Q87" s="379">
        <v>0</v>
      </c>
      <c r="R87" s="379">
        <v>0</v>
      </c>
      <c r="S87" s="379">
        <v>0</v>
      </c>
      <c r="T87" s="379">
        <v>0</v>
      </c>
      <c r="U87" s="379">
        <v>0</v>
      </c>
      <c r="V87" s="379">
        <v>0</v>
      </c>
      <c r="W87" s="379">
        <v>0</v>
      </c>
      <c r="X87" s="380">
        <v>0</v>
      </c>
      <c r="Y87" s="381">
        <v>0</v>
      </c>
      <c r="Z87" s="379">
        <v>0</v>
      </c>
      <c r="AA87" s="379">
        <v>0</v>
      </c>
      <c r="AB87" s="379">
        <v>0</v>
      </c>
      <c r="AC87" s="379">
        <v>0</v>
      </c>
      <c r="AD87" s="379">
        <v>0</v>
      </c>
      <c r="AE87" s="379">
        <v>0</v>
      </c>
      <c r="AF87" s="379">
        <v>0</v>
      </c>
      <c r="AG87" s="382">
        <v>0</v>
      </c>
      <c r="AH87" s="378">
        <v>0</v>
      </c>
      <c r="AI87" s="379">
        <v>0</v>
      </c>
      <c r="AJ87" s="379">
        <v>0</v>
      </c>
      <c r="AK87" s="379">
        <v>0</v>
      </c>
      <c r="AL87" s="379">
        <v>0</v>
      </c>
      <c r="AM87" s="379">
        <v>0</v>
      </c>
      <c r="AN87" s="379">
        <v>0</v>
      </c>
      <c r="AO87" s="379">
        <v>0</v>
      </c>
      <c r="AP87" s="380">
        <v>0</v>
      </c>
      <c r="AQ87" s="381">
        <v>0</v>
      </c>
      <c r="AR87" s="379">
        <v>0</v>
      </c>
      <c r="AS87" s="379">
        <v>0</v>
      </c>
      <c r="AT87" s="379">
        <v>0</v>
      </c>
      <c r="AU87" s="379">
        <v>0</v>
      </c>
      <c r="AV87" s="379">
        <v>0</v>
      </c>
      <c r="AW87" s="379">
        <v>0</v>
      </c>
      <c r="AX87" s="379">
        <v>0</v>
      </c>
      <c r="AY87" s="382">
        <v>0</v>
      </c>
      <c r="AZ87" s="378">
        <v>0</v>
      </c>
      <c r="BA87" s="379">
        <v>0</v>
      </c>
      <c r="BB87" s="379">
        <v>0</v>
      </c>
      <c r="BC87" s="379">
        <v>0</v>
      </c>
      <c r="BD87" s="379">
        <v>0</v>
      </c>
      <c r="BE87" s="379">
        <v>0</v>
      </c>
      <c r="BF87" s="379">
        <v>0</v>
      </c>
      <c r="BG87" s="379">
        <v>0</v>
      </c>
      <c r="BH87" s="380">
        <v>0</v>
      </c>
      <c r="BI87" s="381">
        <v>0</v>
      </c>
      <c r="BJ87" s="379">
        <v>0</v>
      </c>
      <c r="BK87" s="379">
        <v>0</v>
      </c>
      <c r="BL87" s="379">
        <v>0</v>
      </c>
      <c r="BM87" s="379">
        <v>0</v>
      </c>
      <c r="BN87" s="379">
        <v>0</v>
      </c>
      <c r="BO87" s="379">
        <v>0</v>
      </c>
      <c r="BP87" s="379">
        <v>0</v>
      </c>
      <c r="BQ87" s="382">
        <v>0</v>
      </c>
      <c r="BR87" s="378">
        <v>0</v>
      </c>
      <c r="BS87" s="379">
        <v>0</v>
      </c>
      <c r="BT87" s="379">
        <v>0</v>
      </c>
      <c r="BU87" s="379">
        <v>0</v>
      </c>
      <c r="BV87" s="379">
        <v>0</v>
      </c>
      <c r="BW87" s="379">
        <v>0</v>
      </c>
      <c r="BX87" s="379">
        <v>0</v>
      </c>
      <c r="BY87" s="379">
        <v>0</v>
      </c>
      <c r="BZ87" s="380">
        <v>0</v>
      </c>
      <c r="CA87" s="381">
        <v>0</v>
      </c>
      <c r="CB87" s="379">
        <v>0</v>
      </c>
      <c r="CC87" s="379">
        <v>0</v>
      </c>
      <c r="CD87" s="379">
        <v>0</v>
      </c>
      <c r="CE87" s="379">
        <v>0</v>
      </c>
      <c r="CF87" s="379">
        <v>0</v>
      </c>
      <c r="CG87" s="379">
        <v>0</v>
      </c>
      <c r="CH87" s="379">
        <v>0</v>
      </c>
      <c r="CI87" s="382">
        <v>0</v>
      </c>
      <c r="CJ87" s="378">
        <v>0</v>
      </c>
      <c r="CK87" s="379">
        <v>0</v>
      </c>
      <c r="CL87" s="379">
        <v>0</v>
      </c>
      <c r="CM87" s="379">
        <v>0</v>
      </c>
      <c r="CN87" s="379">
        <v>0</v>
      </c>
      <c r="CO87" s="379">
        <v>0</v>
      </c>
      <c r="CP87" s="379">
        <v>0</v>
      </c>
      <c r="CQ87" s="379">
        <v>0</v>
      </c>
      <c r="CR87" s="380">
        <v>0</v>
      </c>
      <c r="CS87" s="381">
        <v>0</v>
      </c>
      <c r="CT87" s="379">
        <v>0</v>
      </c>
      <c r="CU87" s="379">
        <v>0</v>
      </c>
      <c r="CV87" s="379">
        <v>0</v>
      </c>
      <c r="CW87" s="379">
        <v>0</v>
      </c>
      <c r="CX87" s="379">
        <v>0</v>
      </c>
      <c r="CY87" s="379">
        <v>0</v>
      </c>
      <c r="CZ87" s="379">
        <v>0</v>
      </c>
      <c r="DA87" s="382">
        <v>0</v>
      </c>
      <c r="DB87" s="378">
        <v>0</v>
      </c>
      <c r="DC87" s="379">
        <v>0</v>
      </c>
      <c r="DD87" s="379">
        <v>0</v>
      </c>
      <c r="DE87" s="379">
        <v>0</v>
      </c>
      <c r="DF87" s="379">
        <v>0</v>
      </c>
      <c r="DG87" s="379">
        <v>0</v>
      </c>
      <c r="DH87" s="379">
        <v>0</v>
      </c>
      <c r="DI87" s="379">
        <v>0</v>
      </c>
      <c r="DJ87" s="380">
        <v>0</v>
      </c>
      <c r="DK87" s="381">
        <v>0</v>
      </c>
      <c r="DL87" s="379">
        <v>0</v>
      </c>
      <c r="DM87" s="379">
        <v>0</v>
      </c>
      <c r="DN87" s="379">
        <v>0</v>
      </c>
      <c r="DO87" s="379">
        <v>0</v>
      </c>
      <c r="DP87" s="379">
        <v>0</v>
      </c>
      <c r="DQ87" s="379">
        <v>0</v>
      </c>
      <c r="DR87" s="379">
        <v>0</v>
      </c>
      <c r="DS87" s="382">
        <v>0</v>
      </c>
      <c r="DT87" s="378">
        <v>0</v>
      </c>
      <c r="DU87" s="379">
        <v>0</v>
      </c>
      <c r="DV87" s="379">
        <v>0</v>
      </c>
      <c r="DW87" s="379">
        <v>0</v>
      </c>
      <c r="DX87" s="379">
        <v>0</v>
      </c>
      <c r="DY87" s="379">
        <v>0</v>
      </c>
      <c r="DZ87" s="379">
        <v>0</v>
      </c>
      <c r="EA87" s="379">
        <v>0</v>
      </c>
      <c r="EB87" s="380">
        <v>0</v>
      </c>
      <c r="EC87" s="381">
        <v>0</v>
      </c>
      <c r="ED87" s="379">
        <v>0</v>
      </c>
      <c r="EE87" s="379">
        <v>0</v>
      </c>
      <c r="EF87" s="379">
        <v>0</v>
      </c>
      <c r="EG87" s="379">
        <v>0</v>
      </c>
      <c r="EH87" s="379">
        <v>0</v>
      </c>
      <c r="EI87" s="379">
        <v>0</v>
      </c>
      <c r="EJ87" s="379">
        <v>0</v>
      </c>
      <c r="EK87" s="382">
        <v>0</v>
      </c>
      <c r="EL87" s="378">
        <v>0</v>
      </c>
      <c r="EM87" s="379">
        <v>0</v>
      </c>
      <c r="EN87" s="379">
        <v>0</v>
      </c>
      <c r="EO87" s="379">
        <v>0</v>
      </c>
      <c r="EP87" s="379">
        <v>0</v>
      </c>
      <c r="EQ87" s="379">
        <v>0</v>
      </c>
      <c r="ER87" s="379">
        <v>0</v>
      </c>
      <c r="ES87" s="379">
        <v>0</v>
      </c>
      <c r="ET87" s="380">
        <v>0</v>
      </c>
      <c r="EU87" s="381">
        <v>0</v>
      </c>
      <c r="EV87" s="379">
        <v>0</v>
      </c>
      <c r="EW87" s="379">
        <v>0</v>
      </c>
      <c r="EX87" s="379">
        <v>0</v>
      </c>
      <c r="EY87" s="379">
        <v>0</v>
      </c>
      <c r="EZ87" s="379">
        <v>0</v>
      </c>
      <c r="FA87" s="379">
        <v>0</v>
      </c>
      <c r="FB87" s="379">
        <v>0</v>
      </c>
      <c r="FC87" s="382">
        <v>0</v>
      </c>
      <c r="FD87" s="378">
        <v>0</v>
      </c>
      <c r="FE87" s="379">
        <v>0</v>
      </c>
      <c r="FF87" s="379">
        <v>0</v>
      </c>
      <c r="FG87" s="379">
        <v>0</v>
      </c>
      <c r="FH87" s="379">
        <v>0</v>
      </c>
      <c r="FI87" s="379">
        <v>0</v>
      </c>
      <c r="FJ87" s="379">
        <v>0</v>
      </c>
      <c r="FK87" s="379">
        <v>0</v>
      </c>
      <c r="FL87" s="380">
        <v>0</v>
      </c>
      <c r="FM87" s="381">
        <v>0</v>
      </c>
      <c r="FN87" s="379">
        <v>0</v>
      </c>
      <c r="FO87" s="379">
        <v>0</v>
      </c>
      <c r="FP87" s="379">
        <v>0</v>
      </c>
      <c r="FQ87" s="379">
        <v>0</v>
      </c>
      <c r="FR87" s="379">
        <v>0</v>
      </c>
      <c r="FS87" s="379">
        <v>0</v>
      </c>
      <c r="FT87" s="379">
        <v>0</v>
      </c>
      <c r="FU87" s="382">
        <v>0</v>
      </c>
      <c r="FV87" s="378">
        <v>0</v>
      </c>
      <c r="FW87" s="379">
        <v>0</v>
      </c>
      <c r="FX87" s="379">
        <v>0</v>
      </c>
      <c r="FY87" s="379">
        <v>0</v>
      </c>
      <c r="FZ87" s="379">
        <v>0</v>
      </c>
      <c r="GA87" s="379">
        <v>0</v>
      </c>
      <c r="GB87" s="379">
        <v>0</v>
      </c>
      <c r="GC87" s="379">
        <v>0</v>
      </c>
      <c r="GD87" s="380">
        <v>0</v>
      </c>
      <c r="GE87" s="381">
        <v>0</v>
      </c>
      <c r="GF87" s="379">
        <v>0</v>
      </c>
      <c r="GG87" s="379">
        <v>0</v>
      </c>
      <c r="GH87" s="379">
        <v>0</v>
      </c>
      <c r="GI87" s="379">
        <v>0</v>
      </c>
      <c r="GJ87" s="379">
        <v>0</v>
      </c>
      <c r="GK87" s="379">
        <v>0</v>
      </c>
      <c r="GL87" s="379">
        <v>0</v>
      </c>
      <c r="GM87" s="382">
        <v>0</v>
      </c>
      <c r="GN87" s="378">
        <v>0</v>
      </c>
      <c r="GO87" s="379">
        <v>0</v>
      </c>
      <c r="GP87" s="379">
        <v>0</v>
      </c>
      <c r="GQ87" s="379">
        <v>0</v>
      </c>
      <c r="GR87" s="379">
        <v>0</v>
      </c>
      <c r="GS87" s="379">
        <v>0</v>
      </c>
      <c r="GT87" s="379">
        <v>0</v>
      </c>
      <c r="GU87" s="379">
        <v>0</v>
      </c>
      <c r="GV87" s="380">
        <v>0</v>
      </c>
      <c r="GW87" s="381">
        <v>0</v>
      </c>
      <c r="GX87" s="379">
        <v>0</v>
      </c>
      <c r="GY87" s="379">
        <v>0</v>
      </c>
      <c r="GZ87" s="379">
        <v>0</v>
      </c>
      <c r="HA87" s="379">
        <v>0</v>
      </c>
      <c r="HB87" s="379">
        <v>0</v>
      </c>
      <c r="HC87" s="379">
        <v>0</v>
      </c>
      <c r="HD87" s="379">
        <v>0</v>
      </c>
      <c r="HE87" s="382">
        <v>0</v>
      </c>
      <c r="HF87" s="378">
        <v>0</v>
      </c>
      <c r="HG87" s="379">
        <v>0</v>
      </c>
      <c r="HH87" s="379">
        <v>0</v>
      </c>
      <c r="HI87" s="379">
        <v>0</v>
      </c>
      <c r="HJ87" s="379">
        <v>0</v>
      </c>
      <c r="HK87" s="379">
        <v>0</v>
      </c>
      <c r="HL87" s="379">
        <v>0</v>
      </c>
      <c r="HM87" s="379">
        <v>0</v>
      </c>
      <c r="HN87" s="380">
        <v>0</v>
      </c>
      <c r="HO87" s="115">
        <f t="shared" si="22"/>
        <v>0</v>
      </c>
      <c r="HP87" s="115">
        <f t="shared" si="23"/>
        <v>0</v>
      </c>
      <c r="HQ87" s="115">
        <f t="shared" si="24"/>
        <v>0</v>
      </c>
      <c r="HR87" s="115">
        <f t="shared" si="25"/>
        <v>0</v>
      </c>
      <c r="HS87" s="116">
        <f t="shared" si="26"/>
        <v>0</v>
      </c>
      <c r="HT87" s="115">
        <f t="shared" si="27"/>
        <v>0</v>
      </c>
      <c r="HU87" s="115">
        <f t="shared" si="28"/>
        <v>0</v>
      </c>
      <c r="HV87" s="117">
        <f t="shared" si="29"/>
        <v>0</v>
      </c>
      <c r="HW87" s="115" t="str">
        <f t="shared" si="30"/>
        <v>nem volt</v>
      </c>
      <c r="HX87" s="470" t="str">
        <f t="shared" si="31"/>
        <v>nem volt</v>
      </c>
      <c r="HY87" s="470" t="str">
        <f t="shared" si="32"/>
        <v>nem volt</v>
      </c>
      <c r="HZ87" s="399" t="str">
        <f t="shared" si="33"/>
        <v>nem volt</v>
      </c>
      <c r="IA87" s="118">
        <f t="shared" si="37"/>
        <v>0</v>
      </c>
      <c r="IB87" s="119">
        <f t="shared" si="21"/>
        <v>0</v>
      </c>
      <c r="IC87" s="119" t="str">
        <f t="shared" si="34"/>
        <v>nem volt</v>
      </c>
      <c r="ID87" s="399">
        <f t="shared" si="35"/>
        <v>0</v>
      </c>
    </row>
    <row r="88" spans="1:238" ht="18" x14ac:dyDescent="0.25">
      <c r="A88" s="392">
        <f t="shared" si="36"/>
        <v>82</v>
      </c>
      <c r="B88" s="62" t="s">
        <v>448</v>
      </c>
      <c r="C88" s="64">
        <v>0</v>
      </c>
      <c r="D88" s="64">
        <v>0</v>
      </c>
      <c r="E88" s="64">
        <v>0</v>
      </c>
      <c r="F88" s="64">
        <v>0</v>
      </c>
      <c r="G88" s="64">
        <v>0</v>
      </c>
      <c r="H88" s="65">
        <v>0</v>
      </c>
      <c r="I88" s="288">
        <v>0</v>
      </c>
      <c r="J88" s="64">
        <v>0</v>
      </c>
      <c r="K88" s="64">
        <v>0</v>
      </c>
      <c r="L88" s="64">
        <v>0</v>
      </c>
      <c r="M88" s="64">
        <v>0</v>
      </c>
      <c r="N88" s="64">
        <v>0</v>
      </c>
      <c r="O88" s="67"/>
      <c r="P88" s="378">
        <v>0</v>
      </c>
      <c r="Q88" s="379">
        <v>0</v>
      </c>
      <c r="R88" s="379">
        <v>0</v>
      </c>
      <c r="S88" s="379">
        <v>0</v>
      </c>
      <c r="T88" s="379">
        <v>0</v>
      </c>
      <c r="U88" s="379">
        <v>0</v>
      </c>
      <c r="V88" s="379">
        <v>0</v>
      </c>
      <c r="W88" s="379">
        <v>0</v>
      </c>
      <c r="X88" s="380">
        <v>0</v>
      </c>
      <c r="Y88" s="381">
        <v>0</v>
      </c>
      <c r="Z88" s="379">
        <v>0</v>
      </c>
      <c r="AA88" s="379">
        <v>0</v>
      </c>
      <c r="AB88" s="379">
        <v>0</v>
      </c>
      <c r="AC88" s="379">
        <v>0</v>
      </c>
      <c r="AD88" s="379">
        <v>0</v>
      </c>
      <c r="AE88" s="379">
        <v>0</v>
      </c>
      <c r="AF88" s="379">
        <v>0</v>
      </c>
      <c r="AG88" s="382">
        <v>0</v>
      </c>
      <c r="AH88" s="378">
        <v>0</v>
      </c>
      <c r="AI88" s="379">
        <v>0</v>
      </c>
      <c r="AJ88" s="379">
        <v>0</v>
      </c>
      <c r="AK88" s="379">
        <v>0</v>
      </c>
      <c r="AL88" s="379">
        <v>0</v>
      </c>
      <c r="AM88" s="379">
        <v>0</v>
      </c>
      <c r="AN88" s="379">
        <v>0</v>
      </c>
      <c r="AO88" s="379">
        <v>0</v>
      </c>
      <c r="AP88" s="380">
        <v>0</v>
      </c>
      <c r="AQ88" s="381">
        <v>0</v>
      </c>
      <c r="AR88" s="379">
        <v>0</v>
      </c>
      <c r="AS88" s="379">
        <v>0</v>
      </c>
      <c r="AT88" s="379">
        <v>0</v>
      </c>
      <c r="AU88" s="379">
        <v>0</v>
      </c>
      <c r="AV88" s="379">
        <v>0</v>
      </c>
      <c r="AW88" s="379">
        <v>0</v>
      </c>
      <c r="AX88" s="379">
        <v>0</v>
      </c>
      <c r="AY88" s="382">
        <v>0</v>
      </c>
      <c r="AZ88" s="378">
        <v>3</v>
      </c>
      <c r="BA88" s="379">
        <v>0</v>
      </c>
      <c r="BB88" s="379">
        <v>0</v>
      </c>
      <c r="BC88" s="379">
        <v>0</v>
      </c>
      <c r="BD88" s="379">
        <v>0</v>
      </c>
      <c r="BE88" s="379">
        <v>0</v>
      </c>
      <c r="BF88" s="379">
        <v>0</v>
      </c>
      <c r="BG88" s="379">
        <v>0</v>
      </c>
      <c r="BH88" s="380">
        <v>0</v>
      </c>
      <c r="BI88" s="381">
        <v>0</v>
      </c>
      <c r="BJ88" s="379">
        <v>0</v>
      </c>
      <c r="BK88" s="379">
        <v>0</v>
      </c>
      <c r="BL88" s="379">
        <v>0</v>
      </c>
      <c r="BM88" s="379">
        <v>0</v>
      </c>
      <c r="BN88" s="379">
        <v>0</v>
      </c>
      <c r="BO88" s="379">
        <v>0</v>
      </c>
      <c r="BP88" s="379">
        <v>0</v>
      </c>
      <c r="BQ88" s="382">
        <v>0</v>
      </c>
      <c r="BR88" s="378">
        <v>0</v>
      </c>
      <c r="BS88" s="379">
        <v>0</v>
      </c>
      <c r="BT88" s="379">
        <v>0</v>
      </c>
      <c r="BU88" s="379">
        <v>0</v>
      </c>
      <c r="BV88" s="379">
        <v>0</v>
      </c>
      <c r="BW88" s="379">
        <v>0</v>
      </c>
      <c r="BX88" s="379">
        <v>0</v>
      </c>
      <c r="BY88" s="379">
        <v>0</v>
      </c>
      <c r="BZ88" s="380">
        <v>0</v>
      </c>
      <c r="CA88" s="381">
        <v>0</v>
      </c>
      <c r="CB88" s="379">
        <v>0</v>
      </c>
      <c r="CC88" s="379">
        <v>0</v>
      </c>
      <c r="CD88" s="379">
        <v>0</v>
      </c>
      <c r="CE88" s="379">
        <v>0</v>
      </c>
      <c r="CF88" s="379">
        <v>0</v>
      </c>
      <c r="CG88" s="379">
        <v>0</v>
      </c>
      <c r="CH88" s="379">
        <v>0</v>
      </c>
      <c r="CI88" s="382">
        <v>0</v>
      </c>
      <c r="CJ88" s="378">
        <v>0</v>
      </c>
      <c r="CK88" s="379">
        <v>0</v>
      </c>
      <c r="CL88" s="379">
        <v>0</v>
      </c>
      <c r="CM88" s="379">
        <v>0</v>
      </c>
      <c r="CN88" s="379">
        <v>0</v>
      </c>
      <c r="CO88" s="379">
        <v>0</v>
      </c>
      <c r="CP88" s="379">
        <v>0</v>
      </c>
      <c r="CQ88" s="379">
        <v>0</v>
      </c>
      <c r="CR88" s="380">
        <v>0</v>
      </c>
      <c r="CS88" s="381">
        <v>0</v>
      </c>
      <c r="CT88" s="379">
        <v>0</v>
      </c>
      <c r="CU88" s="379">
        <v>0</v>
      </c>
      <c r="CV88" s="379">
        <v>0</v>
      </c>
      <c r="CW88" s="379">
        <v>0</v>
      </c>
      <c r="CX88" s="379">
        <v>0</v>
      </c>
      <c r="CY88" s="379">
        <v>0</v>
      </c>
      <c r="CZ88" s="379">
        <v>0</v>
      </c>
      <c r="DA88" s="382">
        <v>0</v>
      </c>
      <c r="DB88" s="378">
        <v>0</v>
      </c>
      <c r="DC88" s="379">
        <v>0</v>
      </c>
      <c r="DD88" s="379">
        <v>0</v>
      </c>
      <c r="DE88" s="379">
        <v>0</v>
      </c>
      <c r="DF88" s="379">
        <v>0</v>
      </c>
      <c r="DG88" s="379">
        <v>0</v>
      </c>
      <c r="DH88" s="379">
        <v>0</v>
      </c>
      <c r="DI88" s="379">
        <v>0</v>
      </c>
      <c r="DJ88" s="380">
        <v>0</v>
      </c>
      <c r="DK88" s="381">
        <v>0</v>
      </c>
      <c r="DL88" s="379">
        <v>0</v>
      </c>
      <c r="DM88" s="379">
        <v>0</v>
      </c>
      <c r="DN88" s="379">
        <v>0</v>
      </c>
      <c r="DO88" s="379">
        <v>0</v>
      </c>
      <c r="DP88" s="379">
        <v>0</v>
      </c>
      <c r="DQ88" s="379">
        <v>0</v>
      </c>
      <c r="DR88" s="379">
        <v>0</v>
      </c>
      <c r="DS88" s="382">
        <v>0</v>
      </c>
      <c r="DT88" s="378">
        <v>0</v>
      </c>
      <c r="DU88" s="379">
        <v>0</v>
      </c>
      <c r="DV88" s="379">
        <v>0</v>
      </c>
      <c r="DW88" s="379">
        <v>0</v>
      </c>
      <c r="DX88" s="379">
        <v>0</v>
      </c>
      <c r="DY88" s="379">
        <v>0</v>
      </c>
      <c r="DZ88" s="379">
        <v>0</v>
      </c>
      <c r="EA88" s="379">
        <v>0</v>
      </c>
      <c r="EB88" s="380">
        <v>0</v>
      </c>
      <c r="EC88" s="381">
        <v>0</v>
      </c>
      <c r="ED88" s="379">
        <v>0</v>
      </c>
      <c r="EE88" s="379">
        <v>0</v>
      </c>
      <c r="EF88" s="379">
        <v>0</v>
      </c>
      <c r="EG88" s="379">
        <v>0</v>
      </c>
      <c r="EH88" s="379">
        <v>0</v>
      </c>
      <c r="EI88" s="379">
        <v>0</v>
      </c>
      <c r="EJ88" s="379">
        <v>0</v>
      </c>
      <c r="EK88" s="382">
        <v>0</v>
      </c>
      <c r="EL88" s="378">
        <v>0</v>
      </c>
      <c r="EM88" s="379">
        <v>0</v>
      </c>
      <c r="EN88" s="379">
        <v>0</v>
      </c>
      <c r="EO88" s="379">
        <v>0</v>
      </c>
      <c r="EP88" s="379">
        <v>0</v>
      </c>
      <c r="EQ88" s="379">
        <v>0</v>
      </c>
      <c r="ER88" s="379">
        <v>0</v>
      </c>
      <c r="ES88" s="379">
        <v>0</v>
      </c>
      <c r="ET88" s="380">
        <v>0</v>
      </c>
      <c r="EU88" s="381">
        <v>0</v>
      </c>
      <c r="EV88" s="379">
        <v>0</v>
      </c>
      <c r="EW88" s="379">
        <v>0</v>
      </c>
      <c r="EX88" s="379">
        <v>0</v>
      </c>
      <c r="EY88" s="379">
        <v>0</v>
      </c>
      <c r="EZ88" s="379">
        <v>0</v>
      </c>
      <c r="FA88" s="379">
        <v>0</v>
      </c>
      <c r="FB88" s="379">
        <v>0</v>
      </c>
      <c r="FC88" s="382">
        <v>0</v>
      </c>
      <c r="FD88" s="378">
        <v>0</v>
      </c>
      <c r="FE88" s="379">
        <v>0</v>
      </c>
      <c r="FF88" s="379">
        <v>0</v>
      </c>
      <c r="FG88" s="379">
        <v>0</v>
      </c>
      <c r="FH88" s="379">
        <v>0</v>
      </c>
      <c r="FI88" s="379">
        <v>0</v>
      </c>
      <c r="FJ88" s="379">
        <v>0</v>
      </c>
      <c r="FK88" s="379">
        <v>0</v>
      </c>
      <c r="FL88" s="380">
        <v>0</v>
      </c>
      <c r="FM88" s="381">
        <v>0</v>
      </c>
      <c r="FN88" s="379">
        <v>0</v>
      </c>
      <c r="FO88" s="379">
        <v>0</v>
      </c>
      <c r="FP88" s="379">
        <v>0</v>
      </c>
      <c r="FQ88" s="379">
        <v>0</v>
      </c>
      <c r="FR88" s="379">
        <v>0</v>
      </c>
      <c r="FS88" s="379">
        <v>0</v>
      </c>
      <c r="FT88" s="379">
        <v>0</v>
      </c>
      <c r="FU88" s="382">
        <v>0</v>
      </c>
      <c r="FV88" s="378">
        <v>0</v>
      </c>
      <c r="FW88" s="379">
        <v>0</v>
      </c>
      <c r="FX88" s="379">
        <v>0</v>
      </c>
      <c r="FY88" s="379">
        <v>0</v>
      </c>
      <c r="FZ88" s="379">
        <v>0</v>
      </c>
      <c r="GA88" s="379">
        <v>0</v>
      </c>
      <c r="GB88" s="379">
        <v>0</v>
      </c>
      <c r="GC88" s="379">
        <v>0</v>
      </c>
      <c r="GD88" s="380">
        <v>0</v>
      </c>
      <c r="GE88" s="381">
        <v>0</v>
      </c>
      <c r="GF88" s="379">
        <v>0</v>
      </c>
      <c r="GG88" s="379">
        <v>0</v>
      </c>
      <c r="GH88" s="379">
        <v>0</v>
      </c>
      <c r="GI88" s="379">
        <v>0</v>
      </c>
      <c r="GJ88" s="379">
        <v>0</v>
      </c>
      <c r="GK88" s="379">
        <v>0</v>
      </c>
      <c r="GL88" s="379">
        <v>0</v>
      </c>
      <c r="GM88" s="382">
        <v>0</v>
      </c>
      <c r="GN88" s="378">
        <v>0</v>
      </c>
      <c r="GO88" s="379">
        <v>0</v>
      </c>
      <c r="GP88" s="379">
        <v>0</v>
      </c>
      <c r="GQ88" s="379">
        <v>0</v>
      </c>
      <c r="GR88" s="379">
        <v>0</v>
      </c>
      <c r="GS88" s="379">
        <v>0</v>
      </c>
      <c r="GT88" s="379">
        <v>0</v>
      </c>
      <c r="GU88" s="379">
        <v>0</v>
      </c>
      <c r="GV88" s="380">
        <v>0</v>
      </c>
      <c r="GW88" s="381">
        <v>0</v>
      </c>
      <c r="GX88" s="379">
        <v>0</v>
      </c>
      <c r="GY88" s="379">
        <v>0</v>
      </c>
      <c r="GZ88" s="379">
        <v>0</v>
      </c>
      <c r="HA88" s="379">
        <v>0</v>
      </c>
      <c r="HB88" s="379">
        <v>0</v>
      </c>
      <c r="HC88" s="379">
        <v>0</v>
      </c>
      <c r="HD88" s="379">
        <v>0</v>
      </c>
      <c r="HE88" s="382">
        <v>0</v>
      </c>
      <c r="HF88" s="378">
        <v>0</v>
      </c>
      <c r="HG88" s="379">
        <v>0</v>
      </c>
      <c r="HH88" s="379">
        <v>0</v>
      </c>
      <c r="HI88" s="379">
        <v>0</v>
      </c>
      <c r="HJ88" s="379">
        <v>0</v>
      </c>
      <c r="HK88" s="379">
        <v>0</v>
      </c>
      <c r="HL88" s="379">
        <v>0</v>
      </c>
      <c r="HM88" s="379">
        <v>0</v>
      </c>
      <c r="HN88" s="380">
        <v>0</v>
      </c>
      <c r="HO88" s="115">
        <f t="shared" si="22"/>
        <v>3</v>
      </c>
      <c r="HP88" s="115">
        <f t="shared" si="23"/>
        <v>0</v>
      </c>
      <c r="HQ88" s="115">
        <f t="shared" si="24"/>
        <v>0</v>
      </c>
      <c r="HR88" s="115">
        <f t="shared" si="25"/>
        <v>0</v>
      </c>
      <c r="HS88" s="116">
        <f t="shared" si="26"/>
        <v>0</v>
      </c>
      <c r="HT88" s="115">
        <f t="shared" si="27"/>
        <v>0</v>
      </c>
      <c r="HU88" s="115">
        <f t="shared" si="28"/>
        <v>0</v>
      </c>
      <c r="HV88" s="117">
        <f t="shared" si="29"/>
        <v>0</v>
      </c>
      <c r="HW88" s="115">
        <f t="shared" si="30"/>
        <v>0</v>
      </c>
      <c r="HX88" s="470" t="str">
        <f t="shared" si="31"/>
        <v>nem volt</v>
      </c>
      <c r="HY88" s="470" t="str">
        <f t="shared" si="32"/>
        <v>nem volt</v>
      </c>
      <c r="HZ88" s="399" t="str">
        <f t="shared" si="33"/>
        <v>nem volt</v>
      </c>
      <c r="IA88" s="118">
        <f t="shared" si="37"/>
        <v>3</v>
      </c>
      <c r="IB88" s="119">
        <f t="shared" si="21"/>
        <v>0</v>
      </c>
      <c r="IC88" s="119">
        <f t="shared" si="34"/>
        <v>0</v>
      </c>
      <c r="ID88" s="399">
        <f t="shared" si="35"/>
        <v>0</v>
      </c>
    </row>
    <row r="89" spans="1:238" ht="18" x14ac:dyDescent="0.25">
      <c r="A89" s="392">
        <f t="shared" si="36"/>
        <v>83</v>
      </c>
      <c r="B89" s="62" t="s">
        <v>448</v>
      </c>
      <c r="C89" s="64">
        <v>0</v>
      </c>
      <c r="D89" s="64">
        <v>0</v>
      </c>
      <c r="E89" s="64">
        <v>0</v>
      </c>
      <c r="F89" s="64">
        <v>0</v>
      </c>
      <c r="G89" s="64">
        <v>0</v>
      </c>
      <c r="H89" s="65">
        <v>0</v>
      </c>
      <c r="I89" s="288">
        <v>0</v>
      </c>
      <c r="J89" s="64">
        <v>0</v>
      </c>
      <c r="K89" s="64">
        <v>0</v>
      </c>
      <c r="L89" s="64">
        <v>0</v>
      </c>
      <c r="M89" s="64">
        <v>0</v>
      </c>
      <c r="N89" s="64">
        <v>0</v>
      </c>
      <c r="O89" s="67"/>
      <c r="P89" s="378">
        <v>0</v>
      </c>
      <c r="Q89" s="379">
        <v>0</v>
      </c>
      <c r="R89" s="379">
        <v>0</v>
      </c>
      <c r="S89" s="379">
        <v>0</v>
      </c>
      <c r="T89" s="379">
        <v>0</v>
      </c>
      <c r="U89" s="379">
        <v>0</v>
      </c>
      <c r="V89" s="379">
        <v>0</v>
      </c>
      <c r="W89" s="379">
        <v>0</v>
      </c>
      <c r="X89" s="380">
        <v>0</v>
      </c>
      <c r="Y89" s="381">
        <v>0</v>
      </c>
      <c r="Z89" s="379">
        <v>0</v>
      </c>
      <c r="AA89" s="379">
        <v>0</v>
      </c>
      <c r="AB89" s="379">
        <v>0</v>
      </c>
      <c r="AC89" s="379">
        <v>0</v>
      </c>
      <c r="AD89" s="379">
        <v>0</v>
      </c>
      <c r="AE89" s="379">
        <v>0</v>
      </c>
      <c r="AF89" s="379">
        <v>0</v>
      </c>
      <c r="AG89" s="382">
        <v>0</v>
      </c>
      <c r="AH89" s="378">
        <v>0</v>
      </c>
      <c r="AI89" s="379">
        <v>0</v>
      </c>
      <c r="AJ89" s="379">
        <v>0</v>
      </c>
      <c r="AK89" s="379">
        <v>0</v>
      </c>
      <c r="AL89" s="379">
        <v>0</v>
      </c>
      <c r="AM89" s="379">
        <v>0</v>
      </c>
      <c r="AN89" s="379">
        <v>0</v>
      </c>
      <c r="AO89" s="379">
        <v>0</v>
      </c>
      <c r="AP89" s="380">
        <v>0</v>
      </c>
      <c r="AQ89" s="381">
        <v>0</v>
      </c>
      <c r="AR89" s="379">
        <v>0</v>
      </c>
      <c r="AS89" s="379">
        <v>0</v>
      </c>
      <c r="AT89" s="379">
        <v>0</v>
      </c>
      <c r="AU89" s="379">
        <v>0</v>
      </c>
      <c r="AV89" s="379">
        <v>0</v>
      </c>
      <c r="AW89" s="379">
        <v>0</v>
      </c>
      <c r="AX89" s="379">
        <v>0</v>
      </c>
      <c r="AY89" s="382">
        <v>0</v>
      </c>
      <c r="AZ89" s="378">
        <v>0</v>
      </c>
      <c r="BA89" s="379">
        <v>0</v>
      </c>
      <c r="BB89" s="379">
        <v>0</v>
      </c>
      <c r="BC89" s="379">
        <v>0</v>
      </c>
      <c r="BD89" s="379">
        <v>0</v>
      </c>
      <c r="BE89" s="379">
        <v>0</v>
      </c>
      <c r="BF89" s="379">
        <v>0</v>
      </c>
      <c r="BG89" s="379">
        <v>0</v>
      </c>
      <c r="BH89" s="380">
        <v>0</v>
      </c>
      <c r="BI89" s="381">
        <v>0</v>
      </c>
      <c r="BJ89" s="379">
        <v>0</v>
      </c>
      <c r="BK89" s="379">
        <v>0</v>
      </c>
      <c r="BL89" s="379">
        <v>0</v>
      </c>
      <c r="BM89" s="379">
        <v>0</v>
      </c>
      <c r="BN89" s="379">
        <v>0</v>
      </c>
      <c r="BO89" s="379">
        <v>0</v>
      </c>
      <c r="BP89" s="379">
        <v>0</v>
      </c>
      <c r="BQ89" s="382">
        <v>0</v>
      </c>
      <c r="BR89" s="378">
        <v>0</v>
      </c>
      <c r="BS89" s="379">
        <v>0</v>
      </c>
      <c r="BT89" s="379">
        <v>0</v>
      </c>
      <c r="BU89" s="379">
        <v>0</v>
      </c>
      <c r="BV89" s="379">
        <v>0</v>
      </c>
      <c r="BW89" s="379">
        <v>0</v>
      </c>
      <c r="BX89" s="379">
        <v>0</v>
      </c>
      <c r="BY89" s="379">
        <v>0</v>
      </c>
      <c r="BZ89" s="380">
        <v>0</v>
      </c>
      <c r="CA89" s="381">
        <v>0</v>
      </c>
      <c r="CB89" s="379">
        <v>0</v>
      </c>
      <c r="CC89" s="379">
        <v>0</v>
      </c>
      <c r="CD89" s="379">
        <v>0</v>
      </c>
      <c r="CE89" s="379">
        <v>0</v>
      </c>
      <c r="CF89" s="379">
        <v>0</v>
      </c>
      <c r="CG89" s="379">
        <v>0</v>
      </c>
      <c r="CH89" s="379">
        <v>0</v>
      </c>
      <c r="CI89" s="382">
        <v>0</v>
      </c>
      <c r="CJ89" s="378">
        <v>0</v>
      </c>
      <c r="CK89" s="379">
        <v>0</v>
      </c>
      <c r="CL89" s="379">
        <v>0</v>
      </c>
      <c r="CM89" s="379">
        <v>0</v>
      </c>
      <c r="CN89" s="379">
        <v>0</v>
      </c>
      <c r="CO89" s="379">
        <v>0</v>
      </c>
      <c r="CP89" s="379">
        <v>0</v>
      </c>
      <c r="CQ89" s="379">
        <v>0</v>
      </c>
      <c r="CR89" s="380">
        <v>0</v>
      </c>
      <c r="CS89" s="381">
        <v>0</v>
      </c>
      <c r="CT89" s="379">
        <v>0</v>
      </c>
      <c r="CU89" s="379">
        <v>0</v>
      </c>
      <c r="CV89" s="379">
        <v>0</v>
      </c>
      <c r="CW89" s="379">
        <v>0</v>
      </c>
      <c r="CX89" s="379">
        <v>0</v>
      </c>
      <c r="CY89" s="379">
        <v>0</v>
      </c>
      <c r="CZ89" s="379">
        <v>0</v>
      </c>
      <c r="DA89" s="382">
        <v>0</v>
      </c>
      <c r="DB89" s="378">
        <v>0</v>
      </c>
      <c r="DC89" s="379">
        <v>0</v>
      </c>
      <c r="DD89" s="379">
        <v>0</v>
      </c>
      <c r="DE89" s="379">
        <v>0</v>
      </c>
      <c r="DF89" s="379">
        <v>0</v>
      </c>
      <c r="DG89" s="379">
        <v>0</v>
      </c>
      <c r="DH89" s="379">
        <v>0</v>
      </c>
      <c r="DI89" s="379">
        <v>0</v>
      </c>
      <c r="DJ89" s="380">
        <v>0</v>
      </c>
      <c r="DK89" s="381">
        <v>0</v>
      </c>
      <c r="DL89" s="379">
        <v>0</v>
      </c>
      <c r="DM89" s="379">
        <v>0</v>
      </c>
      <c r="DN89" s="379">
        <v>0</v>
      </c>
      <c r="DO89" s="379">
        <v>0</v>
      </c>
      <c r="DP89" s="379">
        <v>0</v>
      </c>
      <c r="DQ89" s="379">
        <v>0</v>
      </c>
      <c r="DR89" s="379">
        <v>0</v>
      </c>
      <c r="DS89" s="382">
        <v>0</v>
      </c>
      <c r="DT89" s="378">
        <v>0</v>
      </c>
      <c r="DU89" s="379">
        <v>0</v>
      </c>
      <c r="DV89" s="379">
        <v>0</v>
      </c>
      <c r="DW89" s="379">
        <v>0</v>
      </c>
      <c r="DX89" s="379">
        <v>0</v>
      </c>
      <c r="DY89" s="379">
        <v>0</v>
      </c>
      <c r="DZ89" s="379">
        <v>0</v>
      </c>
      <c r="EA89" s="379">
        <v>0</v>
      </c>
      <c r="EB89" s="380">
        <v>0</v>
      </c>
      <c r="EC89" s="381">
        <v>0</v>
      </c>
      <c r="ED89" s="379">
        <v>0</v>
      </c>
      <c r="EE89" s="379">
        <v>0</v>
      </c>
      <c r="EF89" s="379">
        <v>0</v>
      </c>
      <c r="EG89" s="379">
        <v>0</v>
      </c>
      <c r="EH89" s="379">
        <v>0</v>
      </c>
      <c r="EI89" s="379">
        <v>0</v>
      </c>
      <c r="EJ89" s="379">
        <v>0</v>
      </c>
      <c r="EK89" s="382">
        <v>0</v>
      </c>
      <c r="EL89" s="378">
        <v>0</v>
      </c>
      <c r="EM89" s="379">
        <v>0</v>
      </c>
      <c r="EN89" s="379">
        <v>0</v>
      </c>
      <c r="EO89" s="379">
        <v>0</v>
      </c>
      <c r="EP89" s="379">
        <v>0</v>
      </c>
      <c r="EQ89" s="379">
        <v>0</v>
      </c>
      <c r="ER89" s="379">
        <v>0</v>
      </c>
      <c r="ES89" s="379">
        <v>0</v>
      </c>
      <c r="ET89" s="380">
        <v>0</v>
      </c>
      <c r="EU89" s="381">
        <v>0</v>
      </c>
      <c r="EV89" s="379">
        <v>0</v>
      </c>
      <c r="EW89" s="379">
        <v>0</v>
      </c>
      <c r="EX89" s="379">
        <v>0</v>
      </c>
      <c r="EY89" s="379">
        <v>0</v>
      </c>
      <c r="EZ89" s="379">
        <v>0</v>
      </c>
      <c r="FA89" s="379">
        <v>0</v>
      </c>
      <c r="FB89" s="379">
        <v>0</v>
      </c>
      <c r="FC89" s="382">
        <v>0</v>
      </c>
      <c r="FD89" s="378">
        <v>0</v>
      </c>
      <c r="FE89" s="379">
        <v>0</v>
      </c>
      <c r="FF89" s="379">
        <v>0</v>
      </c>
      <c r="FG89" s="379">
        <v>0</v>
      </c>
      <c r="FH89" s="379">
        <v>0</v>
      </c>
      <c r="FI89" s="379">
        <v>0</v>
      </c>
      <c r="FJ89" s="379">
        <v>0</v>
      </c>
      <c r="FK89" s="379">
        <v>0</v>
      </c>
      <c r="FL89" s="380">
        <v>0</v>
      </c>
      <c r="FM89" s="381">
        <v>0</v>
      </c>
      <c r="FN89" s="379">
        <v>0</v>
      </c>
      <c r="FO89" s="379">
        <v>0</v>
      </c>
      <c r="FP89" s="379">
        <v>0</v>
      </c>
      <c r="FQ89" s="379">
        <v>0</v>
      </c>
      <c r="FR89" s="379">
        <v>0</v>
      </c>
      <c r="FS89" s="379">
        <v>0</v>
      </c>
      <c r="FT89" s="379">
        <v>0</v>
      </c>
      <c r="FU89" s="382">
        <v>0</v>
      </c>
      <c r="FV89" s="378">
        <v>0</v>
      </c>
      <c r="FW89" s="379">
        <v>0</v>
      </c>
      <c r="FX89" s="379">
        <v>0</v>
      </c>
      <c r="FY89" s="379">
        <v>0</v>
      </c>
      <c r="FZ89" s="379">
        <v>0</v>
      </c>
      <c r="GA89" s="379">
        <v>0</v>
      </c>
      <c r="GB89" s="379">
        <v>0</v>
      </c>
      <c r="GC89" s="379">
        <v>0</v>
      </c>
      <c r="GD89" s="380">
        <v>0</v>
      </c>
      <c r="GE89" s="381">
        <v>0</v>
      </c>
      <c r="GF89" s="379">
        <v>0</v>
      </c>
      <c r="GG89" s="379">
        <v>0</v>
      </c>
      <c r="GH89" s="379">
        <v>0</v>
      </c>
      <c r="GI89" s="379">
        <v>0</v>
      </c>
      <c r="GJ89" s="379">
        <v>0</v>
      </c>
      <c r="GK89" s="379">
        <v>0</v>
      </c>
      <c r="GL89" s="379">
        <v>0</v>
      </c>
      <c r="GM89" s="382">
        <v>0</v>
      </c>
      <c r="GN89" s="378">
        <v>0</v>
      </c>
      <c r="GO89" s="379">
        <v>0</v>
      </c>
      <c r="GP89" s="379">
        <v>0</v>
      </c>
      <c r="GQ89" s="379">
        <v>0</v>
      </c>
      <c r="GR89" s="379">
        <v>0</v>
      </c>
      <c r="GS89" s="379">
        <v>0</v>
      </c>
      <c r="GT89" s="379">
        <v>0</v>
      </c>
      <c r="GU89" s="379">
        <v>0</v>
      </c>
      <c r="GV89" s="380">
        <v>0</v>
      </c>
      <c r="GW89" s="381">
        <v>0</v>
      </c>
      <c r="GX89" s="379">
        <v>0</v>
      </c>
      <c r="GY89" s="379">
        <v>0</v>
      </c>
      <c r="GZ89" s="379">
        <v>0</v>
      </c>
      <c r="HA89" s="379">
        <v>0</v>
      </c>
      <c r="HB89" s="379">
        <v>0</v>
      </c>
      <c r="HC89" s="379">
        <v>0</v>
      </c>
      <c r="HD89" s="379">
        <v>0</v>
      </c>
      <c r="HE89" s="382">
        <v>0</v>
      </c>
      <c r="HF89" s="378">
        <v>0</v>
      </c>
      <c r="HG89" s="379">
        <v>0</v>
      </c>
      <c r="HH89" s="379">
        <v>0</v>
      </c>
      <c r="HI89" s="379">
        <v>0</v>
      </c>
      <c r="HJ89" s="379">
        <v>0</v>
      </c>
      <c r="HK89" s="379">
        <v>0</v>
      </c>
      <c r="HL89" s="379">
        <v>0</v>
      </c>
      <c r="HM89" s="379">
        <v>0</v>
      </c>
      <c r="HN89" s="380">
        <v>0</v>
      </c>
      <c r="HO89" s="115">
        <f t="shared" si="22"/>
        <v>0</v>
      </c>
      <c r="HP89" s="115">
        <f t="shared" si="23"/>
        <v>0</v>
      </c>
      <c r="HQ89" s="115">
        <f t="shared" si="24"/>
        <v>0</v>
      </c>
      <c r="HR89" s="115">
        <f t="shared" si="25"/>
        <v>0</v>
      </c>
      <c r="HS89" s="116">
        <f t="shared" si="26"/>
        <v>0</v>
      </c>
      <c r="HT89" s="115">
        <f t="shared" si="27"/>
        <v>0</v>
      </c>
      <c r="HU89" s="115">
        <f t="shared" si="28"/>
        <v>0</v>
      </c>
      <c r="HV89" s="117">
        <f t="shared" si="29"/>
        <v>0</v>
      </c>
      <c r="HW89" s="115" t="str">
        <f t="shared" si="30"/>
        <v>nem volt</v>
      </c>
      <c r="HX89" s="470" t="str">
        <f t="shared" si="31"/>
        <v>nem volt</v>
      </c>
      <c r="HY89" s="470" t="str">
        <f t="shared" si="32"/>
        <v>nem volt</v>
      </c>
      <c r="HZ89" s="399" t="str">
        <f t="shared" si="33"/>
        <v>nem volt</v>
      </c>
      <c r="IA89" s="118">
        <f t="shared" si="37"/>
        <v>0</v>
      </c>
      <c r="IB89" s="119">
        <f t="shared" si="21"/>
        <v>0</v>
      </c>
      <c r="IC89" s="119" t="str">
        <f t="shared" si="34"/>
        <v>nem volt</v>
      </c>
      <c r="ID89" s="399">
        <f t="shared" si="35"/>
        <v>0</v>
      </c>
    </row>
    <row r="90" spans="1:238" ht="18" x14ac:dyDescent="0.25">
      <c r="A90" s="392">
        <f t="shared" si="36"/>
        <v>84</v>
      </c>
      <c r="B90" s="62" t="s">
        <v>448</v>
      </c>
      <c r="C90" s="64">
        <v>0</v>
      </c>
      <c r="D90" s="64">
        <v>0</v>
      </c>
      <c r="E90" s="64">
        <v>0</v>
      </c>
      <c r="F90" s="64">
        <v>0</v>
      </c>
      <c r="G90" s="64">
        <v>0</v>
      </c>
      <c r="H90" s="65">
        <v>1</v>
      </c>
      <c r="I90" s="288">
        <v>0</v>
      </c>
      <c r="J90" s="64">
        <v>0</v>
      </c>
      <c r="K90" s="64">
        <v>0</v>
      </c>
      <c r="L90" s="64">
        <v>0</v>
      </c>
      <c r="M90" s="64">
        <v>0</v>
      </c>
      <c r="N90" s="64">
        <v>0</v>
      </c>
      <c r="O90" s="67"/>
      <c r="P90" s="378">
        <v>0</v>
      </c>
      <c r="Q90" s="379">
        <v>0</v>
      </c>
      <c r="R90" s="379">
        <v>0</v>
      </c>
      <c r="S90" s="379">
        <v>0</v>
      </c>
      <c r="T90" s="379">
        <v>0</v>
      </c>
      <c r="U90" s="379">
        <v>0</v>
      </c>
      <c r="V90" s="379">
        <v>0</v>
      </c>
      <c r="W90" s="379">
        <v>0</v>
      </c>
      <c r="X90" s="380">
        <v>0</v>
      </c>
      <c r="Y90" s="381">
        <v>0</v>
      </c>
      <c r="Z90" s="379">
        <v>0</v>
      </c>
      <c r="AA90" s="379">
        <v>0</v>
      </c>
      <c r="AB90" s="379">
        <v>0</v>
      </c>
      <c r="AC90" s="379">
        <v>0</v>
      </c>
      <c r="AD90" s="379">
        <v>0</v>
      </c>
      <c r="AE90" s="379">
        <v>0</v>
      </c>
      <c r="AF90" s="379">
        <v>0</v>
      </c>
      <c r="AG90" s="382">
        <v>0</v>
      </c>
      <c r="AH90" s="378">
        <v>0</v>
      </c>
      <c r="AI90" s="379">
        <v>0</v>
      </c>
      <c r="AJ90" s="379">
        <v>0</v>
      </c>
      <c r="AK90" s="379">
        <v>0</v>
      </c>
      <c r="AL90" s="379">
        <v>0</v>
      </c>
      <c r="AM90" s="379">
        <v>0</v>
      </c>
      <c r="AN90" s="379">
        <v>0</v>
      </c>
      <c r="AO90" s="379">
        <v>0</v>
      </c>
      <c r="AP90" s="380">
        <v>0</v>
      </c>
      <c r="AQ90" s="381">
        <v>0</v>
      </c>
      <c r="AR90" s="379">
        <v>0</v>
      </c>
      <c r="AS90" s="379">
        <v>0</v>
      </c>
      <c r="AT90" s="379">
        <v>0</v>
      </c>
      <c r="AU90" s="379">
        <v>0</v>
      </c>
      <c r="AV90" s="379">
        <v>0</v>
      </c>
      <c r="AW90" s="379">
        <v>0</v>
      </c>
      <c r="AX90" s="379">
        <v>0</v>
      </c>
      <c r="AY90" s="382">
        <v>0</v>
      </c>
      <c r="AZ90" s="378">
        <v>0</v>
      </c>
      <c r="BA90" s="379">
        <v>0</v>
      </c>
      <c r="BB90" s="379">
        <v>0</v>
      </c>
      <c r="BC90" s="379">
        <v>0</v>
      </c>
      <c r="BD90" s="379">
        <v>0</v>
      </c>
      <c r="BE90" s="379">
        <v>0</v>
      </c>
      <c r="BF90" s="379">
        <v>0</v>
      </c>
      <c r="BG90" s="379">
        <v>0</v>
      </c>
      <c r="BH90" s="380">
        <v>0</v>
      </c>
      <c r="BI90" s="381">
        <v>0</v>
      </c>
      <c r="BJ90" s="379">
        <v>0</v>
      </c>
      <c r="BK90" s="379">
        <v>0</v>
      </c>
      <c r="BL90" s="379">
        <v>0</v>
      </c>
      <c r="BM90" s="379">
        <v>0</v>
      </c>
      <c r="BN90" s="379">
        <v>0</v>
      </c>
      <c r="BO90" s="379">
        <v>0</v>
      </c>
      <c r="BP90" s="379">
        <v>0</v>
      </c>
      <c r="BQ90" s="382">
        <v>0</v>
      </c>
      <c r="BR90" s="378">
        <v>0</v>
      </c>
      <c r="BS90" s="379">
        <v>0</v>
      </c>
      <c r="BT90" s="379">
        <v>0</v>
      </c>
      <c r="BU90" s="379">
        <v>0</v>
      </c>
      <c r="BV90" s="379">
        <v>0</v>
      </c>
      <c r="BW90" s="379">
        <v>0</v>
      </c>
      <c r="BX90" s="379">
        <v>0</v>
      </c>
      <c r="BY90" s="379">
        <v>0</v>
      </c>
      <c r="BZ90" s="380">
        <v>0</v>
      </c>
      <c r="CA90" s="381">
        <v>0</v>
      </c>
      <c r="CB90" s="379">
        <v>0</v>
      </c>
      <c r="CC90" s="379">
        <v>0</v>
      </c>
      <c r="CD90" s="379">
        <v>0</v>
      </c>
      <c r="CE90" s="379">
        <v>0</v>
      </c>
      <c r="CF90" s="379">
        <v>0</v>
      </c>
      <c r="CG90" s="379">
        <v>0</v>
      </c>
      <c r="CH90" s="379">
        <v>0</v>
      </c>
      <c r="CI90" s="382">
        <v>0</v>
      </c>
      <c r="CJ90" s="378">
        <v>0</v>
      </c>
      <c r="CK90" s="379">
        <v>0</v>
      </c>
      <c r="CL90" s="379">
        <v>0</v>
      </c>
      <c r="CM90" s="379">
        <v>0</v>
      </c>
      <c r="CN90" s="379">
        <v>0</v>
      </c>
      <c r="CO90" s="379">
        <v>0</v>
      </c>
      <c r="CP90" s="379">
        <v>0</v>
      </c>
      <c r="CQ90" s="379">
        <v>0</v>
      </c>
      <c r="CR90" s="380">
        <v>0</v>
      </c>
      <c r="CS90" s="381">
        <v>0</v>
      </c>
      <c r="CT90" s="379">
        <v>0</v>
      </c>
      <c r="CU90" s="379">
        <v>0</v>
      </c>
      <c r="CV90" s="379">
        <v>0</v>
      </c>
      <c r="CW90" s="379">
        <v>0</v>
      </c>
      <c r="CX90" s="379">
        <v>0</v>
      </c>
      <c r="CY90" s="379">
        <v>0</v>
      </c>
      <c r="CZ90" s="379">
        <v>0</v>
      </c>
      <c r="DA90" s="382">
        <v>0</v>
      </c>
      <c r="DB90" s="378">
        <v>0</v>
      </c>
      <c r="DC90" s="379">
        <v>0</v>
      </c>
      <c r="DD90" s="379">
        <v>0</v>
      </c>
      <c r="DE90" s="379">
        <v>0</v>
      </c>
      <c r="DF90" s="379">
        <v>0</v>
      </c>
      <c r="DG90" s="379">
        <v>0</v>
      </c>
      <c r="DH90" s="379">
        <v>0</v>
      </c>
      <c r="DI90" s="379">
        <v>0</v>
      </c>
      <c r="DJ90" s="380">
        <v>0</v>
      </c>
      <c r="DK90" s="381">
        <v>0</v>
      </c>
      <c r="DL90" s="379">
        <v>0</v>
      </c>
      <c r="DM90" s="379">
        <v>0</v>
      </c>
      <c r="DN90" s="379">
        <v>0</v>
      </c>
      <c r="DO90" s="379">
        <v>0</v>
      </c>
      <c r="DP90" s="379">
        <v>0</v>
      </c>
      <c r="DQ90" s="379">
        <v>0</v>
      </c>
      <c r="DR90" s="379">
        <v>0</v>
      </c>
      <c r="DS90" s="382">
        <v>0</v>
      </c>
      <c r="DT90" s="378">
        <v>0</v>
      </c>
      <c r="DU90" s="379">
        <v>0</v>
      </c>
      <c r="DV90" s="379">
        <v>0</v>
      </c>
      <c r="DW90" s="379">
        <v>0</v>
      </c>
      <c r="DX90" s="379">
        <v>0</v>
      </c>
      <c r="DY90" s="379">
        <v>0</v>
      </c>
      <c r="DZ90" s="379">
        <v>0</v>
      </c>
      <c r="EA90" s="379">
        <v>0</v>
      </c>
      <c r="EB90" s="380">
        <v>0</v>
      </c>
      <c r="EC90" s="381">
        <v>0</v>
      </c>
      <c r="ED90" s="379">
        <v>0</v>
      </c>
      <c r="EE90" s="379">
        <v>0</v>
      </c>
      <c r="EF90" s="379">
        <v>0</v>
      </c>
      <c r="EG90" s="379">
        <v>0</v>
      </c>
      <c r="EH90" s="379">
        <v>0</v>
      </c>
      <c r="EI90" s="379">
        <v>0</v>
      </c>
      <c r="EJ90" s="379">
        <v>0</v>
      </c>
      <c r="EK90" s="382">
        <v>0</v>
      </c>
      <c r="EL90" s="378">
        <v>0</v>
      </c>
      <c r="EM90" s="379">
        <v>0</v>
      </c>
      <c r="EN90" s="379">
        <v>0</v>
      </c>
      <c r="EO90" s="379">
        <v>0</v>
      </c>
      <c r="EP90" s="379">
        <v>0</v>
      </c>
      <c r="EQ90" s="379">
        <v>0</v>
      </c>
      <c r="ER90" s="379">
        <v>0</v>
      </c>
      <c r="ES90" s="379">
        <v>0</v>
      </c>
      <c r="ET90" s="380">
        <v>0</v>
      </c>
      <c r="EU90" s="381">
        <v>0</v>
      </c>
      <c r="EV90" s="379">
        <v>0</v>
      </c>
      <c r="EW90" s="379">
        <v>0</v>
      </c>
      <c r="EX90" s="379">
        <v>0</v>
      </c>
      <c r="EY90" s="379">
        <v>0</v>
      </c>
      <c r="EZ90" s="379">
        <v>0</v>
      </c>
      <c r="FA90" s="379">
        <v>0</v>
      </c>
      <c r="FB90" s="379">
        <v>0</v>
      </c>
      <c r="FC90" s="382">
        <v>0</v>
      </c>
      <c r="FD90" s="378">
        <v>0</v>
      </c>
      <c r="FE90" s="379">
        <v>0</v>
      </c>
      <c r="FF90" s="379">
        <v>0</v>
      </c>
      <c r="FG90" s="379">
        <v>0</v>
      </c>
      <c r="FH90" s="379">
        <v>0</v>
      </c>
      <c r="FI90" s="379">
        <v>0</v>
      </c>
      <c r="FJ90" s="379">
        <v>0</v>
      </c>
      <c r="FK90" s="379">
        <v>0</v>
      </c>
      <c r="FL90" s="380">
        <v>0</v>
      </c>
      <c r="FM90" s="381">
        <v>0</v>
      </c>
      <c r="FN90" s="379">
        <v>0</v>
      </c>
      <c r="FO90" s="379">
        <v>0</v>
      </c>
      <c r="FP90" s="379">
        <v>0</v>
      </c>
      <c r="FQ90" s="379">
        <v>0</v>
      </c>
      <c r="FR90" s="379">
        <v>0</v>
      </c>
      <c r="FS90" s="379">
        <v>0</v>
      </c>
      <c r="FT90" s="379">
        <v>0</v>
      </c>
      <c r="FU90" s="382">
        <v>0</v>
      </c>
      <c r="FV90" s="378">
        <v>0</v>
      </c>
      <c r="FW90" s="379">
        <v>0</v>
      </c>
      <c r="FX90" s="379">
        <v>0</v>
      </c>
      <c r="FY90" s="379">
        <v>0</v>
      </c>
      <c r="FZ90" s="379">
        <v>0</v>
      </c>
      <c r="GA90" s="379">
        <v>0</v>
      </c>
      <c r="GB90" s="379">
        <v>0</v>
      </c>
      <c r="GC90" s="379">
        <v>0</v>
      </c>
      <c r="GD90" s="380">
        <v>0</v>
      </c>
      <c r="GE90" s="381">
        <v>0</v>
      </c>
      <c r="GF90" s="379">
        <v>0</v>
      </c>
      <c r="GG90" s="379">
        <v>0</v>
      </c>
      <c r="GH90" s="379">
        <v>0</v>
      </c>
      <c r="GI90" s="379">
        <v>0</v>
      </c>
      <c r="GJ90" s="379">
        <v>0</v>
      </c>
      <c r="GK90" s="379">
        <v>0</v>
      </c>
      <c r="GL90" s="379">
        <v>0</v>
      </c>
      <c r="GM90" s="382">
        <v>0</v>
      </c>
      <c r="GN90" s="378">
        <v>0</v>
      </c>
      <c r="GO90" s="379">
        <v>0</v>
      </c>
      <c r="GP90" s="379">
        <v>0</v>
      </c>
      <c r="GQ90" s="379">
        <v>0</v>
      </c>
      <c r="GR90" s="379">
        <v>0</v>
      </c>
      <c r="GS90" s="379">
        <v>0</v>
      </c>
      <c r="GT90" s="379">
        <v>0</v>
      </c>
      <c r="GU90" s="379">
        <v>0</v>
      </c>
      <c r="GV90" s="380">
        <v>0</v>
      </c>
      <c r="GW90" s="381">
        <v>0</v>
      </c>
      <c r="GX90" s="379">
        <v>0</v>
      </c>
      <c r="GY90" s="379">
        <v>0</v>
      </c>
      <c r="GZ90" s="379">
        <v>0</v>
      </c>
      <c r="HA90" s="379">
        <v>0</v>
      </c>
      <c r="HB90" s="379">
        <v>0</v>
      </c>
      <c r="HC90" s="379">
        <v>0</v>
      </c>
      <c r="HD90" s="379">
        <v>0</v>
      </c>
      <c r="HE90" s="382">
        <v>0</v>
      </c>
      <c r="HF90" s="378">
        <v>0</v>
      </c>
      <c r="HG90" s="379">
        <v>0</v>
      </c>
      <c r="HH90" s="379">
        <v>0</v>
      </c>
      <c r="HI90" s="379">
        <v>0</v>
      </c>
      <c r="HJ90" s="379">
        <v>0</v>
      </c>
      <c r="HK90" s="379">
        <v>0</v>
      </c>
      <c r="HL90" s="379">
        <v>0</v>
      </c>
      <c r="HM90" s="379">
        <v>0</v>
      </c>
      <c r="HN90" s="380">
        <v>0</v>
      </c>
      <c r="HO90" s="115">
        <f t="shared" si="22"/>
        <v>0</v>
      </c>
      <c r="HP90" s="115">
        <f t="shared" si="23"/>
        <v>0</v>
      </c>
      <c r="HQ90" s="115">
        <f t="shared" si="24"/>
        <v>0</v>
      </c>
      <c r="HR90" s="115">
        <f t="shared" si="25"/>
        <v>0</v>
      </c>
      <c r="HS90" s="116">
        <f t="shared" si="26"/>
        <v>0</v>
      </c>
      <c r="HT90" s="115">
        <f t="shared" si="27"/>
        <v>0</v>
      </c>
      <c r="HU90" s="115">
        <f t="shared" si="28"/>
        <v>0</v>
      </c>
      <c r="HV90" s="117">
        <f t="shared" si="29"/>
        <v>0</v>
      </c>
      <c r="HW90" s="115" t="str">
        <f t="shared" si="30"/>
        <v>nem volt</v>
      </c>
      <c r="HX90" s="470" t="str">
        <f t="shared" si="31"/>
        <v>nem volt</v>
      </c>
      <c r="HY90" s="470" t="str">
        <f t="shared" si="32"/>
        <v>nem volt</v>
      </c>
      <c r="HZ90" s="399" t="str">
        <f t="shared" si="33"/>
        <v>nem volt</v>
      </c>
      <c r="IA90" s="118">
        <f t="shared" si="37"/>
        <v>0</v>
      </c>
      <c r="IB90" s="119">
        <f t="shared" si="21"/>
        <v>0</v>
      </c>
      <c r="IC90" s="119" t="str">
        <f t="shared" si="34"/>
        <v>nem volt</v>
      </c>
      <c r="ID90" s="399">
        <f t="shared" si="35"/>
        <v>1</v>
      </c>
    </row>
    <row r="91" spans="1:238" ht="18" x14ac:dyDescent="0.25">
      <c r="A91" s="392">
        <f t="shared" si="36"/>
        <v>85</v>
      </c>
      <c r="B91" s="62" t="s">
        <v>448</v>
      </c>
      <c r="C91" s="64">
        <v>0</v>
      </c>
      <c r="D91" s="64">
        <v>0</v>
      </c>
      <c r="E91" s="64">
        <v>0</v>
      </c>
      <c r="F91" s="64">
        <v>0</v>
      </c>
      <c r="G91" s="64">
        <v>0</v>
      </c>
      <c r="H91" s="65">
        <v>0</v>
      </c>
      <c r="I91" s="288">
        <v>0</v>
      </c>
      <c r="J91" s="64">
        <v>0</v>
      </c>
      <c r="K91" s="64">
        <v>0</v>
      </c>
      <c r="L91" s="64">
        <v>0</v>
      </c>
      <c r="M91" s="64">
        <v>0</v>
      </c>
      <c r="N91" s="64">
        <v>0</v>
      </c>
      <c r="O91" s="67"/>
      <c r="P91" s="378">
        <v>0</v>
      </c>
      <c r="Q91" s="379">
        <v>0</v>
      </c>
      <c r="R91" s="379">
        <v>0</v>
      </c>
      <c r="S91" s="379">
        <v>0</v>
      </c>
      <c r="T91" s="379">
        <v>0</v>
      </c>
      <c r="U91" s="379">
        <v>0</v>
      </c>
      <c r="V91" s="379">
        <v>0</v>
      </c>
      <c r="W91" s="379">
        <v>0</v>
      </c>
      <c r="X91" s="380">
        <v>0</v>
      </c>
      <c r="Y91" s="381">
        <v>0</v>
      </c>
      <c r="Z91" s="379">
        <v>0</v>
      </c>
      <c r="AA91" s="379">
        <v>0</v>
      </c>
      <c r="AB91" s="379">
        <v>0</v>
      </c>
      <c r="AC91" s="379">
        <v>0</v>
      </c>
      <c r="AD91" s="379">
        <v>0</v>
      </c>
      <c r="AE91" s="379">
        <v>0</v>
      </c>
      <c r="AF91" s="379">
        <v>0</v>
      </c>
      <c r="AG91" s="382">
        <v>0</v>
      </c>
      <c r="AH91" s="378">
        <v>0</v>
      </c>
      <c r="AI91" s="379">
        <v>0</v>
      </c>
      <c r="AJ91" s="379">
        <v>0</v>
      </c>
      <c r="AK91" s="379">
        <v>0</v>
      </c>
      <c r="AL91" s="379">
        <v>0</v>
      </c>
      <c r="AM91" s="379">
        <v>0</v>
      </c>
      <c r="AN91" s="379">
        <v>0</v>
      </c>
      <c r="AO91" s="379">
        <v>0</v>
      </c>
      <c r="AP91" s="380">
        <v>0</v>
      </c>
      <c r="AQ91" s="381">
        <v>0</v>
      </c>
      <c r="AR91" s="379">
        <v>0</v>
      </c>
      <c r="AS91" s="379">
        <v>0</v>
      </c>
      <c r="AT91" s="379">
        <v>0</v>
      </c>
      <c r="AU91" s="379">
        <v>0</v>
      </c>
      <c r="AV91" s="379">
        <v>0</v>
      </c>
      <c r="AW91" s="379">
        <v>0</v>
      </c>
      <c r="AX91" s="379">
        <v>0</v>
      </c>
      <c r="AY91" s="382">
        <v>0</v>
      </c>
      <c r="AZ91" s="378">
        <v>0</v>
      </c>
      <c r="BA91" s="379">
        <v>0</v>
      </c>
      <c r="BB91" s="379">
        <v>0</v>
      </c>
      <c r="BC91" s="379">
        <v>0</v>
      </c>
      <c r="BD91" s="379">
        <v>0</v>
      </c>
      <c r="BE91" s="379">
        <v>0</v>
      </c>
      <c r="BF91" s="379">
        <v>0</v>
      </c>
      <c r="BG91" s="379">
        <v>0</v>
      </c>
      <c r="BH91" s="380">
        <v>0</v>
      </c>
      <c r="BI91" s="381">
        <v>0</v>
      </c>
      <c r="BJ91" s="379">
        <v>0</v>
      </c>
      <c r="BK91" s="379">
        <v>0</v>
      </c>
      <c r="BL91" s="379">
        <v>0</v>
      </c>
      <c r="BM91" s="379">
        <v>0</v>
      </c>
      <c r="BN91" s="379">
        <v>0</v>
      </c>
      <c r="BO91" s="379">
        <v>0</v>
      </c>
      <c r="BP91" s="379">
        <v>0</v>
      </c>
      <c r="BQ91" s="382">
        <v>0</v>
      </c>
      <c r="BR91" s="378">
        <v>0</v>
      </c>
      <c r="BS91" s="379">
        <v>0</v>
      </c>
      <c r="BT91" s="379">
        <v>0</v>
      </c>
      <c r="BU91" s="379">
        <v>0</v>
      </c>
      <c r="BV91" s="379">
        <v>0</v>
      </c>
      <c r="BW91" s="379">
        <v>0</v>
      </c>
      <c r="BX91" s="379">
        <v>0</v>
      </c>
      <c r="BY91" s="379">
        <v>0</v>
      </c>
      <c r="BZ91" s="380">
        <v>0</v>
      </c>
      <c r="CA91" s="381">
        <v>0</v>
      </c>
      <c r="CB91" s="379">
        <v>0</v>
      </c>
      <c r="CC91" s="379">
        <v>0</v>
      </c>
      <c r="CD91" s="379">
        <v>0</v>
      </c>
      <c r="CE91" s="379">
        <v>0</v>
      </c>
      <c r="CF91" s="379">
        <v>0</v>
      </c>
      <c r="CG91" s="379">
        <v>0</v>
      </c>
      <c r="CH91" s="379">
        <v>0</v>
      </c>
      <c r="CI91" s="382">
        <v>0</v>
      </c>
      <c r="CJ91" s="378">
        <v>0</v>
      </c>
      <c r="CK91" s="379">
        <v>0</v>
      </c>
      <c r="CL91" s="379">
        <v>0</v>
      </c>
      <c r="CM91" s="379">
        <v>0</v>
      </c>
      <c r="CN91" s="379">
        <v>0</v>
      </c>
      <c r="CO91" s="379">
        <v>0</v>
      </c>
      <c r="CP91" s="379">
        <v>0</v>
      </c>
      <c r="CQ91" s="379">
        <v>0</v>
      </c>
      <c r="CR91" s="380">
        <v>0</v>
      </c>
      <c r="CS91" s="381">
        <v>0</v>
      </c>
      <c r="CT91" s="379">
        <v>0</v>
      </c>
      <c r="CU91" s="379">
        <v>0</v>
      </c>
      <c r="CV91" s="379">
        <v>0</v>
      </c>
      <c r="CW91" s="379">
        <v>0</v>
      </c>
      <c r="CX91" s="379">
        <v>0</v>
      </c>
      <c r="CY91" s="379">
        <v>0</v>
      </c>
      <c r="CZ91" s="379">
        <v>0</v>
      </c>
      <c r="DA91" s="382">
        <v>0</v>
      </c>
      <c r="DB91" s="378">
        <v>0</v>
      </c>
      <c r="DC91" s="379">
        <v>0</v>
      </c>
      <c r="DD91" s="379">
        <v>0</v>
      </c>
      <c r="DE91" s="379">
        <v>0</v>
      </c>
      <c r="DF91" s="379">
        <v>0</v>
      </c>
      <c r="DG91" s="379">
        <v>0</v>
      </c>
      <c r="DH91" s="379">
        <v>0</v>
      </c>
      <c r="DI91" s="379">
        <v>0</v>
      </c>
      <c r="DJ91" s="380">
        <v>0</v>
      </c>
      <c r="DK91" s="381">
        <v>0</v>
      </c>
      <c r="DL91" s="379">
        <v>0</v>
      </c>
      <c r="DM91" s="379">
        <v>0</v>
      </c>
      <c r="DN91" s="379">
        <v>0</v>
      </c>
      <c r="DO91" s="379">
        <v>0</v>
      </c>
      <c r="DP91" s="379">
        <v>0</v>
      </c>
      <c r="DQ91" s="379">
        <v>0</v>
      </c>
      <c r="DR91" s="379">
        <v>0</v>
      </c>
      <c r="DS91" s="382">
        <v>0</v>
      </c>
      <c r="DT91" s="378">
        <v>0</v>
      </c>
      <c r="DU91" s="379">
        <v>0</v>
      </c>
      <c r="DV91" s="379">
        <v>0</v>
      </c>
      <c r="DW91" s="379">
        <v>0</v>
      </c>
      <c r="DX91" s="379">
        <v>0</v>
      </c>
      <c r="DY91" s="379">
        <v>0</v>
      </c>
      <c r="DZ91" s="379">
        <v>0</v>
      </c>
      <c r="EA91" s="379">
        <v>0</v>
      </c>
      <c r="EB91" s="380">
        <v>0</v>
      </c>
      <c r="EC91" s="381">
        <v>0</v>
      </c>
      <c r="ED91" s="379">
        <v>0</v>
      </c>
      <c r="EE91" s="379">
        <v>0</v>
      </c>
      <c r="EF91" s="379">
        <v>0</v>
      </c>
      <c r="EG91" s="379">
        <v>0</v>
      </c>
      <c r="EH91" s="379">
        <v>0</v>
      </c>
      <c r="EI91" s="379">
        <v>0</v>
      </c>
      <c r="EJ91" s="379">
        <v>0</v>
      </c>
      <c r="EK91" s="382">
        <v>0</v>
      </c>
      <c r="EL91" s="378">
        <v>0</v>
      </c>
      <c r="EM91" s="379">
        <v>0</v>
      </c>
      <c r="EN91" s="379">
        <v>0</v>
      </c>
      <c r="EO91" s="379">
        <v>0</v>
      </c>
      <c r="EP91" s="379">
        <v>0</v>
      </c>
      <c r="EQ91" s="379">
        <v>0</v>
      </c>
      <c r="ER91" s="379">
        <v>0</v>
      </c>
      <c r="ES91" s="379">
        <v>0</v>
      </c>
      <c r="ET91" s="380">
        <v>0</v>
      </c>
      <c r="EU91" s="381">
        <v>0</v>
      </c>
      <c r="EV91" s="379">
        <v>0</v>
      </c>
      <c r="EW91" s="379">
        <v>0</v>
      </c>
      <c r="EX91" s="379">
        <v>0</v>
      </c>
      <c r="EY91" s="379">
        <v>0</v>
      </c>
      <c r="EZ91" s="379">
        <v>0</v>
      </c>
      <c r="FA91" s="379">
        <v>0</v>
      </c>
      <c r="FB91" s="379">
        <v>0</v>
      </c>
      <c r="FC91" s="382">
        <v>0</v>
      </c>
      <c r="FD91" s="378">
        <v>0</v>
      </c>
      <c r="FE91" s="379">
        <v>0</v>
      </c>
      <c r="FF91" s="379">
        <v>0</v>
      </c>
      <c r="FG91" s="379">
        <v>0</v>
      </c>
      <c r="FH91" s="379">
        <v>0</v>
      </c>
      <c r="FI91" s="379">
        <v>0</v>
      </c>
      <c r="FJ91" s="379">
        <v>0</v>
      </c>
      <c r="FK91" s="379">
        <v>0</v>
      </c>
      <c r="FL91" s="380">
        <v>0</v>
      </c>
      <c r="FM91" s="381">
        <v>0</v>
      </c>
      <c r="FN91" s="379">
        <v>0</v>
      </c>
      <c r="FO91" s="379">
        <v>0</v>
      </c>
      <c r="FP91" s="379">
        <v>0</v>
      </c>
      <c r="FQ91" s="379">
        <v>0</v>
      </c>
      <c r="FR91" s="379">
        <v>0</v>
      </c>
      <c r="FS91" s="379">
        <v>0</v>
      </c>
      <c r="FT91" s="379">
        <v>0</v>
      </c>
      <c r="FU91" s="382">
        <v>0</v>
      </c>
      <c r="FV91" s="378">
        <v>0</v>
      </c>
      <c r="FW91" s="379">
        <v>0</v>
      </c>
      <c r="FX91" s="379">
        <v>0</v>
      </c>
      <c r="FY91" s="379">
        <v>0</v>
      </c>
      <c r="FZ91" s="379">
        <v>0</v>
      </c>
      <c r="GA91" s="379">
        <v>0</v>
      </c>
      <c r="GB91" s="379">
        <v>0</v>
      </c>
      <c r="GC91" s="379">
        <v>0</v>
      </c>
      <c r="GD91" s="380">
        <v>0</v>
      </c>
      <c r="GE91" s="381">
        <v>0</v>
      </c>
      <c r="GF91" s="379">
        <v>0</v>
      </c>
      <c r="GG91" s="379">
        <v>0</v>
      </c>
      <c r="GH91" s="379">
        <v>0</v>
      </c>
      <c r="GI91" s="379">
        <v>0</v>
      </c>
      <c r="GJ91" s="379">
        <v>0</v>
      </c>
      <c r="GK91" s="379">
        <v>0</v>
      </c>
      <c r="GL91" s="379">
        <v>0</v>
      </c>
      <c r="GM91" s="382">
        <v>0</v>
      </c>
      <c r="GN91" s="378">
        <v>0</v>
      </c>
      <c r="GO91" s="379">
        <v>0</v>
      </c>
      <c r="GP91" s="379">
        <v>0</v>
      </c>
      <c r="GQ91" s="379">
        <v>0</v>
      </c>
      <c r="GR91" s="379">
        <v>0</v>
      </c>
      <c r="GS91" s="379">
        <v>0</v>
      </c>
      <c r="GT91" s="379">
        <v>0</v>
      </c>
      <c r="GU91" s="379">
        <v>0</v>
      </c>
      <c r="GV91" s="380">
        <v>0</v>
      </c>
      <c r="GW91" s="381">
        <v>0</v>
      </c>
      <c r="GX91" s="379">
        <v>0</v>
      </c>
      <c r="GY91" s="379">
        <v>0</v>
      </c>
      <c r="GZ91" s="379">
        <v>0</v>
      </c>
      <c r="HA91" s="379">
        <v>0</v>
      </c>
      <c r="HB91" s="379">
        <v>0</v>
      </c>
      <c r="HC91" s="379">
        <v>0</v>
      </c>
      <c r="HD91" s="379">
        <v>0</v>
      </c>
      <c r="HE91" s="382">
        <v>0</v>
      </c>
      <c r="HF91" s="378">
        <v>0</v>
      </c>
      <c r="HG91" s="379">
        <v>0</v>
      </c>
      <c r="HH91" s="379">
        <v>0</v>
      </c>
      <c r="HI91" s="379">
        <v>0</v>
      </c>
      <c r="HJ91" s="379">
        <v>0</v>
      </c>
      <c r="HK91" s="379">
        <v>0</v>
      </c>
      <c r="HL91" s="379">
        <v>0</v>
      </c>
      <c r="HM91" s="379">
        <v>0</v>
      </c>
      <c r="HN91" s="380">
        <v>0</v>
      </c>
      <c r="HO91" s="115">
        <f t="shared" si="22"/>
        <v>0</v>
      </c>
      <c r="HP91" s="115">
        <f t="shared" si="23"/>
        <v>0</v>
      </c>
      <c r="HQ91" s="115">
        <f t="shared" si="24"/>
        <v>0</v>
      </c>
      <c r="HR91" s="115">
        <f t="shared" si="25"/>
        <v>0</v>
      </c>
      <c r="HS91" s="116">
        <f t="shared" si="26"/>
        <v>0</v>
      </c>
      <c r="HT91" s="115">
        <f t="shared" si="27"/>
        <v>0</v>
      </c>
      <c r="HU91" s="115">
        <f t="shared" si="28"/>
        <v>0</v>
      </c>
      <c r="HV91" s="117">
        <f t="shared" si="29"/>
        <v>0</v>
      </c>
      <c r="HW91" s="115" t="str">
        <f t="shared" si="30"/>
        <v>nem volt</v>
      </c>
      <c r="HX91" s="470" t="str">
        <f t="shared" si="31"/>
        <v>nem volt</v>
      </c>
      <c r="HY91" s="470" t="str">
        <f t="shared" si="32"/>
        <v>nem volt</v>
      </c>
      <c r="HZ91" s="399" t="str">
        <f t="shared" si="33"/>
        <v>nem volt</v>
      </c>
      <c r="IA91" s="118">
        <f t="shared" si="37"/>
        <v>0</v>
      </c>
      <c r="IB91" s="119">
        <f t="shared" si="21"/>
        <v>0</v>
      </c>
      <c r="IC91" s="119" t="str">
        <f t="shared" si="34"/>
        <v>nem volt</v>
      </c>
      <c r="ID91" s="399">
        <f t="shared" si="35"/>
        <v>0</v>
      </c>
    </row>
    <row r="92" spans="1:238" ht="18" x14ac:dyDescent="0.25">
      <c r="A92" s="392">
        <f t="shared" si="36"/>
        <v>86</v>
      </c>
      <c r="B92" s="62" t="s">
        <v>448</v>
      </c>
      <c r="C92" s="64">
        <v>0</v>
      </c>
      <c r="D92" s="64">
        <v>0</v>
      </c>
      <c r="E92" s="64">
        <v>0</v>
      </c>
      <c r="F92" s="64">
        <v>0</v>
      </c>
      <c r="G92" s="64">
        <v>0</v>
      </c>
      <c r="H92" s="65">
        <v>0</v>
      </c>
      <c r="I92" s="288">
        <v>0</v>
      </c>
      <c r="J92" s="64">
        <v>0</v>
      </c>
      <c r="K92" s="64">
        <v>0</v>
      </c>
      <c r="L92" s="64">
        <v>0</v>
      </c>
      <c r="M92" s="64">
        <v>0</v>
      </c>
      <c r="N92" s="64">
        <v>0</v>
      </c>
      <c r="O92" s="67"/>
      <c r="P92" s="378">
        <v>0</v>
      </c>
      <c r="Q92" s="379">
        <v>0</v>
      </c>
      <c r="R92" s="379">
        <v>0</v>
      </c>
      <c r="S92" s="379">
        <v>0</v>
      </c>
      <c r="T92" s="379">
        <v>0</v>
      </c>
      <c r="U92" s="379">
        <v>0</v>
      </c>
      <c r="V92" s="379">
        <v>0</v>
      </c>
      <c r="W92" s="379">
        <v>0</v>
      </c>
      <c r="X92" s="380">
        <v>0</v>
      </c>
      <c r="Y92" s="381">
        <v>0</v>
      </c>
      <c r="Z92" s="379">
        <v>0</v>
      </c>
      <c r="AA92" s="379">
        <v>0</v>
      </c>
      <c r="AB92" s="379">
        <v>0</v>
      </c>
      <c r="AC92" s="379">
        <v>0</v>
      </c>
      <c r="AD92" s="379">
        <v>0</v>
      </c>
      <c r="AE92" s="379">
        <v>0</v>
      </c>
      <c r="AF92" s="379">
        <v>0</v>
      </c>
      <c r="AG92" s="382">
        <v>0</v>
      </c>
      <c r="AH92" s="378">
        <v>0</v>
      </c>
      <c r="AI92" s="379">
        <v>0</v>
      </c>
      <c r="AJ92" s="379">
        <v>0</v>
      </c>
      <c r="AK92" s="379">
        <v>0</v>
      </c>
      <c r="AL92" s="379">
        <v>0</v>
      </c>
      <c r="AM92" s="379">
        <v>0</v>
      </c>
      <c r="AN92" s="379">
        <v>0</v>
      </c>
      <c r="AO92" s="379">
        <v>0</v>
      </c>
      <c r="AP92" s="380">
        <v>0</v>
      </c>
      <c r="AQ92" s="381">
        <v>0</v>
      </c>
      <c r="AR92" s="379">
        <v>0</v>
      </c>
      <c r="AS92" s="379">
        <v>0</v>
      </c>
      <c r="AT92" s="379">
        <v>0</v>
      </c>
      <c r="AU92" s="379">
        <v>0</v>
      </c>
      <c r="AV92" s="379">
        <v>0</v>
      </c>
      <c r="AW92" s="379">
        <v>0</v>
      </c>
      <c r="AX92" s="379">
        <v>0</v>
      </c>
      <c r="AY92" s="382">
        <v>0</v>
      </c>
      <c r="AZ92" s="378">
        <v>0</v>
      </c>
      <c r="BA92" s="379">
        <v>0</v>
      </c>
      <c r="BB92" s="379">
        <v>0</v>
      </c>
      <c r="BC92" s="379">
        <v>0</v>
      </c>
      <c r="BD92" s="379">
        <v>0</v>
      </c>
      <c r="BE92" s="379">
        <v>0</v>
      </c>
      <c r="BF92" s="379">
        <v>0</v>
      </c>
      <c r="BG92" s="379">
        <v>0</v>
      </c>
      <c r="BH92" s="380">
        <v>0</v>
      </c>
      <c r="BI92" s="381">
        <v>0</v>
      </c>
      <c r="BJ92" s="379">
        <v>0</v>
      </c>
      <c r="BK92" s="379">
        <v>0</v>
      </c>
      <c r="BL92" s="379">
        <v>0</v>
      </c>
      <c r="BM92" s="379">
        <v>0</v>
      </c>
      <c r="BN92" s="379">
        <v>0</v>
      </c>
      <c r="BO92" s="379">
        <v>0</v>
      </c>
      <c r="BP92" s="379">
        <v>0</v>
      </c>
      <c r="BQ92" s="382">
        <v>0</v>
      </c>
      <c r="BR92" s="378">
        <v>0</v>
      </c>
      <c r="BS92" s="379">
        <v>0</v>
      </c>
      <c r="BT92" s="379">
        <v>0</v>
      </c>
      <c r="BU92" s="379">
        <v>0</v>
      </c>
      <c r="BV92" s="379">
        <v>0</v>
      </c>
      <c r="BW92" s="379">
        <v>0</v>
      </c>
      <c r="BX92" s="379">
        <v>0</v>
      </c>
      <c r="BY92" s="379">
        <v>0</v>
      </c>
      <c r="BZ92" s="380">
        <v>0</v>
      </c>
      <c r="CA92" s="381">
        <v>0</v>
      </c>
      <c r="CB92" s="379">
        <v>0</v>
      </c>
      <c r="CC92" s="379">
        <v>0</v>
      </c>
      <c r="CD92" s="379">
        <v>0</v>
      </c>
      <c r="CE92" s="379">
        <v>0</v>
      </c>
      <c r="CF92" s="379">
        <v>0</v>
      </c>
      <c r="CG92" s="379">
        <v>0</v>
      </c>
      <c r="CH92" s="379">
        <v>0</v>
      </c>
      <c r="CI92" s="382">
        <v>0</v>
      </c>
      <c r="CJ92" s="378">
        <v>0</v>
      </c>
      <c r="CK92" s="379">
        <v>0</v>
      </c>
      <c r="CL92" s="379">
        <v>0</v>
      </c>
      <c r="CM92" s="379">
        <v>0</v>
      </c>
      <c r="CN92" s="379">
        <v>0</v>
      </c>
      <c r="CO92" s="379">
        <v>0</v>
      </c>
      <c r="CP92" s="379">
        <v>0</v>
      </c>
      <c r="CQ92" s="379">
        <v>0</v>
      </c>
      <c r="CR92" s="380">
        <v>0</v>
      </c>
      <c r="CS92" s="381">
        <v>0</v>
      </c>
      <c r="CT92" s="379">
        <v>0</v>
      </c>
      <c r="CU92" s="379">
        <v>0</v>
      </c>
      <c r="CV92" s="379">
        <v>0</v>
      </c>
      <c r="CW92" s="379">
        <v>0</v>
      </c>
      <c r="CX92" s="379">
        <v>0</v>
      </c>
      <c r="CY92" s="379">
        <v>0</v>
      </c>
      <c r="CZ92" s="379">
        <v>0</v>
      </c>
      <c r="DA92" s="382">
        <v>0</v>
      </c>
      <c r="DB92" s="378">
        <v>0</v>
      </c>
      <c r="DC92" s="379">
        <v>0</v>
      </c>
      <c r="DD92" s="379">
        <v>0</v>
      </c>
      <c r="DE92" s="379">
        <v>0</v>
      </c>
      <c r="DF92" s="379">
        <v>0</v>
      </c>
      <c r="DG92" s="379">
        <v>0</v>
      </c>
      <c r="DH92" s="379">
        <v>0</v>
      </c>
      <c r="DI92" s="379">
        <v>0</v>
      </c>
      <c r="DJ92" s="380">
        <v>0</v>
      </c>
      <c r="DK92" s="381">
        <v>0</v>
      </c>
      <c r="DL92" s="379">
        <v>0</v>
      </c>
      <c r="DM92" s="379">
        <v>0</v>
      </c>
      <c r="DN92" s="379">
        <v>0</v>
      </c>
      <c r="DO92" s="379">
        <v>0</v>
      </c>
      <c r="DP92" s="379">
        <v>0</v>
      </c>
      <c r="DQ92" s="379">
        <v>0</v>
      </c>
      <c r="DR92" s="379">
        <v>0</v>
      </c>
      <c r="DS92" s="382">
        <v>0</v>
      </c>
      <c r="DT92" s="378">
        <v>0</v>
      </c>
      <c r="DU92" s="379">
        <v>0</v>
      </c>
      <c r="DV92" s="379">
        <v>0</v>
      </c>
      <c r="DW92" s="379">
        <v>0</v>
      </c>
      <c r="DX92" s="379">
        <v>0</v>
      </c>
      <c r="DY92" s="379">
        <v>0</v>
      </c>
      <c r="DZ92" s="379">
        <v>0</v>
      </c>
      <c r="EA92" s="379">
        <v>0</v>
      </c>
      <c r="EB92" s="380">
        <v>0</v>
      </c>
      <c r="EC92" s="381">
        <v>0</v>
      </c>
      <c r="ED92" s="379">
        <v>0</v>
      </c>
      <c r="EE92" s="379">
        <v>0</v>
      </c>
      <c r="EF92" s="379">
        <v>0</v>
      </c>
      <c r="EG92" s="379">
        <v>0</v>
      </c>
      <c r="EH92" s="379">
        <v>0</v>
      </c>
      <c r="EI92" s="379">
        <v>0</v>
      </c>
      <c r="EJ92" s="379">
        <v>0</v>
      </c>
      <c r="EK92" s="382">
        <v>0</v>
      </c>
      <c r="EL92" s="378">
        <v>0</v>
      </c>
      <c r="EM92" s="379">
        <v>0</v>
      </c>
      <c r="EN92" s="379">
        <v>0</v>
      </c>
      <c r="EO92" s="379">
        <v>0</v>
      </c>
      <c r="EP92" s="379">
        <v>0</v>
      </c>
      <c r="EQ92" s="379">
        <v>0</v>
      </c>
      <c r="ER92" s="379">
        <v>0</v>
      </c>
      <c r="ES92" s="379">
        <v>0</v>
      </c>
      <c r="ET92" s="380">
        <v>0</v>
      </c>
      <c r="EU92" s="381">
        <v>0</v>
      </c>
      <c r="EV92" s="379">
        <v>0</v>
      </c>
      <c r="EW92" s="379">
        <v>0</v>
      </c>
      <c r="EX92" s="379">
        <v>0</v>
      </c>
      <c r="EY92" s="379">
        <v>0</v>
      </c>
      <c r="EZ92" s="379">
        <v>0</v>
      </c>
      <c r="FA92" s="379">
        <v>0</v>
      </c>
      <c r="FB92" s="379">
        <v>0</v>
      </c>
      <c r="FC92" s="382">
        <v>0</v>
      </c>
      <c r="FD92" s="378">
        <v>0</v>
      </c>
      <c r="FE92" s="379">
        <v>0</v>
      </c>
      <c r="FF92" s="379">
        <v>0</v>
      </c>
      <c r="FG92" s="379">
        <v>0</v>
      </c>
      <c r="FH92" s="379">
        <v>0</v>
      </c>
      <c r="FI92" s="379">
        <v>0</v>
      </c>
      <c r="FJ92" s="379">
        <v>0</v>
      </c>
      <c r="FK92" s="379">
        <v>0</v>
      </c>
      <c r="FL92" s="380">
        <v>0</v>
      </c>
      <c r="FM92" s="381">
        <v>0</v>
      </c>
      <c r="FN92" s="379">
        <v>0</v>
      </c>
      <c r="FO92" s="379">
        <v>0</v>
      </c>
      <c r="FP92" s="379">
        <v>0</v>
      </c>
      <c r="FQ92" s="379">
        <v>0</v>
      </c>
      <c r="FR92" s="379">
        <v>0</v>
      </c>
      <c r="FS92" s="379">
        <v>0</v>
      </c>
      <c r="FT92" s="379">
        <v>0</v>
      </c>
      <c r="FU92" s="382">
        <v>0</v>
      </c>
      <c r="FV92" s="378">
        <v>0</v>
      </c>
      <c r="FW92" s="379">
        <v>0</v>
      </c>
      <c r="FX92" s="379">
        <v>0</v>
      </c>
      <c r="FY92" s="379">
        <v>0</v>
      </c>
      <c r="FZ92" s="379">
        <v>0</v>
      </c>
      <c r="GA92" s="379">
        <v>0</v>
      </c>
      <c r="GB92" s="379">
        <v>0</v>
      </c>
      <c r="GC92" s="379">
        <v>0</v>
      </c>
      <c r="GD92" s="380">
        <v>0</v>
      </c>
      <c r="GE92" s="381">
        <v>0</v>
      </c>
      <c r="GF92" s="379">
        <v>0</v>
      </c>
      <c r="GG92" s="379">
        <v>0</v>
      </c>
      <c r="GH92" s="379">
        <v>0</v>
      </c>
      <c r="GI92" s="379">
        <v>0</v>
      </c>
      <c r="GJ92" s="379">
        <v>0</v>
      </c>
      <c r="GK92" s="379">
        <v>0</v>
      </c>
      <c r="GL92" s="379">
        <v>0</v>
      </c>
      <c r="GM92" s="382">
        <v>0</v>
      </c>
      <c r="GN92" s="378">
        <v>0</v>
      </c>
      <c r="GO92" s="379">
        <v>0</v>
      </c>
      <c r="GP92" s="379">
        <v>0</v>
      </c>
      <c r="GQ92" s="379">
        <v>0</v>
      </c>
      <c r="GR92" s="379">
        <v>0</v>
      </c>
      <c r="GS92" s="379">
        <v>0</v>
      </c>
      <c r="GT92" s="379">
        <v>0</v>
      </c>
      <c r="GU92" s="379">
        <v>0</v>
      </c>
      <c r="GV92" s="380">
        <v>0</v>
      </c>
      <c r="GW92" s="381">
        <v>0</v>
      </c>
      <c r="GX92" s="379">
        <v>0</v>
      </c>
      <c r="GY92" s="379">
        <v>0</v>
      </c>
      <c r="GZ92" s="379">
        <v>0</v>
      </c>
      <c r="HA92" s="379">
        <v>0</v>
      </c>
      <c r="HB92" s="379">
        <v>0</v>
      </c>
      <c r="HC92" s="379">
        <v>0</v>
      </c>
      <c r="HD92" s="379">
        <v>0</v>
      </c>
      <c r="HE92" s="382">
        <v>0</v>
      </c>
      <c r="HF92" s="378">
        <v>0</v>
      </c>
      <c r="HG92" s="379">
        <v>0</v>
      </c>
      <c r="HH92" s="379">
        <v>0</v>
      </c>
      <c r="HI92" s="379">
        <v>0</v>
      </c>
      <c r="HJ92" s="379">
        <v>0</v>
      </c>
      <c r="HK92" s="379">
        <v>0</v>
      </c>
      <c r="HL92" s="379">
        <v>0</v>
      </c>
      <c r="HM92" s="379">
        <v>0</v>
      </c>
      <c r="HN92" s="380">
        <v>0</v>
      </c>
      <c r="HO92" s="115">
        <f t="shared" si="22"/>
        <v>0</v>
      </c>
      <c r="HP92" s="115">
        <f t="shared" si="23"/>
        <v>0</v>
      </c>
      <c r="HQ92" s="115">
        <f t="shared" si="24"/>
        <v>0</v>
      </c>
      <c r="HR92" s="115">
        <f t="shared" si="25"/>
        <v>0</v>
      </c>
      <c r="HS92" s="116">
        <f t="shared" si="26"/>
        <v>0</v>
      </c>
      <c r="HT92" s="115">
        <f t="shared" si="27"/>
        <v>0</v>
      </c>
      <c r="HU92" s="115">
        <f t="shared" si="28"/>
        <v>0</v>
      </c>
      <c r="HV92" s="117">
        <f t="shared" si="29"/>
        <v>0</v>
      </c>
      <c r="HW92" s="115" t="str">
        <f t="shared" si="30"/>
        <v>nem volt</v>
      </c>
      <c r="HX92" s="470" t="str">
        <f t="shared" si="31"/>
        <v>nem volt</v>
      </c>
      <c r="HY92" s="470" t="str">
        <f t="shared" si="32"/>
        <v>nem volt</v>
      </c>
      <c r="HZ92" s="399" t="str">
        <f t="shared" si="33"/>
        <v>nem volt</v>
      </c>
      <c r="IA92" s="118">
        <f t="shared" si="37"/>
        <v>0</v>
      </c>
      <c r="IB92" s="119">
        <f t="shared" si="21"/>
        <v>0</v>
      </c>
      <c r="IC92" s="119" t="str">
        <f t="shared" si="34"/>
        <v>nem volt</v>
      </c>
      <c r="ID92" s="399">
        <f t="shared" si="35"/>
        <v>0</v>
      </c>
    </row>
    <row r="93" spans="1:238" ht="18" x14ac:dyDescent="0.25">
      <c r="A93" s="392">
        <f t="shared" si="36"/>
        <v>87</v>
      </c>
      <c r="B93" s="62" t="s">
        <v>448</v>
      </c>
      <c r="C93" s="64">
        <v>0</v>
      </c>
      <c r="D93" s="64">
        <v>0</v>
      </c>
      <c r="E93" s="64">
        <v>0</v>
      </c>
      <c r="F93" s="64">
        <v>0</v>
      </c>
      <c r="G93" s="64">
        <v>0</v>
      </c>
      <c r="H93" s="65">
        <v>0</v>
      </c>
      <c r="I93" s="288">
        <v>0</v>
      </c>
      <c r="J93" s="64">
        <v>0</v>
      </c>
      <c r="K93" s="64">
        <v>0</v>
      </c>
      <c r="L93" s="64">
        <v>0</v>
      </c>
      <c r="M93" s="64">
        <v>0</v>
      </c>
      <c r="N93" s="64">
        <v>0</v>
      </c>
      <c r="O93" s="67"/>
      <c r="P93" s="378">
        <v>0</v>
      </c>
      <c r="Q93" s="379">
        <v>0</v>
      </c>
      <c r="R93" s="379">
        <v>0</v>
      </c>
      <c r="S93" s="379">
        <v>0</v>
      </c>
      <c r="T93" s="379">
        <v>0</v>
      </c>
      <c r="U93" s="379">
        <v>0</v>
      </c>
      <c r="V93" s="379">
        <v>0</v>
      </c>
      <c r="W93" s="379">
        <v>0</v>
      </c>
      <c r="X93" s="380">
        <v>0</v>
      </c>
      <c r="Y93" s="381">
        <v>0</v>
      </c>
      <c r="Z93" s="379">
        <v>0</v>
      </c>
      <c r="AA93" s="379">
        <v>0</v>
      </c>
      <c r="AB93" s="379">
        <v>0</v>
      </c>
      <c r="AC93" s="379">
        <v>0</v>
      </c>
      <c r="AD93" s="379">
        <v>0</v>
      </c>
      <c r="AE93" s="379">
        <v>0</v>
      </c>
      <c r="AF93" s="379">
        <v>0</v>
      </c>
      <c r="AG93" s="382">
        <v>0</v>
      </c>
      <c r="AH93" s="378">
        <v>0</v>
      </c>
      <c r="AI93" s="379">
        <v>0</v>
      </c>
      <c r="AJ93" s="379">
        <v>0</v>
      </c>
      <c r="AK93" s="379">
        <v>0</v>
      </c>
      <c r="AL93" s="379">
        <v>0</v>
      </c>
      <c r="AM93" s="379">
        <v>0</v>
      </c>
      <c r="AN93" s="379">
        <v>0</v>
      </c>
      <c r="AO93" s="379">
        <v>0</v>
      </c>
      <c r="AP93" s="380">
        <v>0</v>
      </c>
      <c r="AQ93" s="381">
        <v>0</v>
      </c>
      <c r="AR93" s="379">
        <v>0</v>
      </c>
      <c r="AS93" s="379">
        <v>0</v>
      </c>
      <c r="AT93" s="379">
        <v>0</v>
      </c>
      <c r="AU93" s="379">
        <v>0</v>
      </c>
      <c r="AV93" s="379">
        <v>0</v>
      </c>
      <c r="AW93" s="379">
        <v>0</v>
      </c>
      <c r="AX93" s="379">
        <v>0</v>
      </c>
      <c r="AY93" s="382">
        <v>0</v>
      </c>
      <c r="AZ93" s="378">
        <v>0</v>
      </c>
      <c r="BA93" s="379">
        <v>0</v>
      </c>
      <c r="BB93" s="379">
        <v>0</v>
      </c>
      <c r="BC93" s="379">
        <v>0</v>
      </c>
      <c r="BD93" s="379">
        <v>0</v>
      </c>
      <c r="BE93" s="379">
        <v>0</v>
      </c>
      <c r="BF93" s="379">
        <v>0</v>
      </c>
      <c r="BG93" s="379">
        <v>0</v>
      </c>
      <c r="BH93" s="380">
        <v>0</v>
      </c>
      <c r="BI93" s="381">
        <v>0</v>
      </c>
      <c r="BJ93" s="379">
        <v>0</v>
      </c>
      <c r="BK93" s="379">
        <v>0</v>
      </c>
      <c r="BL93" s="379">
        <v>0</v>
      </c>
      <c r="BM93" s="379">
        <v>0</v>
      </c>
      <c r="BN93" s="379">
        <v>0</v>
      </c>
      <c r="BO93" s="379">
        <v>0</v>
      </c>
      <c r="BP93" s="379">
        <v>0</v>
      </c>
      <c r="BQ93" s="382">
        <v>0</v>
      </c>
      <c r="BR93" s="378">
        <v>0</v>
      </c>
      <c r="BS93" s="379">
        <v>0</v>
      </c>
      <c r="BT93" s="379">
        <v>0</v>
      </c>
      <c r="BU93" s="379">
        <v>0</v>
      </c>
      <c r="BV93" s="379">
        <v>0</v>
      </c>
      <c r="BW93" s="379">
        <v>0</v>
      </c>
      <c r="BX93" s="379">
        <v>0</v>
      </c>
      <c r="BY93" s="379">
        <v>0</v>
      </c>
      <c r="BZ93" s="380">
        <v>0</v>
      </c>
      <c r="CA93" s="381">
        <v>0</v>
      </c>
      <c r="CB93" s="379">
        <v>0</v>
      </c>
      <c r="CC93" s="379">
        <v>0</v>
      </c>
      <c r="CD93" s="379">
        <v>0</v>
      </c>
      <c r="CE93" s="379">
        <v>0</v>
      </c>
      <c r="CF93" s="379">
        <v>0</v>
      </c>
      <c r="CG93" s="379">
        <v>0</v>
      </c>
      <c r="CH93" s="379">
        <v>0</v>
      </c>
      <c r="CI93" s="382">
        <v>0</v>
      </c>
      <c r="CJ93" s="378">
        <v>0</v>
      </c>
      <c r="CK93" s="379">
        <v>0</v>
      </c>
      <c r="CL93" s="379">
        <v>0</v>
      </c>
      <c r="CM93" s="379">
        <v>0</v>
      </c>
      <c r="CN93" s="379">
        <v>0</v>
      </c>
      <c r="CO93" s="379">
        <v>0</v>
      </c>
      <c r="CP93" s="379">
        <v>0</v>
      </c>
      <c r="CQ93" s="379">
        <v>0</v>
      </c>
      <c r="CR93" s="380">
        <v>0</v>
      </c>
      <c r="CS93" s="381">
        <v>0</v>
      </c>
      <c r="CT93" s="379">
        <v>0</v>
      </c>
      <c r="CU93" s="379">
        <v>0</v>
      </c>
      <c r="CV93" s="379">
        <v>0</v>
      </c>
      <c r="CW93" s="379">
        <v>0</v>
      </c>
      <c r="CX93" s="379">
        <v>0</v>
      </c>
      <c r="CY93" s="379">
        <v>0</v>
      </c>
      <c r="CZ93" s="379">
        <v>0</v>
      </c>
      <c r="DA93" s="382">
        <v>0</v>
      </c>
      <c r="DB93" s="378">
        <v>0</v>
      </c>
      <c r="DC93" s="379">
        <v>0</v>
      </c>
      <c r="DD93" s="379">
        <v>0</v>
      </c>
      <c r="DE93" s="379">
        <v>0</v>
      </c>
      <c r="DF93" s="379">
        <v>0</v>
      </c>
      <c r="DG93" s="379">
        <v>0</v>
      </c>
      <c r="DH93" s="379">
        <v>0</v>
      </c>
      <c r="DI93" s="379">
        <v>0</v>
      </c>
      <c r="DJ93" s="380">
        <v>0</v>
      </c>
      <c r="DK93" s="381">
        <v>0</v>
      </c>
      <c r="DL93" s="379">
        <v>0</v>
      </c>
      <c r="DM93" s="379">
        <v>0</v>
      </c>
      <c r="DN93" s="379">
        <v>0</v>
      </c>
      <c r="DO93" s="379">
        <v>0</v>
      </c>
      <c r="DP93" s="379">
        <v>0</v>
      </c>
      <c r="DQ93" s="379">
        <v>0</v>
      </c>
      <c r="DR93" s="379">
        <v>0</v>
      </c>
      <c r="DS93" s="382">
        <v>0</v>
      </c>
      <c r="DT93" s="378">
        <v>0</v>
      </c>
      <c r="DU93" s="379">
        <v>0</v>
      </c>
      <c r="DV93" s="379">
        <v>0</v>
      </c>
      <c r="DW93" s="379">
        <v>0</v>
      </c>
      <c r="DX93" s="379">
        <v>0</v>
      </c>
      <c r="DY93" s="379">
        <v>0</v>
      </c>
      <c r="DZ93" s="379">
        <v>0</v>
      </c>
      <c r="EA93" s="379">
        <v>0</v>
      </c>
      <c r="EB93" s="380">
        <v>0</v>
      </c>
      <c r="EC93" s="381">
        <v>0</v>
      </c>
      <c r="ED93" s="379">
        <v>0</v>
      </c>
      <c r="EE93" s="379">
        <v>0</v>
      </c>
      <c r="EF93" s="379">
        <v>0</v>
      </c>
      <c r="EG93" s="379">
        <v>0</v>
      </c>
      <c r="EH93" s="379">
        <v>0</v>
      </c>
      <c r="EI93" s="379">
        <v>0</v>
      </c>
      <c r="EJ93" s="379">
        <v>0</v>
      </c>
      <c r="EK93" s="382">
        <v>0</v>
      </c>
      <c r="EL93" s="378">
        <v>0</v>
      </c>
      <c r="EM93" s="379">
        <v>0</v>
      </c>
      <c r="EN93" s="379">
        <v>0</v>
      </c>
      <c r="EO93" s="379">
        <v>0</v>
      </c>
      <c r="EP93" s="379">
        <v>0</v>
      </c>
      <c r="EQ93" s="379">
        <v>0</v>
      </c>
      <c r="ER93" s="379">
        <v>0</v>
      </c>
      <c r="ES93" s="379">
        <v>0</v>
      </c>
      <c r="ET93" s="380">
        <v>0</v>
      </c>
      <c r="EU93" s="381">
        <v>0</v>
      </c>
      <c r="EV93" s="379">
        <v>0</v>
      </c>
      <c r="EW93" s="379">
        <v>0</v>
      </c>
      <c r="EX93" s="379">
        <v>0</v>
      </c>
      <c r="EY93" s="379">
        <v>0</v>
      </c>
      <c r="EZ93" s="379">
        <v>0</v>
      </c>
      <c r="FA93" s="379">
        <v>0</v>
      </c>
      <c r="FB93" s="379">
        <v>0</v>
      </c>
      <c r="FC93" s="382">
        <v>0</v>
      </c>
      <c r="FD93" s="378">
        <v>0</v>
      </c>
      <c r="FE93" s="379">
        <v>0</v>
      </c>
      <c r="FF93" s="379">
        <v>0</v>
      </c>
      <c r="FG93" s="379">
        <v>0</v>
      </c>
      <c r="FH93" s="379">
        <v>0</v>
      </c>
      <c r="FI93" s="379">
        <v>0</v>
      </c>
      <c r="FJ93" s="379">
        <v>0</v>
      </c>
      <c r="FK93" s="379">
        <v>0</v>
      </c>
      <c r="FL93" s="380">
        <v>0</v>
      </c>
      <c r="FM93" s="381">
        <v>0</v>
      </c>
      <c r="FN93" s="379">
        <v>0</v>
      </c>
      <c r="FO93" s="379">
        <v>0</v>
      </c>
      <c r="FP93" s="379">
        <v>0</v>
      </c>
      <c r="FQ93" s="379">
        <v>0</v>
      </c>
      <c r="FR93" s="379">
        <v>0</v>
      </c>
      <c r="FS93" s="379">
        <v>0</v>
      </c>
      <c r="FT93" s="379">
        <v>0</v>
      </c>
      <c r="FU93" s="382">
        <v>0</v>
      </c>
      <c r="FV93" s="378">
        <v>0</v>
      </c>
      <c r="FW93" s="379">
        <v>0</v>
      </c>
      <c r="FX93" s="379">
        <v>0</v>
      </c>
      <c r="FY93" s="379">
        <v>0</v>
      </c>
      <c r="FZ93" s="379">
        <v>0</v>
      </c>
      <c r="GA93" s="379">
        <v>0</v>
      </c>
      <c r="GB93" s="379">
        <v>0</v>
      </c>
      <c r="GC93" s="379">
        <v>0</v>
      </c>
      <c r="GD93" s="380">
        <v>0</v>
      </c>
      <c r="GE93" s="381">
        <v>0</v>
      </c>
      <c r="GF93" s="379">
        <v>0</v>
      </c>
      <c r="GG93" s="379">
        <v>0</v>
      </c>
      <c r="GH93" s="379">
        <v>0</v>
      </c>
      <c r="GI93" s="379">
        <v>0</v>
      </c>
      <c r="GJ93" s="379">
        <v>0</v>
      </c>
      <c r="GK93" s="379">
        <v>0</v>
      </c>
      <c r="GL93" s="379">
        <v>0</v>
      </c>
      <c r="GM93" s="382">
        <v>0</v>
      </c>
      <c r="GN93" s="378">
        <v>0</v>
      </c>
      <c r="GO93" s="379">
        <v>0</v>
      </c>
      <c r="GP93" s="379">
        <v>0</v>
      </c>
      <c r="GQ93" s="379">
        <v>0</v>
      </c>
      <c r="GR93" s="379">
        <v>0</v>
      </c>
      <c r="GS93" s="379">
        <v>0</v>
      </c>
      <c r="GT93" s="379">
        <v>0</v>
      </c>
      <c r="GU93" s="379">
        <v>0</v>
      </c>
      <c r="GV93" s="380">
        <v>0</v>
      </c>
      <c r="GW93" s="381">
        <v>0</v>
      </c>
      <c r="GX93" s="379">
        <v>0</v>
      </c>
      <c r="GY93" s="379">
        <v>0</v>
      </c>
      <c r="GZ93" s="379">
        <v>0</v>
      </c>
      <c r="HA93" s="379">
        <v>0</v>
      </c>
      <c r="HB93" s="379">
        <v>0</v>
      </c>
      <c r="HC93" s="379">
        <v>0</v>
      </c>
      <c r="HD93" s="379">
        <v>0</v>
      </c>
      <c r="HE93" s="382">
        <v>0</v>
      </c>
      <c r="HF93" s="378">
        <v>0</v>
      </c>
      <c r="HG93" s="379">
        <v>0</v>
      </c>
      <c r="HH93" s="379">
        <v>0</v>
      </c>
      <c r="HI93" s="379">
        <v>0</v>
      </c>
      <c r="HJ93" s="379">
        <v>0</v>
      </c>
      <c r="HK93" s="379">
        <v>0</v>
      </c>
      <c r="HL93" s="379">
        <v>0</v>
      </c>
      <c r="HM93" s="379">
        <v>0</v>
      </c>
      <c r="HN93" s="380">
        <v>0</v>
      </c>
      <c r="HO93" s="115">
        <f t="shared" si="22"/>
        <v>0</v>
      </c>
      <c r="HP93" s="115">
        <f t="shared" si="23"/>
        <v>0</v>
      </c>
      <c r="HQ93" s="115">
        <f t="shared" si="24"/>
        <v>0</v>
      </c>
      <c r="HR93" s="115">
        <f t="shared" si="25"/>
        <v>0</v>
      </c>
      <c r="HS93" s="116">
        <f t="shared" si="26"/>
        <v>0</v>
      </c>
      <c r="HT93" s="115">
        <f t="shared" si="27"/>
        <v>0</v>
      </c>
      <c r="HU93" s="115">
        <f t="shared" si="28"/>
        <v>0</v>
      </c>
      <c r="HV93" s="117">
        <f t="shared" si="29"/>
        <v>0</v>
      </c>
      <c r="HW93" s="115" t="str">
        <f t="shared" si="30"/>
        <v>nem volt</v>
      </c>
      <c r="HX93" s="470" t="str">
        <f t="shared" si="31"/>
        <v>nem volt</v>
      </c>
      <c r="HY93" s="470" t="str">
        <f t="shared" si="32"/>
        <v>nem volt</v>
      </c>
      <c r="HZ93" s="399" t="str">
        <f t="shared" si="33"/>
        <v>nem volt</v>
      </c>
      <c r="IA93" s="118">
        <f t="shared" si="37"/>
        <v>0</v>
      </c>
      <c r="IB93" s="119">
        <f t="shared" si="21"/>
        <v>0</v>
      </c>
      <c r="IC93" s="119" t="str">
        <f t="shared" si="34"/>
        <v>nem volt</v>
      </c>
      <c r="ID93" s="399">
        <f t="shared" si="35"/>
        <v>0</v>
      </c>
    </row>
    <row r="94" spans="1:238" ht="18" x14ac:dyDescent="0.25">
      <c r="A94" s="392">
        <f t="shared" si="36"/>
        <v>88</v>
      </c>
      <c r="B94" s="62" t="s">
        <v>448</v>
      </c>
      <c r="C94" s="64">
        <v>0</v>
      </c>
      <c r="D94" s="64">
        <v>0</v>
      </c>
      <c r="E94" s="64">
        <v>0</v>
      </c>
      <c r="F94" s="64">
        <v>0</v>
      </c>
      <c r="G94" s="64">
        <v>0</v>
      </c>
      <c r="H94" s="65">
        <v>1</v>
      </c>
      <c r="I94" s="288">
        <v>0</v>
      </c>
      <c r="J94" s="64">
        <v>0</v>
      </c>
      <c r="K94" s="64">
        <v>0</v>
      </c>
      <c r="L94" s="64">
        <v>0</v>
      </c>
      <c r="M94" s="64">
        <v>0</v>
      </c>
      <c r="N94" s="64">
        <v>0</v>
      </c>
      <c r="O94" s="67"/>
      <c r="P94" s="378">
        <v>0</v>
      </c>
      <c r="Q94" s="379">
        <v>0</v>
      </c>
      <c r="R94" s="379">
        <v>0</v>
      </c>
      <c r="S94" s="379">
        <v>0</v>
      </c>
      <c r="T94" s="379">
        <v>0</v>
      </c>
      <c r="U94" s="379">
        <v>0</v>
      </c>
      <c r="V94" s="379">
        <v>0</v>
      </c>
      <c r="W94" s="379">
        <v>0</v>
      </c>
      <c r="X94" s="380">
        <v>0</v>
      </c>
      <c r="Y94" s="381">
        <v>0</v>
      </c>
      <c r="Z94" s="379">
        <v>0</v>
      </c>
      <c r="AA94" s="379">
        <v>0</v>
      </c>
      <c r="AB94" s="379">
        <v>0</v>
      </c>
      <c r="AC94" s="379">
        <v>0</v>
      </c>
      <c r="AD94" s="379">
        <v>0</v>
      </c>
      <c r="AE94" s="379">
        <v>0</v>
      </c>
      <c r="AF94" s="379">
        <v>0</v>
      </c>
      <c r="AG94" s="382">
        <v>0</v>
      </c>
      <c r="AH94" s="378">
        <v>0</v>
      </c>
      <c r="AI94" s="379">
        <v>0</v>
      </c>
      <c r="AJ94" s="379">
        <v>0</v>
      </c>
      <c r="AK94" s="379">
        <v>0</v>
      </c>
      <c r="AL94" s="379">
        <v>0</v>
      </c>
      <c r="AM94" s="379">
        <v>0</v>
      </c>
      <c r="AN94" s="379">
        <v>0</v>
      </c>
      <c r="AO94" s="379">
        <v>0</v>
      </c>
      <c r="AP94" s="380">
        <v>0</v>
      </c>
      <c r="AQ94" s="381">
        <v>0</v>
      </c>
      <c r="AR94" s="379">
        <v>0</v>
      </c>
      <c r="AS94" s="379">
        <v>0</v>
      </c>
      <c r="AT94" s="379">
        <v>0</v>
      </c>
      <c r="AU94" s="379">
        <v>0</v>
      </c>
      <c r="AV94" s="379">
        <v>0</v>
      </c>
      <c r="AW94" s="379">
        <v>0</v>
      </c>
      <c r="AX94" s="379">
        <v>0</v>
      </c>
      <c r="AY94" s="382">
        <v>0</v>
      </c>
      <c r="AZ94" s="378">
        <v>0</v>
      </c>
      <c r="BA94" s="379">
        <v>0</v>
      </c>
      <c r="BB94" s="379">
        <v>0</v>
      </c>
      <c r="BC94" s="379">
        <v>0</v>
      </c>
      <c r="BD94" s="379">
        <v>0</v>
      </c>
      <c r="BE94" s="379">
        <v>0</v>
      </c>
      <c r="BF94" s="379">
        <v>0</v>
      </c>
      <c r="BG94" s="379">
        <v>0</v>
      </c>
      <c r="BH94" s="380">
        <v>0</v>
      </c>
      <c r="BI94" s="381">
        <v>0</v>
      </c>
      <c r="BJ94" s="379">
        <v>0</v>
      </c>
      <c r="BK94" s="379">
        <v>0</v>
      </c>
      <c r="BL94" s="379">
        <v>0</v>
      </c>
      <c r="BM94" s="379">
        <v>0</v>
      </c>
      <c r="BN94" s="379">
        <v>0</v>
      </c>
      <c r="BO94" s="379">
        <v>0</v>
      </c>
      <c r="BP94" s="379">
        <v>0</v>
      </c>
      <c r="BQ94" s="382">
        <v>0</v>
      </c>
      <c r="BR94" s="378">
        <v>0</v>
      </c>
      <c r="BS94" s="379">
        <v>0</v>
      </c>
      <c r="BT94" s="379">
        <v>0</v>
      </c>
      <c r="BU94" s="379">
        <v>0</v>
      </c>
      <c r="BV94" s="379">
        <v>0</v>
      </c>
      <c r="BW94" s="379">
        <v>0</v>
      </c>
      <c r="BX94" s="379">
        <v>0</v>
      </c>
      <c r="BY94" s="379">
        <v>0</v>
      </c>
      <c r="BZ94" s="380">
        <v>0</v>
      </c>
      <c r="CA94" s="381">
        <v>0</v>
      </c>
      <c r="CB94" s="379">
        <v>0</v>
      </c>
      <c r="CC94" s="379">
        <v>0</v>
      </c>
      <c r="CD94" s="379">
        <v>0</v>
      </c>
      <c r="CE94" s="379">
        <v>0</v>
      </c>
      <c r="CF94" s="379">
        <v>0</v>
      </c>
      <c r="CG94" s="379">
        <v>0</v>
      </c>
      <c r="CH94" s="379">
        <v>0</v>
      </c>
      <c r="CI94" s="382">
        <v>0</v>
      </c>
      <c r="CJ94" s="378">
        <v>0</v>
      </c>
      <c r="CK94" s="379">
        <v>0</v>
      </c>
      <c r="CL94" s="379">
        <v>0</v>
      </c>
      <c r="CM94" s="379">
        <v>0</v>
      </c>
      <c r="CN94" s="379">
        <v>0</v>
      </c>
      <c r="CO94" s="379">
        <v>0</v>
      </c>
      <c r="CP94" s="379">
        <v>0</v>
      </c>
      <c r="CQ94" s="379">
        <v>0</v>
      </c>
      <c r="CR94" s="380">
        <v>0</v>
      </c>
      <c r="CS94" s="381">
        <v>0</v>
      </c>
      <c r="CT94" s="379">
        <v>0</v>
      </c>
      <c r="CU94" s="379">
        <v>0</v>
      </c>
      <c r="CV94" s="379">
        <v>0</v>
      </c>
      <c r="CW94" s="379">
        <v>0</v>
      </c>
      <c r="CX94" s="379">
        <v>0</v>
      </c>
      <c r="CY94" s="379">
        <v>0</v>
      </c>
      <c r="CZ94" s="379">
        <v>0</v>
      </c>
      <c r="DA94" s="382">
        <v>0</v>
      </c>
      <c r="DB94" s="378">
        <v>0</v>
      </c>
      <c r="DC94" s="379">
        <v>0</v>
      </c>
      <c r="DD94" s="379">
        <v>0</v>
      </c>
      <c r="DE94" s="379">
        <v>0</v>
      </c>
      <c r="DF94" s="379">
        <v>0</v>
      </c>
      <c r="DG94" s="379">
        <v>0</v>
      </c>
      <c r="DH94" s="379">
        <v>0</v>
      </c>
      <c r="DI94" s="379">
        <v>0</v>
      </c>
      <c r="DJ94" s="380">
        <v>0</v>
      </c>
      <c r="DK94" s="381">
        <v>0</v>
      </c>
      <c r="DL94" s="379">
        <v>0</v>
      </c>
      <c r="DM94" s="379">
        <v>0</v>
      </c>
      <c r="DN94" s="379">
        <v>0</v>
      </c>
      <c r="DO94" s="379">
        <v>0</v>
      </c>
      <c r="DP94" s="379">
        <v>0</v>
      </c>
      <c r="DQ94" s="379">
        <v>0</v>
      </c>
      <c r="DR94" s="379">
        <v>0</v>
      </c>
      <c r="DS94" s="382">
        <v>0</v>
      </c>
      <c r="DT94" s="378">
        <v>0</v>
      </c>
      <c r="DU94" s="379">
        <v>0</v>
      </c>
      <c r="DV94" s="379">
        <v>0</v>
      </c>
      <c r="DW94" s="379">
        <v>0</v>
      </c>
      <c r="DX94" s="379">
        <v>0</v>
      </c>
      <c r="DY94" s="379">
        <v>0</v>
      </c>
      <c r="DZ94" s="379">
        <v>0</v>
      </c>
      <c r="EA94" s="379">
        <v>0</v>
      </c>
      <c r="EB94" s="380">
        <v>0</v>
      </c>
      <c r="EC94" s="381">
        <v>0</v>
      </c>
      <c r="ED94" s="379">
        <v>0</v>
      </c>
      <c r="EE94" s="379">
        <v>0</v>
      </c>
      <c r="EF94" s="379">
        <v>0</v>
      </c>
      <c r="EG94" s="379">
        <v>0</v>
      </c>
      <c r="EH94" s="379">
        <v>0</v>
      </c>
      <c r="EI94" s="379">
        <v>0</v>
      </c>
      <c r="EJ94" s="379">
        <v>0</v>
      </c>
      <c r="EK94" s="382">
        <v>0</v>
      </c>
      <c r="EL94" s="378">
        <v>0</v>
      </c>
      <c r="EM94" s="379">
        <v>0</v>
      </c>
      <c r="EN94" s="379">
        <v>0</v>
      </c>
      <c r="EO94" s="379">
        <v>0</v>
      </c>
      <c r="EP94" s="379">
        <v>0</v>
      </c>
      <c r="EQ94" s="379">
        <v>0</v>
      </c>
      <c r="ER94" s="379">
        <v>0</v>
      </c>
      <c r="ES94" s="379">
        <v>0</v>
      </c>
      <c r="ET94" s="380">
        <v>0</v>
      </c>
      <c r="EU94" s="381">
        <v>0</v>
      </c>
      <c r="EV94" s="379">
        <v>0</v>
      </c>
      <c r="EW94" s="379">
        <v>0</v>
      </c>
      <c r="EX94" s="379">
        <v>0</v>
      </c>
      <c r="EY94" s="379">
        <v>0</v>
      </c>
      <c r="EZ94" s="379">
        <v>0</v>
      </c>
      <c r="FA94" s="379">
        <v>0</v>
      </c>
      <c r="FB94" s="379">
        <v>0</v>
      </c>
      <c r="FC94" s="382">
        <v>0</v>
      </c>
      <c r="FD94" s="378">
        <v>0</v>
      </c>
      <c r="FE94" s="379">
        <v>0</v>
      </c>
      <c r="FF94" s="379">
        <v>0</v>
      </c>
      <c r="FG94" s="379">
        <v>0</v>
      </c>
      <c r="FH94" s="379">
        <v>0</v>
      </c>
      <c r="FI94" s="379">
        <v>0</v>
      </c>
      <c r="FJ94" s="379">
        <v>0</v>
      </c>
      <c r="FK94" s="379">
        <v>0</v>
      </c>
      <c r="FL94" s="380">
        <v>0</v>
      </c>
      <c r="FM94" s="381">
        <v>0</v>
      </c>
      <c r="FN94" s="379">
        <v>0</v>
      </c>
      <c r="FO94" s="379">
        <v>0</v>
      </c>
      <c r="FP94" s="379">
        <v>0</v>
      </c>
      <c r="FQ94" s="379">
        <v>0</v>
      </c>
      <c r="FR94" s="379">
        <v>0</v>
      </c>
      <c r="FS94" s="379">
        <v>0</v>
      </c>
      <c r="FT94" s="379">
        <v>0</v>
      </c>
      <c r="FU94" s="382">
        <v>0</v>
      </c>
      <c r="FV94" s="378">
        <v>0</v>
      </c>
      <c r="FW94" s="379">
        <v>0</v>
      </c>
      <c r="FX94" s="379">
        <v>0</v>
      </c>
      <c r="FY94" s="379">
        <v>0</v>
      </c>
      <c r="FZ94" s="379">
        <v>0</v>
      </c>
      <c r="GA94" s="379">
        <v>0</v>
      </c>
      <c r="GB94" s="379">
        <v>0</v>
      </c>
      <c r="GC94" s="379">
        <v>0</v>
      </c>
      <c r="GD94" s="380">
        <v>0</v>
      </c>
      <c r="GE94" s="381">
        <v>0</v>
      </c>
      <c r="GF94" s="379">
        <v>0</v>
      </c>
      <c r="GG94" s="379">
        <v>0</v>
      </c>
      <c r="GH94" s="379">
        <v>0</v>
      </c>
      <c r="GI94" s="379">
        <v>0</v>
      </c>
      <c r="GJ94" s="379">
        <v>0</v>
      </c>
      <c r="GK94" s="379">
        <v>0</v>
      </c>
      <c r="GL94" s="379">
        <v>0</v>
      </c>
      <c r="GM94" s="382">
        <v>0</v>
      </c>
      <c r="GN94" s="378">
        <v>0</v>
      </c>
      <c r="GO94" s="379">
        <v>0</v>
      </c>
      <c r="GP94" s="379">
        <v>0</v>
      </c>
      <c r="GQ94" s="379">
        <v>0</v>
      </c>
      <c r="GR94" s="379">
        <v>0</v>
      </c>
      <c r="GS94" s="379">
        <v>0</v>
      </c>
      <c r="GT94" s="379">
        <v>0</v>
      </c>
      <c r="GU94" s="379">
        <v>0</v>
      </c>
      <c r="GV94" s="380">
        <v>0</v>
      </c>
      <c r="GW94" s="381">
        <v>0</v>
      </c>
      <c r="GX94" s="379">
        <v>0</v>
      </c>
      <c r="GY94" s="379">
        <v>0</v>
      </c>
      <c r="GZ94" s="379">
        <v>0</v>
      </c>
      <c r="HA94" s="379">
        <v>0</v>
      </c>
      <c r="HB94" s="379">
        <v>0</v>
      </c>
      <c r="HC94" s="379">
        <v>0</v>
      </c>
      <c r="HD94" s="379">
        <v>0</v>
      </c>
      <c r="HE94" s="382">
        <v>0</v>
      </c>
      <c r="HF94" s="378">
        <v>0</v>
      </c>
      <c r="HG94" s="379">
        <v>0</v>
      </c>
      <c r="HH94" s="379">
        <v>0</v>
      </c>
      <c r="HI94" s="379">
        <v>0</v>
      </c>
      <c r="HJ94" s="379">
        <v>0</v>
      </c>
      <c r="HK94" s="379">
        <v>0</v>
      </c>
      <c r="HL94" s="379">
        <v>0</v>
      </c>
      <c r="HM94" s="379">
        <v>0</v>
      </c>
      <c r="HN94" s="380">
        <v>0</v>
      </c>
      <c r="HO94" s="115">
        <f t="shared" si="22"/>
        <v>0</v>
      </c>
      <c r="HP94" s="115">
        <f t="shared" si="23"/>
        <v>0</v>
      </c>
      <c r="HQ94" s="115">
        <f t="shared" si="24"/>
        <v>0</v>
      </c>
      <c r="HR94" s="115">
        <f t="shared" si="25"/>
        <v>0</v>
      </c>
      <c r="HS94" s="116">
        <f t="shared" si="26"/>
        <v>0</v>
      </c>
      <c r="HT94" s="115">
        <f t="shared" si="27"/>
        <v>0</v>
      </c>
      <c r="HU94" s="115">
        <f t="shared" si="28"/>
        <v>0</v>
      </c>
      <c r="HV94" s="117">
        <f t="shared" si="29"/>
        <v>0</v>
      </c>
      <c r="HW94" s="115" t="str">
        <f t="shared" si="30"/>
        <v>nem volt</v>
      </c>
      <c r="HX94" s="470" t="str">
        <f t="shared" si="31"/>
        <v>nem volt</v>
      </c>
      <c r="HY94" s="470" t="str">
        <f t="shared" si="32"/>
        <v>nem volt</v>
      </c>
      <c r="HZ94" s="399" t="str">
        <f t="shared" si="33"/>
        <v>nem volt</v>
      </c>
      <c r="IA94" s="118">
        <f t="shared" si="37"/>
        <v>0</v>
      </c>
      <c r="IB94" s="119">
        <f t="shared" si="21"/>
        <v>0</v>
      </c>
      <c r="IC94" s="119" t="str">
        <f t="shared" si="34"/>
        <v>nem volt</v>
      </c>
      <c r="ID94" s="399">
        <f t="shared" si="35"/>
        <v>1</v>
      </c>
    </row>
    <row r="95" spans="1:238" ht="18" x14ac:dyDescent="0.25">
      <c r="A95" s="392">
        <f t="shared" si="36"/>
        <v>89</v>
      </c>
      <c r="B95" s="62" t="s">
        <v>448</v>
      </c>
      <c r="C95" s="64">
        <v>0</v>
      </c>
      <c r="D95" s="64">
        <v>0</v>
      </c>
      <c r="E95" s="64">
        <v>0</v>
      </c>
      <c r="F95" s="64">
        <v>0</v>
      </c>
      <c r="G95" s="64">
        <v>0</v>
      </c>
      <c r="H95" s="65">
        <v>0</v>
      </c>
      <c r="I95" s="288">
        <v>0</v>
      </c>
      <c r="J95" s="64">
        <v>0</v>
      </c>
      <c r="K95" s="64">
        <v>0</v>
      </c>
      <c r="L95" s="64">
        <v>0</v>
      </c>
      <c r="M95" s="64">
        <v>0</v>
      </c>
      <c r="N95" s="64">
        <v>0</v>
      </c>
      <c r="O95" s="67"/>
      <c r="P95" s="378">
        <v>0</v>
      </c>
      <c r="Q95" s="379">
        <v>0</v>
      </c>
      <c r="R95" s="379">
        <v>0</v>
      </c>
      <c r="S95" s="379">
        <v>0</v>
      </c>
      <c r="T95" s="379">
        <v>0</v>
      </c>
      <c r="U95" s="379">
        <v>0</v>
      </c>
      <c r="V95" s="379">
        <v>0</v>
      </c>
      <c r="W95" s="379">
        <v>0</v>
      </c>
      <c r="X95" s="380">
        <v>0</v>
      </c>
      <c r="Y95" s="381">
        <v>0</v>
      </c>
      <c r="Z95" s="379">
        <v>0</v>
      </c>
      <c r="AA95" s="379">
        <v>0</v>
      </c>
      <c r="AB95" s="379">
        <v>0</v>
      </c>
      <c r="AC95" s="379">
        <v>0</v>
      </c>
      <c r="AD95" s="379">
        <v>0</v>
      </c>
      <c r="AE95" s="379">
        <v>0</v>
      </c>
      <c r="AF95" s="379">
        <v>0</v>
      </c>
      <c r="AG95" s="382">
        <v>0</v>
      </c>
      <c r="AH95" s="378">
        <v>0</v>
      </c>
      <c r="AI95" s="379">
        <v>0</v>
      </c>
      <c r="AJ95" s="379">
        <v>0</v>
      </c>
      <c r="AK95" s="379">
        <v>0</v>
      </c>
      <c r="AL95" s="379">
        <v>0</v>
      </c>
      <c r="AM95" s="379">
        <v>0</v>
      </c>
      <c r="AN95" s="379">
        <v>0</v>
      </c>
      <c r="AO95" s="379">
        <v>0</v>
      </c>
      <c r="AP95" s="380">
        <v>0</v>
      </c>
      <c r="AQ95" s="381">
        <v>0</v>
      </c>
      <c r="AR95" s="379">
        <v>0</v>
      </c>
      <c r="AS95" s="379">
        <v>0</v>
      </c>
      <c r="AT95" s="379">
        <v>0</v>
      </c>
      <c r="AU95" s="379">
        <v>0</v>
      </c>
      <c r="AV95" s="379">
        <v>0</v>
      </c>
      <c r="AW95" s="379">
        <v>0</v>
      </c>
      <c r="AX95" s="379">
        <v>0</v>
      </c>
      <c r="AY95" s="382">
        <v>0</v>
      </c>
      <c r="AZ95" s="378">
        <v>0</v>
      </c>
      <c r="BA95" s="379">
        <v>0</v>
      </c>
      <c r="BB95" s="379">
        <v>0</v>
      </c>
      <c r="BC95" s="379">
        <v>0</v>
      </c>
      <c r="BD95" s="379">
        <v>0</v>
      </c>
      <c r="BE95" s="379">
        <v>0</v>
      </c>
      <c r="BF95" s="379">
        <v>0</v>
      </c>
      <c r="BG95" s="379">
        <v>0</v>
      </c>
      <c r="BH95" s="380">
        <v>0</v>
      </c>
      <c r="BI95" s="381">
        <v>0</v>
      </c>
      <c r="BJ95" s="379">
        <v>0</v>
      </c>
      <c r="BK95" s="379">
        <v>0</v>
      </c>
      <c r="BL95" s="379">
        <v>0</v>
      </c>
      <c r="BM95" s="379">
        <v>0</v>
      </c>
      <c r="BN95" s="379">
        <v>0</v>
      </c>
      <c r="BO95" s="379">
        <v>0</v>
      </c>
      <c r="BP95" s="379">
        <v>0</v>
      </c>
      <c r="BQ95" s="382">
        <v>0</v>
      </c>
      <c r="BR95" s="378">
        <v>0</v>
      </c>
      <c r="BS95" s="379">
        <v>0</v>
      </c>
      <c r="BT95" s="379">
        <v>0</v>
      </c>
      <c r="BU95" s="379">
        <v>0</v>
      </c>
      <c r="BV95" s="379">
        <v>0</v>
      </c>
      <c r="BW95" s="379">
        <v>0</v>
      </c>
      <c r="BX95" s="379">
        <v>0</v>
      </c>
      <c r="BY95" s="379">
        <v>0</v>
      </c>
      <c r="BZ95" s="380">
        <v>0</v>
      </c>
      <c r="CA95" s="381">
        <v>0</v>
      </c>
      <c r="CB95" s="379">
        <v>0</v>
      </c>
      <c r="CC95" s="379">
        <v>0</v>
      </c>
      <c r="CD95" s="379">
        <v>0</v>
      </c>
      <c r="CE95" s="379">
        <v>0</v>
      </c>
      <c r="CF95" s="379">
        <v>0</v>
      </c>
      <c r="CG95" s="379">
        <v>0</v>
      </c>
      <c r="CH95" s="379">
        <v>0</v>
      </c>
      <c r="CI95" s="382">
        <v>0</v>
      </c>
      <c r="CJ95" s="378">
        <v>0</v>
      </c>
      <c r="CK95" s="379">
        <v>0</v>
      </c>
      <c r="CL95" s="379">
        <v>0</v>
      </c>
      <c r="CM95" s="379">
        <v>0</v>
      </c>
      <c r="CN95" s="379">
        <v>0</v>
      </c>
      <c r="CO95" s="379">
        <v>0</v>
      </c>
      <c r="CP95" s="379">
        <v>0</v>
      </c>
      <c r="CQ95" s="379">
        <v>0</v>
      </c>
      <c r="CR95" s="380">
        <v>0</v>
      </c>
      <c r="CS95" s="381">
        <v>0</v>
      </c>
      <c r="CT95" s="379">
        <v>0</v>
      </c>
      <c r="CU95" s="379">
        <v>0</v>
      </c>
      <c r="CV95" s="379">
        <v>0</v>
      </c>
      <c r="CW95" s="379">
        <v>0</v>
      </c>
      <c r="CX95" s="379">
        <v>0</v>
      </c>
      <c r="CY95" s="379">
        <v>0</v>
      </c>
      <c r="CZ95" s="379">
        <v>0</v>
      </c>
      <c r="DA95" s="382">
        <v>0</v>
      </c>
      <c r="DB95" s="378">
        <v>0</v>
      </c>
      <c r="DC95" s="379">
        <v>0</v>
      </c>
      <c r="DD95" s="379">
        <v>0</v>
      </c>
      <c r="DE95" s="379">
        <v>0</v>
      </c>
      <c r="DF95" s="379">
        <v>0</v>
      </c>
      <c r="DG95" s="379">
        <v>0</v>
      </c>
      <c r="DH95" s="379">
        <v>0</v>
      </c>
      <c r="DI95" s="379">
        <v>0</v>
      </c>
      <c r="DJ95" s="380">
        <v>0</v>
      </c>
      <c r="DK95" s="381">
        <v>0</v>
      </c>
      <c r="DL95" s="379">
        <v>0</v>
      </c>
      <c r="DM95" s="379">
        <v>0</v>
      </c>
      <c r="DN95" s="379">
        <v>0</v>
      </c>
      <c r="DO95" s="379">
        <v>0</v>
      </c>
      <c r="DP95" s="379">
        <v>0</v>
      </c>
      <c r="DQ95" s="379">
        <v>0</v>
      </c>
      <c r="DR95" s="379">
        <v>0</v>
      </c>
      <c r="DS95" s="382">
        <v>0</v>
      </c>
      <c r="DT95" s="378">
        <v>0</v>
      </c>
      <c r="DU95" s="379">
        <v>0</v>
      </c>
      <c r="DV95" s="379">
        <v>0</v>
      </c>
      <c r="DW95" s="379">
        <v>0</v>
      </c>
      <c r="DX95" s="379">
        <v>0</v>
      </c>
      <c r="DY95" s="379">
        <v>0</v>
      </c>
      <c r="DZ95" s="379">
        <v>0</v>
      </c>
      <c r="EA95" s="379">
        <v>0</v>
      </c>
      <c r="EB95" s="380">
        <v>0</v>
      </c>
      <c r="EC95" s="381">
        <v>0</v>
      </c>
      <c r="ED95" s="379">
        <v>0</v>
      </c>
      <c r="EE95" s="379">
        <v>0</v>
      </c>
      <c r="EF95" s="379">
        <v>0</v>
      </c>
      <c r="EG95" s="379">
        <v>0</v>
      </c>
      <c r="EH95" s="379">
        <v>0</v>
      </c>
      <c r="EI95" s="379">
        <v>0</v>
      </c>
      <c r="EJ95" s="379">
        <v>0</v>
      </c>
      <c r="EK95" s="382">
        <v>0</v>
      </c>
      <c r="EL95" s="378">
        <v>0</v>
      </c>
      <c r="EM95" s="379">
        <v>0</v>
      </c>
      <c r="EN95" s="379">
        <v>0</v>
      </c>
      <c r="EO95" s="379">
        <v>0</v>
      </c>
      <c r="EP95" s="379">
        <v>0</v>
      </c>
      <c r="EQ95" s="379">
        <v>0</v>
      </c>
      <c r="ER95" s="379">
        <v>0</v>
      </c>
      <c r="ES95" s="379">
        <v>0</v>
      </c>
      <c r="ET95" s="380">
        <v>0</v>
      </c>
      <c r="EU95" s="381">
        <v>0</v>
      </c>
      <c r="EV95" s="379">
        <v>0</v>
      </c>
      <c r="EW95" s="379">
        <v>0</v>
      </c>
      <c r="EX95" s="379">
        <v>0</v>
      </c>
      <c r="EY95" s="379">
        <v>0</v>
      </c>
      <c r="EZ95" s="379">
        <v>0</v>
      </c>
      <c r="FA95" s="379">
        <v>0</v>
      </c>
      <c r="FB95" s="379">
        <v>0</v>
      </c>
      <c r="FC95" s="382">
        <v>0</v>
      </c>
      <c r="FD95" s="378">
        <v>0</v>
      </c>
      <c r="FE95" s="379">
        <v>0</v>
      </c>
      <c r="FF95" s="379">
        <v>0</v>
      </c>
      <c r="FG95" s="379">
        <v>0</v>
      </c>
      <c r="FH95" s="379">
        <v>0</v>
      </c>
      <c r="FI95" s="379">
        <v>0</v>
      </c>
      <c r="FJ95" s="379">
        <v>0</v>
      </c>
      <c r="FK95" s="379">
        <v>0</v>
      </c>
      <c r="FL95" s="380">
        <v>0</v>
      </c>
      <c r="FM95" s="381">
        <v>0</v>
      </c>
      <c r="FN95" s="379">
        <v>0</v>
      </c>
      <c r="FO95" s="379">
        <v>0</v>
      </c>
      <c r="FP95" s="379">
        <v>0</v>
      </c>
      <c r="FQ95" s="379">
        <v>0</v>
      </c>
      <c r="FR95" s="379">
        <v>0</v>
      </c>
      <c r="FS95" s="379">
        <v>0</v>
      </c>
      <c r="FT95" s="379">
        <v>0</v>
      </c>
      <c r="FU95" s="382">
        <v>0</v>
      </c>
      <c r="FV95" s="378">
        <v>0</v>
      </c>
      <c r="FW95" s="379">
        <v>0</v>
      </c>
      <c r="FX95" s="379">
        <v>0</v>
      </c>
      <c r="FY95" s="379">
        <v>0</v>
      </c>
      <c r="FZ95" s="379">
        <v>0</v>
      </c>
      <c r="GA95" s="379">
        <v>0</v>
      </c>
      <c r="GB95" s="379">
        <v>0</v>
      </c>
      <c r="GC95" s="379">
        <v>0</v>
      </c>
      <c r="GD95" s="380">
        <v>0</v>
      </c>
      <c r="GE95" s="381">
        <v>0</v>
      </c>
      <c r="GF95" s="379">
        <v>0</v>
      </c>
      <c r="GG95" s="379">
        <v>0</v>
      </c>
      <c r="GH95" s="379">
        <v>0</v>
      </c>
      <c r="GI95" s="379">
        <v>0</v>
      </c>
      <c r="GJ95" s="379">
        <v>0</v>
      </c>
      <c r="GK95" s="379">
        <v>0</v>
      </c>
      <c r="GL95" s="379">
        <v>0</v>
      </c>
      <c r="GM95" s="382">
        <v>0</v>
      </c>
      <c r="GN95" s="378">
        <v>0</v>
      </c>
      <c r="GO95" s="379">
        <v>0</v>
      </c>
      <c r="GP95" s="379">
        <v>0</v>
      </c>
      <c r="GQ95" s="379">
        <v>0</v>
      </c>
      <c r="GR95" s="379">
        <v>0</v>
      </c>
      <c r="GS95" s="379">
        <v>0</v>
      </c>
      <c r="GT95" s="379">
        <v>0</v>
      </c>
      <c r="GU95" s="379">
        <v>0</v>
      </c>
      <c r="GV95" s="380">
        <v>0</v>
      </c>
      <c r="GW95" s="381">
        <v>0</v>
      </c>
      <c r="GX95" s="379">
        <v>0</v>
      </c>
      <c r="GY95" s="379">
        <v>0</v>
      </c>
      <c r="GZ95" s="379">
        <v>0</v>
      </c>
      <c r="HA95" s="379">
        <v>0</v>
      </c>
      <c r="HB95" s="379">
        <v>0</v>
      </c>
      <c r="HC95" s="379">
        <v>0</v>
      </c>
      <c r="HD95" s="379">
        <v>0</v>
      </c>
      <c r="HE95" s="382">
        <v>0</v>
      </c>
      <c r="HF95" s="378">
        <v>0</v>
      </c>
      <c r="HG95" s="379">
        <v>0</v>
      </c>
      <c r="HH95" s="379">
        <v>0</v>
      </c>
      <c r="HI95" s="379">
        <v>0</v>
      </c>
      <c r="HJ95" s="379">
        <v>0</v>
      </c>
      <c r="HK95" s="379">
        <v>0</v>
      </c>
      <c r="HL95" s="379">
        <v>0</v>
      </c>
      <c r="HM95" s="379">
        <v>0</v>
      </c>
      <c r="HN95" s="380">
        <v>0</v>
      </c>
      <c r="HO95" s="115">
        <f t="shared" si="22"/>
        <v>0</v>
      </c>
      <c r="HP95" s="115">
        <f t="shared" si="23"/>
        <v>0</v>
      </c>
      <c r="HQ95" s="115">
        <f t="shared" si="24"/>
        <v>0</v>
      </c>
      <c r="HR95" s="115">
        <f t="shared" si="25"/>
        <v>0</v>
      </c>
      <c r="HS95" s="116">
        <f t="shared" si="26"/>
        <v>0</v>
      </c>
      <c r="HT95" s="115">
        <f t="shared" si="27"/>
        <v>0</v>
      </c>
      <c r="HU95" s="115">
        <f t="shared" si="28"/>
        <v>0</v>
      </c>
      <c r="HV95" s="117">
        <f t="shared" si="29"/>
        <v>0</v>
      </c>
      <c r="HW95" s="115" t="str">
        <f t="shared" si="30"/>
        <v>nem volt</v>
      </c>
      <c r="HX95" s="470" t="str">
        <f t="shared" si="31"/>
        <v>nem volt</v>
      </c>
      <c r="HY95" s="470" t="str">
        <f t="shared" si="32"/>
        <v>nem volt</v>
      </c>
      <c r="HZ95" s="399" t="str">
        <f t="shared" si="33"/>
        <v>nem volt</v>
      </c>
      <c r="IA95" s="118">
        <f t="shared" si="37"/>
        <v>0</v>
      </c>
      <c r="IB95" s="119">
        <f t="shared" si="21"/>
        <v>0</v>
      </c>
      <c r="IC95" s="119" t="str">
        <f t="shared" si="34"/>
        <v>nem volt</v>
      </c>
      <c r="ID95" s="399">
        <f t="shared" si="35"/>
        <v>0</v>
      </c>
    </row>
    <row r="96" spans="1:238" ht="18" x14ac:dyDescent="0.25">
      <c r="A96" s="392">
        <f t="shared" si="36"/>
        <v>90</v>
      </c>
      <c r="B96" s="62" t="s">
        <v>448</v>
      </c>
      <c r="C96" s="64">
        <v>0</v>
      </c>
      <c r="D96" s="64">
        <v>0</v>
      </c>
      <c r="E96" s="64">
        <v>0</v>
      </c>
      <c r="F96" s="64">
        <v>0</v>
      </c>
      <c r="G96" s="64">
        <v>0</v>
      </c>
      <c r="H96" s="65">
        <v>0</v>
      </c>
      <c r="I96" s="288">
        <v>0</v>
      </c>
      <c r="J96" s="64">
        <v>0</v>
      </c>
      <c r="K96" s="64">
        <v>0</v>
      </c>
      <c r="L96" s="64">
        <v>0</v>
      </c>
      <c r="M96" s="64">
        <v>0</v>
      </c>
      <c r="N96" s="64">
        <v>0</v>
      </c>
      <c r="O96" s="67"/>
      <c r="P96" s="378">
        <v>0</v>
      </c>
      <c r="Q96" s="379">
        <v>0</v>
      </c>
      <c r="R96" s="379">
        <v>0</v>
      </c>
      <c r="S96" s="379">
        <v>0</v>
      </c>
      <c r="T96" s="379">
        <v>0</v>
      </c>
      <c r="U96" s="379">
        <v>0</v>
      </c>
      <c r="V96" s="379">
        <v>0</v>
      </c>
      <c r="W96" s="379">
        <v>0</v>
      </c>
      <c r="X96" s="380">
        <v>0</v>
      </c>
      <c r="Y96" s="381">
        <v>0</v>
      </c>
      <c r="Z96" s="379">
        <v>0</v>
      </c>
      <c r="AA96" s="379">
        <v>0</v>
      </c>
      <c r="AB96" s="379">
        <v>0</v>
      </c>
      <c r="AC96" s="379">
        <v>0</v>
      </c>
      <c r="AD96" s="379">
        <v>0</v>
      </c>
      <c r="AE96" s="379">
        <v>0</v>
      </c>
      <c r="AF96" s="379">
        <v>0</v>
      </c>
      <c r="AG96" s="382">
        <v>0</v>
      </c>
      <c r="AH96" s="378">
        <v>0</v>
      </c>
      <c r="AI96" s="379">
        <v>0</v>
      </c>
      <c r="AJ96" s="379">
        <v>0</v>
      </c>
      <c r="AK96" s="379">
        <v>0</v>
      </c>
      <c r="AL96" s="379">
        <v>0</v>
      </c>
      <c r="AM96" s="379">
        <v>0</v>
      </c>
      <c r="AN96" s="379">
        <v>0</v>
      </c>
      <c r="AO96" s="379">
        <v>0</v>
      </c>
      <c r="AP96" s="380">
        <v>0</v>
      </c>
      <c r="AQ96" s="381">
        <v>0</v>
      </c>
      <c r="AR96" s="379">
        <v>0</v>
      </c>
      <c r="AS96" s="379">
        <v>0</v>
      </c>
      <c r="AT96" s="379">
        <v>0</v>
      </c>
      <c r="AU96" s="379">
        <v>0</v>
      </c>
      <c r="AV96" s="379">
        <v>0</v>
      </c>
      <c r="AW96" s="379">
        <v>0</v>
      </c>
      <c r="AX96" s="379">
        <v>0</v>
      </c>
      <c r="AY96" s="382">
        <v>0</v>
      </c>
      <c r="AZ96" s="378">
        <v>0</v>
      </c>
      <c r="BA96" s="379">
        <v>0</v>
      </c>
      <c r="BB96" s="379">
        <v>0</v>
      </c>
      <c r="BC96" s="379">
        <v>0</v>
      </c>
      <c r="BD96" s="379">
        <v>0</v>
      </c>
      <c r="BE96" s="379">
        <v>0</v>
      </c>
      <c r="BF96" s="379">
        <v>0</v>
      </c>
      <c r="BG96" s="379">
        <v>0</v>
      </c>
      <c r="BH96" s="380">
        <v>0</v>
      </c>
      <c r="BI96" s="381">
        <v>0</v>
      </c>
      <c r="BJ96" s="379">
        <v>0</v>
      </c>
      <c r="BK96" s="379">
        <v>0</v>
      </c>
      <c r="BL96" s="379">
        <v>0</v>
      </c>
      <c r="BM96" s="379">
        <v>0</v>
      </c>
      <c r="BN96" s="379">
        <v>0</v>
      </c>
      <c r="BO96" s="379">
        <v>0</v>
      </c>
      <c r="BP96" s="379">
        <v>0</v>
      </c>
      <c r="BQ96" s="382">
        <v>0</v>
      </c>
      <c r="BR96" s="378">
        <v>0</v>
      </c>
      <c r="BS96" s="379">
        <v>0</v>
      </c>
      <c r="BT96" s="379">
        <v>0</v>
      </c>
      <c r="BU96" s="379">
        <v>0</v>
      </c>
      <c r="BV96" s="379">
        <v>0</v>
      </c>
      <c r="BW96" s="379">
        <v>0</v>
      </c>
      <c r="BX96" s="379">
        <v>0</v>
      </c>
      <c r="BY96" s="379">
        <v>0</v>
      </c>
      <c r="BZ96" s="380">
        <v>0</v>
      </c>
      <c r="CA96" s="381">
        <v>0</v>
      </c>
      <c r="CB96" s="379">
        <v>0</v>
      </c>
      <c r="CC96" s="379">
        <v>0</v>
      </c>
      <c r="CD96" s="379">
        <v>0</v>
      </c>
      <c r="CE96" s="379">
        <v>0</v>
      </c>
      <c r="CF96" s="379">
        <v>0</v>
      </c>
      <c r="CG96" s="379">
        <v>0</v>
      </c>
      <c r="CH96" s="379">
        <v>0</v>
      </c>
      <c r="CI96" s="382">
        <v>0</v>
      </c>
      <c r="CJ96" s="378">
        <v>0</v>
      </c>
      <c r="CK96" s="379">
        <v>0</v>
      </c>
      <c r="CL96" s="379">
        <v>0</v>
      </c>
      <c r="CM96" s="379">
        <v>0</v>
      </c>
      <c r="CN96" s="379">
        <v>0</v>
      </c>
      <c r="CO96" s="379">
        <v>0</v>
      </c>
      <c r="CP96" s="379">
        <v>0</v>
      </c>
      <c r="CQ96" s="379">
        <v>0</v>
      </c>
      <c r="CR96" s="380">
        <v>0</v>
      </c>
      <c r="CS96" s="381">
        <v>0</v>
      </c>
      <c r="CT96" s="379">
        <v>0</v>
      </c>
      <c r="CU96" s="379">
        <v>0</v>
      </c>
      <c r="CV96" s="379">
        <v>0</v>
      </c>
      <c r="CW96" s="379">
        <v>0</v>
      </c>
      <c r="CX96" s="379">
        <v>0</v>
      </c>
      <c r="CY96" s="379">
        <v>0</v>
      </c>
      <c r="CZ96" s="379">
        <v>0</v>
      </c>
      <c r="DA96" s="382">
        <v>0</v>
      </c>
      <c r="DB96" s="378">
        <v>0</v>
      </c>
      <c r="DC96" s="379">
        <v>0</v>
      </c>
      <c r="DD96" s="379">
        <v>0</v>
      </c>
      <c r="DE96" s="379">
        <v>0</v>
      </c>
      <c r="DF96" s="379">
        <v>0</v>
      </c>
      <c r="DG96" s="379">
        <v>0</v>
      </c>
      <c r="DH96" s="379">
        <v>0</v>
      </c>
      <c r="DI96" s="379">
        <v>0</v>
      </c>
      <c r="DJ96" s="380">
        <v>0</v>
      </c>
      <c r="DK96" s="381">
        <v>0</v>
      </c>
      <c r="DL96" s="379">
        <v>0</v>
      </c>
      <c r="DM96" s="379">
        <v>0</v>
      </c>
      <c r="DN96" s="379">
        <v>0</v>
      </c>
      <c r="DO96" s="379">
        <v>0</v>
      </c>
      <c r="DP96" s="379">
        <v>0</v>
      </c>
      <c r="DQ96" s="379">
        <v>0</v>
      </c>
      <c r="DR96" s="379">
        <v>0</v>
      </c>
      <c r="DS96" s="382">
        <v>0</v>
      </c>
      <c r="DT96" s="378">
        <v>0</v>
      </c>
      <c r="DU96" s="379">
        <v>0</v>
      </c>
      <c r="DV96" s="379">
        <v>0</v>
      </c>
      <c r="DW96" s="379">
        <v>0</v>
      </c>
      <c r="DX96" s="379">
        <v>0</v>
      </c>
      <c r="DY96" s="379">
        <v>0</v>
      </c>
      <c r="DZ96" s="379">
        <v>0</v>
      </c>
      <c r="EA96" s="379">
        <v>0</v>
      </c>
      <c r="EB96" s="380">
        <v>0</v>
      </c>
      <c r="EC96" s="381">
        <v>0</v>
      </c>
      <c r="ED96" s="379">
        <v>0</v>
      </c>
      <c r="EE96" s="379">
        <v>0</v>
      </c>
      <c r="EF96" s="379">
        <v>0</v>
      </c>
      <c r="EG96" s="379">
        <v>0</v>
      </c>
      <c r="EH96" s="379">
        <v>0</v>
      </c>
      <c r="EI96" s="379">
        <v>0</v>
      </c>
      <c r="EJ96" s="379">
        <v>0</v>
      </c>
      <c r="EK96" s="382">
        <v>0</v>
      </c>
      <c r="EL96" s="378">
        <v>0</v>
      </c>
      <c r="EM96" s="379">
        <v>0</v>
      </c>
      <c r="EN96" s="379">
        <v>0</v>
      </c>
      <c r="EO96" s="379">
        <v>0</v>
      </c>
      <c r="EP96" s="379">
        <v>0</v>
      </c>
      <c r="EQ96" s="379">
        <v>0</v>
      </c>
      <c r="ER96" s="379">
        <v>0</v>
      </c>
      <c r="ES96" s="379">
        <v>0</v>
      </c>
      <c r="ET96" s="380">
        <v>0</v>
      </c>
      <c r="EU96" s="381">
        <v>0</v>
      </c>
      <c r="EV96" s="379">
        <v>0</v>
      </c>
      <c r="EW96" s="379">
        <v>0</v>
      </c>
      <c r="EX96" s="379">
        <v>0</v>
      </c>
      <c r="EY96" s="379">
        <v>0</v>
      </c>
      <c r="EZ96" s="379">
        <v>0</v>
      </c>
      <c r="FA96" s="379">
        <v>0</v>
      </c>
      <c r="FB96" s="379">
        <v>0</v>
      </c>
      <c r="FC96" s="382">
        <v>0</v>
      </c>
      <c r="FD96" s="378">
        <v>0</v>
      </c>
      <c r="FE96" s="379">
        <v>0</v>
      </c>
      <c r="FF96" s="379">
        <v>0</v>
      </c>
      <c r="FG96" s="379">
        <v>0</v>
      </c>
      <c r="FH96" s="379">
        <v>0</v>
      </c>
      <c r="FI96" s="379">
        <v>0</v>
      </c>
      <c r="FJ96" s="379">
        <v>0</v>
      </c>
      <c r="FK96" s="379">
        <v>0</v>
      </c>
      <c r="FL96" s="380">
        <v>0</v>
      </c>
      <c r="FM96" s="381">
        <v>0</v>
      </c>
      <c r="FN96" s="379">
        <v>0</v>
      </c>
      <c r="FO96" s="379">
        <v>0</v>
      </c>
      <c r="FP96" s="379">
        <v>0</v>
      </c>
      <c r="FQ96" s="379">
        <v>0</v>
      </c>
      <c r="FR96" s="379">
        <v>0</v>
      </c>
      <c r="FS96" s="379">
        <v>0</v>
      </c>
      <c r="FT96" s="379">
        <v>0</v>
      </c>
      <c r="FU96" s="382">
        <v>0</v>
      </c>
      <c r="FV96" s="378">
        <v>0</v>
      </c>
      <c r="FW96" s="379">
        <v>0</v>
      </c>
      <c r="FX96" s="379">
        <v>0</v>
      </c>
      <c r="FY96" s="379">
        <v>0</v>
      </c>
      <c r="FZ96" s="379">
        <v>0</v>
      </c>
      <c r="GA96" s="379">
        <v>0</v>
      </c>
      <c r="GB96" s="379">
        <v>0</v>
      </c>
      <c r="GC96" s="379">
        <v>0</v>
      </c>
      <c r="GD96" s="380">
        <v>0</v>
      </c>
      <c r="GE96" s="381">
        <v>0</v>
      </c>
      <c r="GF96" s="379">
        <v>0</v>
      </c>
      <c r="GG96" s="379">
        <v>0</v>
      </c>
      <c r="GH96" s="379">
        <v>0</v>
      </c>
      <c r="GI96" s="379">
        <v>0</v>
      </c>
      <c r="GJ96" s="379">
        <v>0</v>
      </c>
      <c r="GK96" s="379">
        <v>0</v>
      </c>
      <c r="GL96" s="379">
        <v>0</v>
      </c>
      <c r="GM96" s="382">
        <v>0</v>
      </c>
      <c r="GN96" s="378">
        <v>0</v>
      </c>
      <c r="GO96" s="379">
        <v>0</v>
      </c>
      <c r="GP96" s="379">
        <v>0</v>
      </c>
      <c r="GQ96" s="379">
        <v>0</v>
      </c>
      <c r="GR96" s="379">
        <v>0</v>
      </c>
      <c r="GS96" s="379">
        <v>0</v>
      </c>
      <c r="GT96" s="379">
        <v>0</v>
      </c>
      <c r="GU96" s="379">
        <v>0</v>
      </c>
      <c r="GV96" s="380">
        <v>0</v>
      </c>
      <c r="GW96" s="381">
        <v>0</v>
      </c>
      <c r="GX96" s="379">
        <v>0</v>
      </c>
      <c r="GY96" s="379">
        <v>0</v>
      </c>
      <c r="GZ96" s="379">
        <v>0</v>
      </c>
      <c r="HA96" s="379">
        <v>0</v>
      </c>
      <c r="HB96" s="379">
        <v>0</v>
      </c>
      <c r="HC96" s="379">
        <v>0</v>
      </c>
      <c r="HD96" s="379">
        <v>0</v>
      </c>
      <c r="HE96" s="382">
        <v>0</v>
      </c>
      <c r="HF96" s="378">
        <v>0</v>
      </c>
      <c r="HG96" s="379">
        <v>0</v>
      </c>
      <c r="HH96" s="379">
        <v>0</v>
      </c>
      <c r="HI96" s="379">
        <v>0</v>
      </c>
      <c r="HJ96" s="379">
        <v>0</v>
      </c>
      <c r="HK96" s="379">
        <v>0</v>
      </c>
      <c r="HL96" s="379">
        <v>0</v>
      </c>
      <c r="HM96" s="379">
        <v>0</v>
      </c>
      <c r="HN96" s="380">
        <v>0</v>
      </c>
      <c r="HO96" s="115">
        <f t="shared" si="22"/>
        <v>0</v>
      </c>
      <c r="HP96" s="115">
        <f t="shared" si="23"/>
        <v>0</v>
      </c>
      <c r="HQ96" s="115">
        <f t="shared" si="24"/>
        <v>0</v>
      </c>
      <c r="HR96" s="115">
        <f t="shared" si="25"/>
        <v>0</v>
      </c>
      <c r="HS96" s="116">
        <f t="shared" si="26"/>
        <v>0</v>
      </c>
      <c r="HT96" s="115">
        <f t="shared" si="27"/>
        <v>0</v>
      </c>
      <c r="HU96" s="115">
        <f t="shared" si="28"/>
        <v>0</v>
      </c>
      <c r="HV96" s="117">
        <f t="shared" si="29"/>
        <v>0</v>
      </c>
      <c r="HW96" s="115" t="str">
        <f t="shared" si="30"/>
        <v>nem volt</v>
      </c>
      <c r="HX96" s="470" t="str">
        <f t="shared" si="31"/>
        <v>nem volt</v>
      </c>
      <c r="HY96" s="470" t="str">
        <f t="shared" si="32"/>
        <v>nem volt</v>
      </c>
      <c r="HZ96" s="399" t="str">
        <f t="shared" si="33"/>
        <v>nem volt</v>
      </c>
      <c r="IA96" s="118">
        <f t="shared" si="37"/>
        <v>0</v>
      </c>
      <c r="IB96" s="119">
        <f t="shared" si="21"/>
        <v>0</v>
      </c>
      <c r="IC96" s="119" t="str">
        <f t="shared" si="34"/>
        <v>nem volt</v>
      </c>
      <c r="ID96" s="399">
        <f t="shared" si="35"/>
        <v>0</v>
      </c>
    </row>
    <row r="97" spans="1:238" ht="18" x14ac:dyDescent="0.25">
      <c r="A97" s="392">
        <f t="shared" si="36"/>
        <v>91</v>
      </c>
      <c r="B97" s="62" t="s">
        <v>448</v>
      </c>
      <c r="C97" s="64">
        <v>0</v>
      </c>
      <c r="D97" s="64">
        <v>0</v>
      </c>
      <c r="E97" s="64">
        <v>0</v>
      </c>
      <c r="F97" s="64">
        <v>0</v>
      </c>
      <c r="G97" s="64">
        <v>0</v>
      </c>
      <c r="H97" s="65">
        <v>0</v>
      </c>
      <c r="I97" s="288">
        <v>0</v>
      </c>
      <c r="J97" s="64">
        <v>0</v>
      </c>
      <c r="K97" s="64">
        <v>0</v>
      </c>
      <c r="L97" s="64">
        <v>0</v>
      </c>
      <c r="M97" s="64">
        <v>0</v>
      </c>
      <c r="N97" s="64">
        <v>0</v>
      </c>
      <c r="O97" s="67"/>
      <c r="P97" s="378">
        <v>0</v>
      </c>
      <c r="Q97" s="379">
        <v>0</v>
      </c>
      <c r="R97" s="379">
        <v>0</v>
      </c>
      <c r="S97" s="379">
        <v>0</v>
      </c>
      <c r="T97" s="379">
        <v>0</v>
      </c>
      <c r="U97" s="379">
        <v>0</v>
      </c>
      <c r="V97" s="379">
        <v>0</v>
      </c>
      <c r="W97" s="379">
        <v>0</v>
      </c>
      <c r="X97" s="380">
        <v>0</v>
      </c>
      <c r="Y97" s="381">
        <v>0</v>
      </c>
      <c r="Z97" s="379">
        <v>0</v>
      </c>
      <c r="AA97" s="379">
        <v>0</v>
      </c>
      <c r="AB97" s="379">
        <v>0</v>
      </c>
      <c r="AC97" s="379">
        <v>0</v>
      </c>
      <c r="AD97" s="379">
        <v>0</v>
      </c>
      <c r="AE97" s="379">
        <v>0</v>
      </c>
      <c r="AF97" s="379">
        <v>0</v>
      </c>
      <c r="AG97" s="382">
        <v>0</v>
      </c>
      <c r="AH97" s="378">
        <v>0</v>
      </c>
      <c r="AI97" s="379">
        <v>0</v>
      </c>
      <c r="AJ97" s="379">
        <v>0</v>
      </c>
      <c r="AK97" s="379">
        <v>0</v>
      </c>
      <c r="AL97" s="379">
        <v>0</v>
      </c>
      <c r="AM97" s="379">
        <v>0</v>
      </c>
      <c r="AN97" s="379">
        <v>0</v>
      </c>
      <c r="AO97" s="379">
        <v>0</v>
      </c>
      <c r="AP97" s="380">
        <v>0</v>
      </c>
      <c r="AQ97" s="381">
        <v>0</v>
      </c>
      <c r="AR97" s="379">
        <v>0</v>
      </c>
      <c r="AS97" s="379">
        <v>0</v>
      </c>
      <c r="AT97" s="379">
        <v>0</v>
      </c>
      <c r="AU97" s="379">
        <v>0</v>
      </c>
      <c r="AV97" s="379">
        <v>0</v>
      </c>
      <c r="AW97" s="379">
        <v>0</v>
      </c>
      <c r="AX97" s="379">
        <v>0</v>
      </c>
      <c r="AY97" s="382">
        <v>0</v>
      </c>
      <c r="AZ97" s="378">
        <v>0</v>
      </c>
      <c r="BA97" s="379">
        <v>0</v>
      </c>
      <c r="BB97" s="379">
        <v>0</v>
      </c>
      <c r="BC97" s="379">
        <v>0</v>
      </c>
      <c r="BD97" s="379">
        <v>0</v>
      </c>
      <c r="BE97" s="379">
        <v>0</v>
      </c>
      <c r="BF97" s="379">
        <v>0</v>
      </c>
      <c r="BG97" s="379">
        <v>0</v>
      </c>
      <c r="BH97" s="380">
        <v>0</v>
      </c>
      <c r="BI97" s="381">
        <v>0</v>
      </c>
      <c r="BJ97" s="379">
        <v>0</v>
      </c>
      <c r="BK97" s="379">
        <v>0</v>
      </c>
      <c r="BL97" s="379">
        <v>0</v>
      </c>
      <c r="BM97" s="379">
        <v>0</v>
      </c>
      <c r="BN97" s="379">
        <v>0</v>
      </c>
      <c r="BO97" s="379">
        <v>0</v>
      </c>
      <c r="BP97" s="379">
        <v>0</v>
      </c>
      <c r="BQ97" s="382">
        <v>0</v>
      </c>
      <c r="BR97" s="378">
        <v>0</v>
      </c>
      <c r="BS97" s="379">
        <v>0</v>
      </c>
      <c r="BT97" s="379">
        <v>0</v>
      </c>
      <c r="BU97" s="379">
        <v>0</v>
      </c>
      <c r="BV97" s="379">
        <v>0</v>
      </c>
      <c r="BW97" s="379">
        <v>0</v>
      </c>
      <c r="BX97" s="379">
        <v>0</v>
      </c>
      <c r="BY97" s="379">
        <v>0</v>
      </c>
      <c r="BZ97" s="380">
        <v>0</v>
      </c>
      <c r="CA97" s="381">
        <v>0</v>
      </c>
      <c r="CB97" s="379">
        <v>0</v>
      </c>
      <c r="CC97" s="379">
        <v>0</v>
      </c>
      <c r="CD97" s="379">
        <v>0</v>
      </c>
      <c r="CE97" s="379">
        <v>0</v>
      </c>
      <c r="CF97" s="379">
        <v>0</v>
      </c>
      <c r="CG97" s="379">
        <v>0</v>
      </c>
      <c r="CH97" s="379">
        <v>0</v>
      </c>
      <c r="CI97" s="382">
        <v>0</v>
      </c>
      <c r="CJ97" s="378">
        <v>0</v>
      </c>
      <c r="CK97" s="379">
        <v>0</v>
      </c>
      <c r="CL97" s="379">
        <v>0</v>
      </c>
      <c r="CM97" s="379">
        <v>0</v>
      </c>
      <c r="CN97" s="379">
        <v>0</v>
      </c>
      <c r="CO97" s="379">
        <v>0</v>
      </c>
      <c r="CP97" s="379">
        <v>0</v>
      </c>
      <c r="CQ97" s="379">
        <v>0</v>
      </c>
      <c r="CR97" s="380">
        <v>0</v>
      </c>
      <c r="CS97" s="381">
        <v>0</v>
      </c>
      <c r="CT97" s="379">
        <v>0</v>
      </c>
      <c r="CU97" s="379">
        <v>0</v>
      </c>
      <c r="CV97" s="379">
        <v>0</v>
      </c>
      <c r="CW97" s="379">
        <v>0</v>
      </c>
      <c r="CX97" s="379">
        <v>0</v>
      </c>
      <c r="CY97" s="379">
        <v>0</v>
      </c>
      <c r="CZ97" s="379">
        <v>0</v>
      </c>
      <c r="DA97" s="382">
        <v>0</v>
      </c>
      <c r="DB97" s="378">
        <v>0</v>
      </c>
      <c r="DC97" s="379">
        <v>0</v>
      </c>
      <c r="DD97" s="379">
        <v>0</v>
      </c>
      <c r="DE97" s="379">
        <v>0</v>
      </c>
      <c r="DF97" s="379">
        <v>0</v>
      </c>
      <c r="DG97" s="379">
        <v>0</v>
      </c>
      <c r="DH97" s="379">
        <v>0</v>
      </c>
      <c r="DI97" s="379">
        <v>0</v>
      </c>
      <c r="DJ97" s="380">
        <v>0</v>
      </c>
      <c r="DK97" s="381">
        <v>0</v>
      </c>
      <c r="DL97" s="379">
        <v>0</v>
      </c>
      <c r="DM97" s="379">
        <v>0</v>
      </c>
      <c r="DN97" s="379">
        <v>0</v>
      </c>
      <c r="DO97" s="379">
        <v>0</v>
      </c>
      <c r="DP97" s="379">
        <v>0</v>
      </c>
      <c r="DQ97" s="379">
        <v>0</v>
      </c>
      <c r="DR97" s="379">
        <v>0</v>
      </c>
      <c r="DS97" s="382">
        <v>0</v>
      </c>
      <c r="DT97" s="378">
        <v>0</v>
      </c>
      <c r="DU97" s="379">
        <v>0</v>
      </c>
      <c r="DV97" s="379">
        <v>0</v>
      </c>
      <c r="DW97" s="379">
        <v>0</v>
      </c>
      <c r="DX97" s="379">
        <v>0</v>
      </c>
      <c r="DY97" s="379">
        <v>0</v>
      </c>
      <c r="DZ97" s="379">
        <v>0</v>
      </c>
      <c r="EA97" s="379">
        <v>0</v>
      </c>
      <c r="EB97" s="380">
        <v>0</v>
      </c>
      <c r="EC97" s="381">
        <v>0</v>
      </c>
      <c r="ED97" s="379">
        <v>0</v>
      </c>
      <c r="EE97" s="379">
        <v>0</v>
      </c>
      <c r="EF97" s="379">
        <v>0</v>
      </c>
      <c r="EG97" s="379">
        <v>0</v>
      </c>
      <c r="EH97" s="379">
        <v>0</v>
      </c>
      <c r="EI97" s="379">
        <v>0</v>
      </c>
      <c r="EJ97" s="379">
        <v>0</v>
      </c>
      <c r="EK97" s="382">
        <v>0</v>
      </c>
      <c r="EL97" s="378">
        <v>0</v>
      </c>
      <c r="EM97" s="379">
        <v>0</v>
      </c>
      <c r="EN97" s="379">
        <v>0</v>
      </c>
      <c r="EO97" s="379">
        <v>0</v>
      </c>
      <c r="EP97" s="379">
        <v>0</v>
      </c>
      <c r="EQ97" s="379">
        <v>0</v>
      </c>
      <c r="ER97" s="379">
        <v>0</v>
      </c>
      <c r="ES97" s="379">
        <v>0</v>
      </c>
      <c r="ET97" s="380">
        <v>0</v>
      </c>
      <c r="EU97" s="381">
        <v>0</v>
      </c>
      <c r="EV97" s="379">
        <v>0</v>
      </c>
      <c r="EW97" s="379">
        <v>0</v>
      </c>
      <c r="EX97" s="379">
        <v>0</v>
      </c>
      <c r="EY97" s="379">
        <v>0</v>
      </c>
      <c r="EZ97" s="379">
        <v>0</v>
      </c>
      <c r="FA97" s="379">
        <v>0</v>
      </c>
      <c r="FB97" s="379">
        <v>0</v>
      </c>
      <c r="FC97" s="382">
        <v>0</v>
      </c>
      <c r="FD97" s="378">
        <v>0</v>
      </c>
      <c r="FE97" s="379">
        <v>0</v>
      </c>
      <c r="FF97" s="379">
        <v>0</v>
      </c>
      <c r="FG97" s="379">
        <v>0</v>
      </c>
      <c r="FH97" s="379">
        <v>0</v>
      </c>
      <c r="FI97" s="379">
        <v>0</v>
      </c>
      <c r="FJ97" s="379">
        <v>0</v>
      </c>
      <c r="FK97" s="379">
        <v>0</v>
      </c>
      <c r="FL97" s="380">
        <v>0</v>
      </c>
      <c r="FM97" s="381">
        <v>0</v>
      </c>
      <c r="FN97" s="379">
        <v>0</v>
      </c>
      <c r="FO97" s="379">
        <v>0</v>
      </c>
      <c r="FP97" s="379">
        <v>0</v>
      </c>
      <c r="FQ97" s="379">
        <v>0</v>
      </c>
      <c r="FR97" s="379">
        <v>0</v>
      </c>
      <c r="FS97" s="379">
        <v>0</v>
      </c>
      <c r="FT97" s="379">
        <v>0</v>
      </c>
      <c r="FU97" s="382">
        <v>0</v>
      </c>
      <c r="FV97" s="378">
        <v>0</v>
      </c>
      <c r="FW97" s="379">
        <v>0</v>
      </c>
      <c r="FX97" s="379">
        <v>0</v>
      </c>
      <c r="FY97" s="379">
        <v>0</v>
      </c>
      <c r="FZ97" s="379">
        <v>0</v>
      </c>
      <c r="GA97" s="379">
        <v>0</v>
      </c>
      <c r="GB97" s="379">
        <v>0</v>
      </c>
      <c r="GC97" s="379">
        <v>0</v>
      </c>
      <c r="GD97" s="380">
        <v>0</v>
      </c>
      <c r="GE97" s="381">
        <v>0</v>
      </c>
      <c r="GF97" s="379">
        <v>0</v>
      </c>
      <c r="GG97" s="379">
        <v>0</v>
      </c>
      <c r="GH97" s="379">
        <v>0</v>
      </c>
      <c r="GI97" s="379">
        <v>0</v>
      </c>
      <c r="GJ97" s="379">
        <v>0</v>
      </c>
      <c r="GK97" s="379">
        <v>0</v>
      </c>
      <c r="GL97" s="379">
        <v>0</v>
      </c>
      <c r="GM97" s="382">
        <v>0</v>
      </c>
      <c r="GN97" s="378">
        <v>0</v>
      </c>
      <c r="GO97" s="379">
        <v>0</v>
      </c>
      <c r="GP97" s="379">
        <v>0</v>
      </c>
      <c r="GQ97" s="379">
        <v>0</v>
      </c>
      <c r="GR97" s="379">
        <v>0</v>
      </c>
      <c r="GS97" s="379">
        <v>0</v>
      </c>
      <c r="GT97" s="379">
        <v>0</v>
      </c>
      <c r="GU97" s="379">
        <v>0</v>
      </c>
      <c r="GV97" s="380">
        <v>0</v>
      </c>
      <c r="GW97" s="381">
        <v>0</v>
      </c>
      <c r="GX97" s="379">
        <v>0</v>
      </c>
      <c r="GY97" s="379">
        <v>0</v>
      </c>
      <c r="GZ97" s="379">
        <v>0</v>
      </c>
      <c r="HA97" s="379">
        <v>0</v>
      </c>
      <c r="HB97" s="379">
        <v>0</v>
      </c>
      <c r="HC97" s="379">
        <v>0</v>
      </c>
      <c r="HD97" s="379">
        <v>0</v>
      </c>
      <c r="HE97" s="382">
        <v>0</v>
      </c>
      <c r="HF97" s="378">
        <v>0</v>
      </c>
      <c r="HG97" s="379">
        <v>0</v>
      </c>
      <c r="HH97" s="379">
        <v>0</v>
      </c>
      <c r="HI97" s="379">
        <v>0</v>
      </c>
      <c r="HJ97" s="379">
        <v>0</v>
      </c>
      <c r="HK97" s="379">
        <v>0</v>
      </c>
      <c r="HL97" s="379">
        <v>0</v>
      </c>
      <c r="HM97" s="379">
        <v>0</v>
      </c>
      <c r="HN97" s="380">
        <v>0</v>
      </c>
      <c r="HO97" s="115">
        <f t="shared" si="22"/>
        <v>0</v>
      </c>
      <c r="HP97" s="115">
        <f t="shared" si="23"/>
        <v>0</v>
      </c>
      <c r="HQ97" s="115">
        <f t="shared" si="24"/>
        <v>0</v>
      </c>
      <c r="HR97" s="115">
        <f t="shared" si="25"/>
        <v>0</v>
      </c>
      <c r="HS97" s="116">
        <f t="shared" si="26"/>
        <v>0</v>
      </c>
      <c r="HT97" s="115">
        <f t="shared" si="27"/>
        <v>0</v>
      </c>
      <c r="HU97" s="115">
        <f t="shared" si="28"/>
        <v>0</v>
      </c>
      <c r="HV97" s="117">
        <f t="shared" si="29"/>
        <v>0</v>
      </c>
      <c r="HW97" s="115" t="str">
        <f t="shared" si="30"/>
        <v>nem volt</v>
      </c>
      <c r="HX97" s="470" t="str">
        <f t="shared" si="31"/>
        <v>nem volt</v>
      </c>
      <c r="HY97" s="470" t="str">
        <f t="shared" si="32"/>
        <v>nem volt</v>
      </c>
      <c r="HZ97" s="399" t="str">
        <f t="shared" si="33"/>
        <v>nem volt</v>
      </c>
      <c r="IA97" s="118">
        <f t="shared" si="37"/>
        <v>0</v>
      </c>
      <c r="IB97" s="119">
        <f t="shared" si="21"/>
        <v>0</v>
      </c>
      <c r="IC97" s="119" t="str">
        <f t="shared" si="34"/>
        <v>nem volt</v>
      </c>
      <c r="ID97" s="399">
        <f t="shared" si="35"/>
        <v>0</v>
      </c>
    </row>
    <row r="98" spans="1:238" ht="18" x14ac:dyDescent="0.25">
      <c r="A98" s="392">
        <f t="shared" si="36"/>
        <v>92</v>
      </c>
      <c r="B98" s="62" t="s">
        <v>448</v>
      </c>
      <c r="C98" s="64">
        <v>0</v>
      </c>
      <c r="D98" s="64">
        <v>0</v>
      </c>
      <c r="E98" s="64">
        <v>0</v>
      </c>
      <c r="F98" s="64">
        <v>0</v>
      </c>
      <c r="G98" s="64">
        <v>0</v>
      </c>
      <c r="H98" s="65">
        <v>0</v>
      </c>
      <c r="I98" s="288">
        <v>0</v>
      </c>
      <c r="J98" s="64">
        <v>0</v>
      </c>
      <c r="K98" s="64">
        <v>0</v>
      </c>
      <c r="L98" s="64">
        <v>0</v>
      </c>
      <c r="M98" s="64">
        <v>0</v>
      </c>
      <c r="N98" s="64">
        <v>0</v>
      </c>
      <c r="O98" s="67"/>
      <c r="P98" s="378">
        <v>0</v>
      </c>
      <c r="Q98" s="379">
        <v>0</v>
      </c>
      <c r="R98" s="379">
        <v>0</v>
      </c>
      <c r="S98" s="379">
        <v>0</v>
      </c>
      <c r="T98" s="379">
        <v>0</v>
      </c>
      <c r="U98" s="379">
        <v>0</v>
      </c>
      <c r="V98" s="379">
        <v>0</v>
      </c>
      <c r="W98" s="379">
        <v>0</v>
      </c>
      <c r="X98" s="380">
        <v>0</v>
      </c>
      <c r="Y98" s="381">
        <v>0</v>
      </c>
      <c r="Z98" s="379">
        <v>0</v>
      </c>
      <c r="AA98" s="379">
        <v>0</v>
      </c>
      <c r="AB98" s="379">
        <v>0</v>
      </c>
      <c r="AC98" s="379">
        <v>0</v>
      </c>
      <c r="AD98" s="379">
        <v>0</v>
      </c>
      <c r="AE98" s="379">
        <v>0</v>
      </c>
      <c r="AF98" s="379">
        <v>0</v>
      </c>
      <c r="AG98" s="382">
        <v>0</v>
      </c>
      <c r="AH98" s="378">
        <v>0</v>
      </c>
      <c r="AI98" s="379">
        <v>0</v>
      </c>
      <c r="AJ98" s="379">
        <v>0</v>
      </c>
      <c r="AK98" s="379">
        <v>0</v>
      </c>
      <c r="AL98" s="379">
        <v>0</v>
      </c>
      <c r="AM98" s="379">
        <v>0</v>
      </c>
      <c r="AN98" s="379">
        <v>0</v>
      </c>
      <c r="AO98" s="379">
        <v>0</v>
      </c>
      <c r="AP98" s="380">
        <v>0</v>
      </c>
      <c r="AQ98" s="381">
        <v>0</v>
      </c>
      <c r="AR98" s="379">
        <v>0</v>
      </c>
      <c r="AS98" s="379">
        <v>0</v>
      </c>
      <c r="AT98" s="379">
        <v>0</v>
      </c>
      <c r="AU98" s="379">
        <v>0</v>
      </c>
      <c r="AV98" s="379">
        <v>0</v>
      </c>
      <c r="AW98" s="379">
        <v>0</v>
      </c>
      <c r="AX98" s="379">
        <v>0</v>
      </c>
      <c r="AY98" s="382">
        <v>0</v>
      </c>
      <c r="AZ98" s="378">
        <v>0</v>
      </c>
      <c r="BA98" s="379">
        <v>0</v>
      </c>
      <c r="BB98" s="379">
        <v>0</v>
      </c>
      <c r="BC98" s="379">
        <v>0</v>
      </c>
      <c r="BD98" s="379">
        <v>0</v>
      </c>
      <c r="BE98" s="379">
        <v>0</v>
      </c>
      <c r="BF98" s="379">
        <v>0</v>
      </c>
      <c r="BG98" s="379">
        <v>0</v>
      </c>
      <c r="BH98" s="380">
        <v>0</v>
      </c>
      <c r="BI98" s="381">
        <v>0</v>
      </c>
      <c r="BJ98" s="379">
        <v>0</v>
      </c>
      <c r="BK98" s="379">
        <v>0</v>
      </c>
      <c r="BL98" s="379">
        <v>0</v>
      </c>
      <c r="BM98" s="379">
        <v>0</v>
      </c>
      <c r="BN98" s="379">
        <v>0</v>
      </c>
      <c r="BO98" s="379">
        <v>0</v>
      </c>
      <c r="BP98" s="379">
        <v>0</v>
      </c>
      <c r="BQ98" s="382">
        <v>0</v>
      </c>
      <c r="BR98" s="378">
        <v>0</v>
      </c>
      <c r="BS98" s="379">
        <v>0</v>
      </c>
      <c r="BT98" s="379">
        <v>0</v>
      </c>
      <c r="BU98" s="379">
        <v>0</v>
      </c>
      <c r="BV98" s="379">
        <v>0</v>
      </c>
      <c r="BW98" s="379">
        <v>0</v>
      </c>
      <c r="BX98" s="379">
        <v>0</v>
      </c>
      <c r="BY98" s="379">
        <v>0</v>
      </c>
      <c r="BZ98" s="380">
        <v>0</v>
      </c>
      <c r="CA98" s="381">
        <v>0</v>
      </c>
      <c r="CB98" s="379">
        <v>0</v>
      </c>
      <c r="CC98" s="379">
        <v>0</v>
      </c>
      <c r="CD98" s="379">
        <v>0</v>
      </c>
      <c r="CE98" s="379">
        <v>0</v>
      </c>
      <c r="CF98" s="379">
        <v>0</v>
      </c>
      <c r="CG98" s="379">
        <v>0</v>
      </c>
      <c r="CH98" s="379">
        <v>0</v>
      </c>
      <c r="CI98" s="382">
        <v>0</v>
      </c>
      <c r="CJ98" s="378">
        <v>0</v>
      </c>
      <c r="CK98" s="379">
        <v>0</v>
      </c>
      <c r="CL98" s="379">
        <v>0</v>
      </c>
      <c r="CM98" s="379">
        <v>0</v>
      </c>
      <c r="CN98" s="379">
        <v>0</v>
      </c>
      <c r="CO98" s="379">
        <v>0</v>
      </c>
      <c r="CP98" s="379">
        <v>0</v>
      </c>
      <c r="CQ98" s="379">
        <v>0</v>
      </c>
      <c r="CR98" s="380">
        <v>0</v>
      </c>
      <c r="CS98" s="381">
        <v>0</v>
      </c>
      <c r="CT98" s="379">
        <v>0</v>
      </c>
      <c r="CU98" s="379">
        <v>0</v>
      </c>
      <c r="CV98" s="379">
        <v>0</v>
      </c>
      <c r="CW98" s="379">
        <v>0</v>
      </c>
      <c r="CX98" s="379">
        <v>0</v>
      </c>
      <c r="CY98" s="379">
        <v>0</v>
      </c>
      <c r="CZ98" s="379">
        <v>0</v>
      </c>
      <c r="DA98" s="382">
        <v>0</v>
      </c>
      <c r="DB98" s="378">
        <v>0</v>
      </c>
      <c r="DC98" s="379">
        <v>0</v>
      </c>
      <c r="DD98" s="379">
        <v>0</v>
      </c>
      <c r="DE98" s="379">
        <v>0</v>
      </c>
      <c r="DF98" s="379">
        <v>0</v>
      </c>
      <c r="DG98" s="379">
        <v>0</v>
      </c>
      <c r="DH98" s="379">
        <v>0</v>
      </c>
      <c r="DI98" s="379">
        <v>0</v>
      </c>
      <c r="DJ98" s="380">
        <v>0</v>
      </c>
      <c r="DK98" s="381">
        <v>0</v>
      </c>
      <c r="DL98" s="379">
        <v>0</v>
      </c>
      <c r="DM98" s="379">
        <v>0</v>
      </c>
      <c r="DN98" s="379">
        <v>0</v>
      </c>
      <c r="DO98" s="379">
        <v>0</v>
      </c>
      <c r="DP98" s="379">
        <v>0</v>
      </c>
      <c r="DQ98" s="379">
        <v>0</v>
      </c>
      <c r="DR98" s="379">
        <v>0</v>
      </c>
      <c r="DS98" s="382">
        <v>0</v>
      </c>
      <c r="DT98" s="378">
        <v>0</v>
      </c>
      <c r="DU98" s="379">
        <v>0</v>
      </c>
      <c r="DV98" s="379">
        <v>0</v>
      </c>
      <c r="DW98" s="379">
        <v>0</v>
      </c>
      <c r="DX98" s="379">
        <v>0</v>
      </c>
      <c r="DY98" s="379">
        <v>0</v>
      </c>
      <c r="DZ98" s="379">
        <v>0</v>
      </c>
      <c r="EA98" s="379">
        <v>0</v>
      </c>
      <c r="EB98" s="380">
        <v>0</v>
      </c>
      <c r="EC98" s="381">
        <v>0</v>
      </c>
      <c r="ED98" s="379">
        <v>0</v>
      </c>
      <c r="EE98" s="379">
        <v>0</v>
      </c>
      <c r="EF98" s="379">
        <v>0</v>
      </c>
      <c r="EG98" s="379">
        <v>0</v>
      </c>
      <c r="EH98" s="379">
        <v>0</v>
      </c>
      <c r="EI98" s="379">
        <v>0</v>
      </c>
      <c r="EJ98" s="379">
        <v>0</v>
      </c>
      <c r="EK98" s="382">
        <v>0</v>
      </c>
      <c r="EL98" s="378">
        <v>0</v>
      </c>
      <c r="EM98" s="379">
        <v>0</v>
      </c>
      <c r="EN98" s="379">
        <v>0</v>
      </c>
      <c r="EO98" s="379">
        <v>0</v>
      </c>
      <c r="EP98" s="379">
        <v>0</v>
      </c>
      <c r="EQ98" s="379">
        <v>0</v>
      </c>
      <c r="ER98" s="379">
        <v>0</v>
      </c>
      <c r="ES98" s="379">
        <v>0</v>
      </c>
      <c r="ET98" s="380">
        <v>0</v>
      </c>
      <c r="EU98" s="381">
        <v>0</v>
      </c>
      <c r="EV98" s="379">
        <v>0</v>
      </c>
      <c r="EW98" s="379">
        <v>0</v>
      </c>
      <c r="EX98" s="379">
        <v>0</v>
      </c>
      <c r="EY98" s="379">
        <v>0</v>
      </c>
      <c r="EZ98" s="379">
        <v>0</v>
      </c>
      <c r="FA98" s="379">
        <v>0</v>
      </c>
      <c r="FB98" s="379">
        <v>0</v>
      </c>
      <c r="FC98" s="382">
        <v>0</v>
      </c>
      <c r="FD98" s="378">
        <v>0</v>
      </c>
      <c r="FE98" s="379">
        <v>0</v>
      </c>
      <c r="FF98" s="379">
        <v>0</v>
      </c>
      <c r="FG98" s="379">
        <v>0</v>
      </c>
      <c r="FH98" s="379">
        <v>0</v>
      </c>
      <c r="FI98" s="379">
        <v>0</v>
      </c>
      <c r="FJ98" s="379">
        <v>0</v>
      </c>
      <c r="FK98" s="379">
        <v>0</v>
      </c>
      <c r="FL98" s="380">
        <v>0</v>
      </c>
      <c r="FM98" s="381">
        <v>0</v>
      </c>
      <c r="FN98" s="379">
        <v>0</v>
      </c>
      <c r="FO98" s="379">
        <v>0</v>
      </c>
      <c r="FP98" s="379">
        <v>0</v>
      </c>
      <c r="FQ98" s="379">
        <v>0</v>
      </c>
      <c r="FR98" s="379">
        <v>0</v>
      </c>
      <c r="FS98" s="379">
        <v>0</v>
      </c>
      <c r="FT98" s="379">
        <v>0</v>
      </c>
      <c r="FU98" s="382">
        <v>0</v>
      </c>
      <c r="FV98" s="378">
        <v>0</v>
      </c>
      <c r="FW98" s="379">
        <v>0</v>
      </c>
      <c r="FX98" s="379">
        <v>0</v>
      </c>
      <c r="FY98" s="379">
        <v>0</v>
      </c>
      <c r="FZ98" s="379">
        <v>0</v>
      </c>
      <c r="GA98" s="379">
        <v>0</v>
      </c>
      <c r="GB98" s="379">
        <v>0</v>
      </c>
      <c r="GC98" s="379">
        <v>0</v>
      </c>
      <c r="GD98" s="380">
        <v>0</v>
      </c>
      <c r="GE98" s="381">
        <v>0</v>
      </c>
      <c r="GF98" s="379">
        <v>0</v>
      </c>
      <c r="GG98" s="379">
        <v>0</v>
      </c>
      <c r="GH98" s="379">
        <v>0</v>
      </c>
      <c r="GI98" s="379">
        <v>0</v>
      </c>
      <c r="GJ98" s="379">
        <v>0</v>
      </c>
      <c r="GK98" s="379">
        <v>0</v>
      </c>
      <c r="GL98" s="379">
        <v>0</v>
      </c>
      <c r="GM98" s="382">
        <v>0</v>
      </c>
      <c r="GN98" s="378">
        <v>0</v>
      </c>
      <c r="GO98" s="379">
        <v>0</v>
      </c>
      <c r="GP98" s="379">
        <v>0</v>
      </c>
      <c r="GQ98" s="379">
        <v>0</v>
      </c>
      <c r="GR98" s="379">
        <v>0</v>
      </c>
      <c r="GS98" s="379">
        <v>0</v>
      </c>
      <c r="GT98" s="379">
        <v>0</v>
      </c>
      <c r="GU98" s="379">
        <v>0</v>
      </c>
      <c r="GV98" s="380">
        <v>0</v>
      </c>
      <c r="GW98" s="381">
        <v>0</v>
      </c>
      <c r="GX98" s="379">
        <v>0</v>
      </c>
      <c r="GY98" s="379">
        <v>0</v>
      </c>
      <c r="GZ98" s="379">
        <v>0</v>
      </c>
      <c r="HA98" s="379">
        <v>0</v>
      </c>
      <c r="HB98" s="379">
        <v>0</v>
      </c>
      <c r="HC98" s="379">
        <v>0</v>
      </c>
      <c r="HD98" s="379">
        <v>0</v>
      </c>
      <c r="HE98" s="382">
        <v>0</v>
      </c>
      <c r="HF98" s="378">
        <v>0</v>
      </c>
      <c r="HG98" s="379">
        <v>0</v>
      </c>
      <c r="HH98" s="379">
        <v>0</v>
      </c>
      <c r="HI98" s="379">
        <v>0</v>
      </c>
      <c r="HJ98" s="379">
        <v>0</v>
      </c>
      <c r="HK98" s="379">
        <v>0</v>
      </c>
      <c r="HL98" s="379">
        <v>0</v>
      </c>
      <c r="HM98" s="379">
        <v>0</v>
      </c>
      <c r="HN98" s="380">
        <v>0</v>
      </c>
      <c r="HO98" s="115">
        <f t="shared" si="22"/>
        <v>0</v>
      </c>
      <c r="HP98" s="115">
        <f t="shared" si="23"/>
        <v>0</v>
      </c>
      <c r="HQ98" s="115">
        <f t="shared" si="24"/>
        <v>0</v>
      </c>
      <c r="HR98" s="115">
        <f t="shared" si="25"/>
        <v>0</v>
      </c>
      <c r="HS98" s="116">
        <f t="shared" si="26"/>
        <v>0</v>
      </c>
      <c r="HT98" s="115">
        <f t="shared" si="27"/>
        <v>0</v>
      </c>
      <c r="HU98" s="115">
        <f t="shared" si="28"/>
        <v>0</v>
      </c>
      <c r="HV98" s="117">
        <f t="shared" si="29"/>
        <v>0</v>
      </c>
      <c r="HW98" s="115" t="str">
        <f t="shared" si="30"/>
        <v>nem volt</v>
      </c>
      <c r="HX98" s="470" t="str">
        <f t="shared" si="31"/>
        <v>nem volt</v>
      </c>
      <c r="HY98" s="470" t="str">
        <f t="shared" si="32"/>
        <v>nem volt</v>
      </c>
      <c r="HZ98" s="399" t="str">
        <f t="shared" si="33"/>
        <v>nem volt</v>
      </c>
      <c r="IA98" s="118">
        <f t="shared" si="37"/>
        <v>0</v>
      </c>
      <c r="IB98" s="119">
        <f t="shared" si="21"/>
        <v>0</v>
      </c>
      <c r="IC98" s="119" t="str">
        <f t="shared" si="34"/>
        <v>nem volt</v>
      </c>
      <c r="ID98" s="399">
        <f t="shared" si="35"/>
        <v>0</v>
      </c>
    </row>
    <row r="99" spans="1:238" ht="18" x14ac:dyDescent="0.25">
      <c r="A99" s="392">
        <f t="shared" si="36"/>
        <v>93</v>
      </c>
      <c r="B99" s="62" t="s">
        <v>448</v>
      </c>
      <c r="C99" s="64">
        <v>0</v>
      </c>
      <c r="D99" s="64">
        <v>0</v>
      </c>
      <c r="E99" s="64">
        <v>0</v>
      </c>
      <c r="F99" s="64">
        <v>0</v>
      </c>
      <c r="G99" s="64">
        <v>0</v>
      </c>
      <c r="H99" s="65">
        <v>1</v>
      </c>
      <c r="I99" s="288">
        <v>0</v>
      </c>
      <c r="J99" s="64">
        <v>0</v>
      </c>
      <c r="K99" s="64">
        <v>0</v>
      </c>
      <c r="L99" s="64">
        <v>0</v>
      </c>
      <c r="M99" s="64">
        <v>0</v>
      </c>
      <c r="N99" s="64">
        <v>0</v>
      </c>
      <c r="O99" s="67"/>
      <c r="P99" s="378">
        <v>0</v>
      </c>
      <c r="Q99" s="379">
        <v>0</v>
      </c>
      <c r="R99" s="379">
        <v>0</v>
      </c>
      <c r="S99" s="379">
        <v>0</v>
      </c>
      <c r="T99" s="379">
        <v>0</v>
      </c>
      <c r="U99" s="379">
        <v>0</v>
      </c>
      <c r="V99" s="379">
        <v>0</v>
      </c>
      <c r="W99" s="379">
        <v>0</v>
      </c>
      <c r="X99" s="380">
        <v>0</v>
      </c>
      <c r="Y99" s="381">
        <v>0</v>
      </c>
      <c r="Z99" s="379">
        <v>0</v>
      </c>
      <c r="AA99" s="379">
        <v>0</v>
      </c>
      <c r="AB99" s="379">
        <v>0</v>
      </c>
      <c r="AC99" s="379">
        <v>0</v>
      </c>
      <c r="AD99" s="379">
        <v>0</v>
      </c>
      <c r="AE99" s="379">
        <v>0</v>
      </c>
      <c r="AF99" s="379">
        <v>0</v>
      </c>
      <c r="AG99" s="382">
        <v>0</v>
      </c>
      <c r="AH99" s="378">
        <v>0</v>
      </c>
      <c r="AI99" s="379">
        <v>0</v>
      </c>
      <c r="AJ99" s="379">
        <v>0</v>
      </c>
      <c r="AK99" s="379">
        <v>0</v>
      </c>
      <c r="AL99" s="379">
        <v>0</v>
      </c>
      <c r="AM99" s="379">
        <v>0</v>
      </c>
      <c r="AN99" s="379">
        <v>0</v>
      </c>
      <c r="AO99" s="379">
        <v>0</v>
      </c>
      <c r="AP99" s="380">
        <v>0</v>
      </c>
      <c r="AQ99" s="381">
        <v>0</v>
      </c>
      <c r="AR99" s="379">
        <v>0</v>
      </c>
      <c r="AS99" s="379">
        <v>0</v>
      </c>
      <c r="AT99" s="379">
        <v>0</v>
      </c>
      <c r="AU99" s="379">
        <v>0</v>
      </c>
      <c r="AV99" s="379">
        <v>0</v>
      </c>
      <c r="AW99" s="379">
        <v>0</v>
      </c>
      <c r="AX99" s="379">
        <v>0</v>
      </c>
      <c r="AY99" s="382">
        <v>0</v>
      </c>
      <c r="AZ99" s="378">
        <v>0</v>
      </c>
      <c r="BA99" s="379">
        <v>0</v>
      </c>
      <c r="BB99" s="379">
        <v>0</v>
      </c>
      <c r="BC99" s="379">
        <v>0</v>
      </c>
      <c r="BD99" s="379">
        <v>0</v>
      </c>
      <c r="BE99" s="379">
        <v>0</v>
      </c>
      <c r="BF99" s="379">
        <v>0</v>
      </c>
      <c r="BG99" s="379">
        <v>0</v>
      </c>
      <c r="BH99" s="380">
        <v>0</v>
      </c>
      <c r="BI99" s="381">
        <v>0</v>
      </c>
      <c r="BJ99" s="379">
        <v>0</v>
      </c>
      <c r="BK99" s="379">
        <v>0</v>
      </c>
      <c r="BL99" s="379">
        <v>0</v>
      </c>
      <c r="BM99" s="379">
        <v>0</v>
      </c>
      <c r="BN99" s="379">
        <v>0</v>
      </c>
      <c r="BO99" s="379">
        <v>0</v>
      </c>
      <c r="BP99" s="379">
        <v>0</v>
      </c>
      <c r="BQ99" s="382">
        <v>0</v>
      </c>
      <c r="BR99" s="378">
        <v>0</v>
      </c>
      <c r="BS99" s="379">
        <v>0</v>
      </c>
      <c r="BT99" s="379">
        <v>0</v>
      </c>
      <c r="BU99" s="379">
        <v>0</v>
      </c>
      <c r="BV99" s="379">
        <v>0</v>
      </c>
      <c r="BW99" s="379">
        <v>0</v>
      </c>
      <c r="BX99" s="379">
        <v>0</v>
      </c>
      <c r="BY99" s="379">
        <v>0</v>
      </c>
      <c r="BZ99" s="380">
        <v>0</v>
      </c>
      <c r="CA99" s="381">
        <v>0</v>
      </c>
      <c r="CB99" s="379">
        <v>0</v>
      </c>
      <c r="CC99" s="379">
        <v>0</v>
      </c>
      <c r="CD99" s="379">
        <v>0</v>
      </c>
      <c r="CE99" s="379">
        <v>0</v>
      </c>
      <c r="CF99" s="379">
        <v>0</v>
      </c>
      <c r="CG99" s="379">
        <v>0</v>
      </c>
      <c r="CH99" s="379">
        <v>0</v>
      </c>
      <c r="CI99" s="382">
        <v>0</v>
      </c>
      <c r="CJ99" s="378">
        <v>0</v>
      </c>
      <c r="CK99" s="379">
        <v>0</v>
      </c>
      <c r="CL99" s="379">
        <v>0</v>
      </c>
      <c r="CM99" s="379">
        <v>0</v>
      </c>
      <c r="CN99" s="379">
        <v>0</v>
      </c>
      <c r="CO99" s="379">
        <v>0</v>
      </c>
      <c r="CP99" s="379">
        <v>0</v>
      </c>
      <c r="CQ99" s="379">
        <v>0</v>
      </c>
      <c r="CR99" s="380">
        <v>0</v>
      </c>
      <c r="CS99" s="381">
        <v>0</v>
      </c>
      <c r="CT99" s="379">
        <v>0</v>
      </c>
      <c r="CU99" s="379">
        <v>0</v>
      </c>
      <c r="CV99" s="379">
        <v>0</v>
      </c>
      <c r="CW99" s="379">
        <v>0</v>
      </c>
      <c r="CX99" s="379">
        <v>0</v>
      </c>
      <c r="CY99" s="379">
        <v>0</v>
      </c>
      <c r="CZ99" s="379">
        <v>0</v>
      </c>
      <c r="DA99" s="382">
        <v>0</v>
      </c>
      <c r="DB99" s="378">
        <v>0</v>
      </c>
      <c r="DC99" s="379">
        <v>0</v>
      </c>
      <c r="DD99" s="379">
        <v>0</v>
      </c>
      <c r="DE99" s="379">
        <v>0</v>
      </c>
      <c r="DF99" s="379">
        <v>0</v>
      </c>
      <c r="DG99" s="379">
        <v>0</v>
      </c>
      <c r="DH99" s="379">
        <v>0</v>
      </c>
      <c r="DI99" s="379">
        <v>0</v>
      </c>
      <c r="DJ99" s="380">
        <v>0</v>
      </c>
      <c r="DK99" s="381">
        <v>0</v>
      </c>
      <c r="DL99" s="379">
        <v>0</v>
      </c>
      <c r="DM99" s="379">
        <v>0</v>
      </c>
      <c r="DN99" s="379">
        <v>0</v>
      </c>
      <c r="DO99" s="379">
        <v>0</v>
      </c>
      <c r="DP99" s="379">
        <v>0</v>
      </c>
      <c r="DQ99" s="379">
        <v>0</v>
      </c>
      <c r="DR99" s="379">
        <v>0</v>
      </c>
      <c r="DS99" s="382">
        <v>0</v>
      </c>
      <c r="DT99" s="378">
        <v>0</v>
      </c>
      <c r="DU99" s="379">
        <v>0</v>
      </c>
      <c r="DV99" s="379">
        <v>0</v>
      </c>
      <c r="DW99" s="379">
        <v>0</v>
      </c>
      <c r="DX99" s="379">
        <v>0</v>
      </c>
      <c r="DY99" s="379">
        <v>0</v>
      </c>
      <c r="DZ99" s="379">
        <v>0</v>
      </c>
      <c r="EA99" s="379">
        <v>0</v>
      </c>
      <c r="EB99" s="380">
        <v>0</v>
      </c>
      <c r="EC99" s="381">
        <v>0</v>
      </c>
      <c r="ED99" s="379">
        <v>0</v>
      </c>
      <c r="EE99" s="379">
        <v>0</v>
      </c>
      <c r="EF99" s="379">
        <v>0</v>
      </c>
      <c r="EG99" s="379">
        <v>0</v>
      </c>
      <c r="EH99" s="379">
        <v>0</v>
      </c>
      <c r="EI99" s="379">
        <v>0</v>
      </c>
      <c r="EJ99" s="379">
        <v>0</v>
      </c>
      <c r="EK99" s="382">
        <v>0</v>
      </c>
      <c r="EL99" s="378">
        <v>0</v>
      </c>
      <c r="EM99" s="379">
        <v>0</v>
      </c>
      <c r="EN99" s="379">
        <v>0</v>
      </c>
      <c r="EO99" s="379">
        <v>0</v>
      </c>
      <c r="EP99" s="379">
        <v>0</v>
      </c>
      <c r="EQ99" s="379">
        <v>0</v>
      </c>
      <c r="ER99" s="379">
        <v>0</v>
      </c>
      <c r="ES99" s="379">
        <v>0</v>
      </c>
      <c r="ET99" s="380">
        <v>0</v>
      </c>
      <c r="EU99" s="381">
        <v>0</v>
      </c>
      <c r="EV99" s="379">
        <v>0</v>
      </c>
      <c r="EW99" s="379">
        <v>0</v>
      </c>
      <c r="EX99" s="379">
        <v>0</v>
      </c>
      <c r="EY99" s="379">
        <v>0</v>
      </c>
      <c r="EZ99" s="379">
        <v>0</v>
      </c>
      <c r="FA99" s="379">
        <v>0</v>
      </c>
      <c r="FB99" s="379">
        <v>0</v>
      </c>
      <c r="FC99" s="382">
        <v>0</v>
      </c>
      <c r="FD99" s="378">
        <v>0</v>
      </c>
      <c r="FE99" s="379">
        <v>0</v>
      </c>
      <c r="FF99" s="379">
        <v>0</v>
      </c>
      <c r="FG99" s="379">
        <v>0</v>
      </c>
      <c r="FH99" s="379">
        <v>0</v>
      </c>
      <c r="FI99" s="379">
        <v>0</v>
      </c>
      <c r="FJ99" s="379">
        <v>0</v>
      </c>
      <c r="FK99" s="379">
        <v>0</v>
      </c>
      <c r="FL99" s="380">
        <v>0</v>
      </c>
      <c r="FM99" s="381">
        <v>0</v>
      </c>
      <c r="FN99" s="379">
        <v>0</v>
      </c>
      <c r="FO99" s="379">
        <v>0</v>
      </c>
      <c r="FP99" s="379">
        <v>0</v>
      </c>
      <c r="FQ99" s="379">
        <v>0</v>
      </c>
      <c r="FR99" s="379">
        <v>0</v>
      </c>
      <c r="FS99" s="379">
        <v>0</v>
      </c>
      <c r="FT99" s="379">
        <v>0</v>
      </c>
      <c r="FU99" s="382">
        <v>0</v>
      </c>
      <c r="FV99" s="378">
        <v>0</v>
      </c>
      <c r="FW99" s="379">
        <v>0</v>
      </c>
      <c r="FX99" s="379">
        <v>0</v>
      </c>
      <c r="FY99" s="379">
        <v>0</v>
      </c>
      <c r="FZ99" s="379">
        <v>0</v>
      </c>
      <c r="GA99" s="379">
        <v>0</v>
      </c>
      <c r="GB99" s="379">
        <v>0</v>
      </c>
      <c r="GC99" s="379">
        <v>0</v>
      </c>
      <c r="GD99" s="380">
        <v>0</v>
      </c>
      <c r="GE99" s="381">
        <v>0</v>
      </c>
      <c r="GF99" s="379">
        <v>0</v>
      </c>
      <c r="GG99" s="379">
        <v>0</v>
      </c>
      <c r="GH99" s="379">
        <v>0</v>
      </c>
      <c r="GI99" s="379">
        <v>0</v>
      </c>
      <c r="GJ99" s="379">
        <v>0</v>
      </c>
      <c r="GK99" s="379">
        <v>0</v>
      </c>
      <c r="GL99" s="379">
        <v>0</v>
      </c>
      <c r="GM99" s="382">
        <v>0</v>
      </c>
      <c r="GN99" s="378">
        <v>0</v>
      </c>
      <c r="GO99" s="379">
        <v>0</v>
      </c>
      <c r="GP99" s="379">
        <v>0</v>
      </c>
      <c r="GQ99" s="379">
        <v>0</v>
      </c>
      <c r="GR99" s="379">
        <v>0</v>
      </c>
      <c r="GS99" s="379">
        <v>0</v>
      </c>
      <c r="GT99" s="379">
        <v>0</v>
      </c>
      <c r="GU99" s="379">
        <v>0</v>
      </c>
      <c r="GV99" s="380">
        <v>0</v>
      </c>
      <c r="GW99" s="381">
        <v>0</v>
      </c>
      <c r="GX99" s="379">
        <v>0</v>
      </c>
      <c r="GY99" s="379">
        <v>0</v>
      </c>
      <c r="GZ99" s="379">
        <v>0</v>
      </c>
      <c r="HA99" s="379">
        <v>0</v>
      </c>
      <c r="HB99" s="379">
        <v>0</v>
      </c>
      <c r="HC99" s="379">
        <v>0</v>
      </c>
      <c r="HD99" s="379">
        <v>0</v>
      </c>
      <c r="HE99" s="382">
        <v>0</v>
      </c>
      <c r="HF99" s="378">
        <v>0</v>
      </c>
      <c r="HG99" s="379">
        <v>0</v>
      </c>
      <c r="HH99" s="379">
        <v>0</v>
      </c>
      <c r="HI99" s="379">
        <v>0</v>
      </c>
      <c r="HJ99" s="379">
        <v>0</v>
      </c>
      <c r="HK99" s="379">
        <v>0</v>
      </c>
      <c r="HL99" s="379">
        <v>0</v>
      </c>
      <c r="HM99" s="379">
        <v>0</v>
      </c>
      <c r="HN99" s="380">
        <v>0</v>
      </c>
      <c r="HO99" s="115">
        <f t="shared" si="22"/>
        <v>0</v>
      </c>
      <c r="HP99" s="115">
        <f t="shared" si="23"/>
        <v>0</v>
      </c>
      <c r="HQ99" s="115">
        <f t="shared" si="24"/>
        <v>0</v>
      </c>
      <c r="HR99" s="115">
        <f t="shared" si="25"/>
        <v>0</v>
      </c>
      <c r="HS99" s="116">
        <f t="shared" si="26"/>
        <v>0</v>
      </c>
      <c r="HT99" s="115">
        <f t="shared" si="27"/>
        <v>0</v>
      </c>
      <c r="HU99" s="115">
        <f t="shared" si="28"/>
        <v>0</v>
      </c>
      <c r="HV99" s="117">
        <f t="shared" si="29"/>
        <v>0</v>
      </c>
      <c r="HW99" s="115" t="str">
        <f t="shared" si="30"/>
        <v>nem volt</v>
      </c>
      <c r="HX99" s="470" t="str">
        <f t="shared" si="31"/>
        <v>nem volt</v>
      </c>
      <c r="HY99" s="470" t="str">
        <f t="shared" si="32"/>
        <v>nem volt</v>
      </c>
      <c r="HZ99" s="399" t="str">
        <f t="shared" si="33"/>
        <v>nem volt</v>
      </c>
      <c r="IA99" s="118">
        <f t="shared" si="37"/>
        <v>0</v>
      </c>
      <c r="IB99" s="119">
        <f t="shared" si="21"/>
        <v>0</v>
      </c>
      <c r="IC99" s="119" t="str">
        <f t="shared" si="34"/>
        <v>nem volt</v>
      </c>
      <c r="ID99" s="399">
        <f t="shared" si="35"/>
        <v>1</v>
      </c>
    </row>
    <row r="100" spans="1:238" ht="18" x14ac:dyDescent="0.25">
      <c r="A100" s="392">
        <f t="shared" si="36"/>
        <v>94</v>
      </c>
      <c r="B100" s="62" t="s">
        <v>448</v>
      </c>
      <c r="C100" s="64">
        <v>0</v>
      </c>
      <c r="D100" s="64">
        <v>0</v>
      </c>
      <c r="E100" s="64">
        <v>0</v>
      </c>
      <c r="F100" s="64">
        <v>0</v>
      </c>
      <c r="G100" s="64">
        <v>0</v>
      </c>
      <c r="H100" s="65">
        <v>0</v>
      </c>
      <c r="I100" s="288">
        <v>0</v>
      </c>
      <c r="J100" s="64">
        <v>0</v>
      </c>
      <c r="K100" s="64">
        <v>0</v>
      </c>
      <c r="L100" s="64">
        <v>0</v>
      </c>
      <c r="M100" s="64">
        <v>0</v>
      </c>
      <c r="N100" s="64">
        <v>0</v>
      </c>
      <c r="O100" s="67"/>
      <c r="P100" s="378">
        <v>0</v>
      </c>
      <c r="Q100" s="379">
        <v>0</v>
      </c>
      <c r="R100" s="379">
        <v>0</v>
      </c>
      <c r="S100" s="379">
        <v>0</v>
      </c>
      <c r="T100" s="379">
        <v>0</v>
      </c>
      <c r="U100" s="379">
        <v>0</v>
      </c>
      <c r="V100" s="379">
        <v>0</v>
      </c>
      <c r="W100" s="379">
        <v>0</v>
      </c>
      <c r="X100" s="380">
        <v>0</v>
      </c>
      <c r="Y100" s="381">
        <v>0</v>
      </c>
      <c r="Z100" s="379">
        <v>0</v>
      </c>
      <c r="AA100" s="379">
        <v>0</v>
      </c>
      <c r="AB100" s="379">
        <v>0</v>
      </c>
      <c r="AC100" s="379">
        <v>0</v>
      </c>
      <c r="AD100" s="379">
        <v>0</v>
      </c>
      <c r="AE100" s="379">
        <v>0</v>
      </c>
      <c r="AF100" s="379">
        <v>0</v>
      </c>
      <c r="AG100" s="382">
        <v>0</v>
      </c>
      <c r="AH100" s="378">
        <v>0</v>
      </c>
      <c r="AI100" s="379">
        <v>0</v>
      </c>
      <c r="AJ100" s="379">
        <v>0</v>
      </c>
      <c r="AK100" s="379">
        <v>0</v>
      </c>
      <c r="AL100" s="379">
        <v>0</v>
      </c>
      <c r="AM100" s="379">
        <v>0</v>
      </c>
      <c r="AN100" s="379">
        <v>0</v>
      </c>
      <c r="AO100" s="379">
        <v>0</v>
      </c>
      <c r="AP100" s="380">
        <v>0</v>
      </c>
      <c r="AQ100" s="381">
        <v>0</v>
      </c>
      <c r="AR100" s="379">
        <v>0</v>
      </c>
      <c r="AS100" s="379">
        <v>0</v>
      </c>
      <c r="AT100" s="379">
        <v>0</v>
      </c>
      <c r="AU100" s="379">
        <v>0</v>
      </c>
      <c r="AV100" s="379">
        <v>0</v>
      </c>
      <c r="AW100" s="379">
        <v>0</v>
      </c>
      <c r="AX100" s="379">
        <v>0</v>
      </c>
      <c r="AY100" s="382">
        <v>0</v>
      </c>
      <c r="AZ100" s="378">
        <v>0</v>
      </c>
      <c r="BA100" s="379">
        <v>0</v>
      </c>
      <c r="BB100" s="379">
        <v>0</v>
      </c>
      <c r="BC100" s="379">
        <v>0</v>
      </c>
      <c r="BD100" s="379">
        <v>0</v>
      </c>
      <c r="BE100" s="379">
        <v>0</v>
      </c>
      <c r="BF100" s="379">
        <v>0</v>
      </c>
      <c r="BG100" s="379">
        <v>0</v>
      </c>
      <c r="BH100" s="380">
        <v>0</v>
      </c>
      <c r="BI100" s="381">
        <v>0</v>
      </c>
      <c r="BJ100" s="379">
        <v>0</v>
      </c>
      <c r="BK100" s="379">
        <v>0</v>
      </c>
      <c r="BL100" s="379">
        <v>0</v>
      </c>
      <c r="BM100" s="379">
        <v>0</v>
      </c>
      <c r="BN100" s="379">
        <v>0</v>
      </c>
      <c r="BO100" s="379">
        <v>0</v>
      </c>
      <c r="BP100" s="379">
        <v>0</v>
      </c>
      <c r="BQ100" s="382">
        <v>0</v>
      </c>
      <c r="BR100" s="378">
        <v>0</v>
      </c>
      <c r="BS100" s="379">
        <v>0</v>
      </c>
      <c r="BT100" s="379">
        <v>0</v>
      </c>
      <c r="BU100" s="379">
        <v>0</v>
      </c>
      <c r="BV100" s="379">
        <v>0</v>
      </c>
      <c r="BW100" s="379">
        <v>0</v>
      </c>
      <c r="BX100" s="379">
        <v>0</v>
      </c>
      <c r="BY100" s="379">
        <v>0</v>
      </c>
      <c r="BZ100" s="380">
        <v>0</v>
      </c>
      <c r="CA100" s="381">
        <v>0</v>
      </c>
      <c r="CB100" s="379">
        <v>0</v>
      </c>
      <c r="CC100" s="379">
        <v>0</v>
      </c>
      <c r="CD100" s="379">
        <v>0</v>
      </c>
      <c r="CE100" s="379">
        <v>0</v>
      </c>
      <c r="CF100" s="379">
        <v>0</v>
      </c>
      <c r="CG100" s="379">
        <v>0</v>
      </c>
      <c r="CH100" s="379">
        <v>0</v>
      </c>
      <c r="CI100" s="382">
        <v>0</v>
      </c>
      <c r="CJ100" s="378">
        <v>0</v>
      </c>
      <c r="CK100" s="379">
        <v>0</v>
      </c>
      <c r="CL100" s="379">
        <v>0</v>
      </c>
      <c r="CM100" s="379">
        <v>0</v>
      </c>
      <c r="CN100" s="379">
        <v>0</v>
      </c>
      <c r="CO100" s="379">
        <v>0</v>
      </c>
      <c r="CP100" s="379">
        <v>0</v>
      </c>
      <c r="CQ100" s="379">
        <v>0</v>
      </c>
      <c r="CR100" s="380">
        <v>0</v>
      </c>
      <c r="CS100" s="381">
        <v>0</v>
      </c>
      <c r="CT100" s="379">
        <v>0</v>
      </c>
      <c r="CU100" s="379">
        <v>0</v>
      </c>
      <c r="CV100" s="379">
        <v>0</v>
      </c>
      <c r="CW100" s="379">
        <v>0</v>
      </c>
      <c r="CX100" s="379">
        <v>0</v>
      </c>
      <c r="CY100" s="379">
        <v>0</v>
      </c>
      <c r="CZ100" s="379">
        <v>0</v>
      </c>
      <c r="DA100" s="382">
        <v>0</v>
      </c>
      <c r="DB100" s="378">
        <v>0</v>
      </c>
      <c r="DC100" s="379">
        <v>0</v>
      </c>
      <c r="DD100" s="379">
        <v>0</v>
      </c>
      <c r="DE100" s="379">
        <v>0</v>
      </c>
      <c r="DF100" s="379">
        <v>0</v>
      </c>
      <c r="DG100" s="379">
        <v>0</v>
      </c>
      <c r="DH100" s="379">
        <v>0</v>
      </c>
      <c r="DI100" s="379">
        <v>0</v>
      </c>
      <c r="DJ100" s="380">
        <v>0</v>
      </c>
      <c r="DK100" s="381">
        <v>0</v>
      </c>
      <c r="DL100" s="379">
        <v>0</v>
      </c>
      <c r="DM100" s="379">
        <v>0</v>
      </c>
      <c r="DN100" s="379">
        <v>0</v>
      </c>
      <c r="DO100" s="379">
        <v>0</v>
      </c>
      <c r="DP100" s="379">
        <v>0</v>
      </c>
      <c r="DQ100" s="379">
        <v>0</v>
      </c>
      <c r="DR100" s="379">
        <v>0</v>
      </c>
      <c r="DS100" s="382">
        <v>0</v>
      </c>
      <c r="DT100" s="378">
        <v>0</v>
      </c>
      <c r="DU100" s="379">
        <v>0</v>
      </c>
      <c r="DV100" s="379">
        <v>0</v>
      </c>
      <c r="DW100" s="379">
        <v>0</v>
      </c>
      <c r="DX100" s="379">
        <v>0</v>
      </c>
      <c r="DY100" s="379">
        <v>0</v>
      </c>
      <c r="DZ100" s="379">
        <v>0</v>
      </c>
      <c r="EA100" s="379">
        <v>0</v>
      </c>
      <c r="EB100" s="380">
        <v>0</v>
      </c>
      <c r="EC100" s="381">
        <v>0</v>
      </c>
      <c r="ED100" s="379">
        <v>0</v>
      </c>
      <c r="EE100" s="379">
        <v>0</v>
      </c>
      <c r="EF100" s="379">
        <v>0</v>
      </c>
      <c r="EG100" s="379">
        <v>0</v>
      </c>
      <c r="EH100" s="379">
        <v>0</v>
      </c>
      <c r="EI100" s="379">
        <v>0</v>
      </c>
      <c r="EJ100" s="379">
        <v>0</v>
      </c>
      <c r="EK100" s="382">
        <v>0</v>
      </c>
      <c r="EL100" s="378">
        <v>0</v>
      </c>
      <c r="EM100" s="379">
        <v>0</v>
      </c>
      <c r="EN100" s="379">
        <v>0</v>
      </c>
      <c r="EO100" s="379">
        <v>0</v>
      </c>
      <c r="EP100" s="379">
        <v>0</v>
      </c>
      <c r="EQ100" s="379">
        <v>0</v>
      </c>
      <c r="ER100" s="379">
        <v>0</v>
      </c>
      <c r="ES100" s="379">
        <v>0</v>
      </c>
      <c r="ET100" s="380">
        <v>0</v>
      </c>
      <c r="EU100" s="381">
        <v>0</v>
      </c>
      <c r="EV100" s="379">
        <v>0</v>
      </c>
      <c r="EW100" s="379">
        <v>0</v>
      </c>
      <c r="EX100" s="379">
        <v>0</v>
      </c>
      <c r="EY100" s="379">
        <v>0</v>
      </c>
      <c r="EZ100" s="379">
        <v>0</v>
      </c>
      <c r="FA100" s="379">
        <v>0</v>
      </c>
      <c r="FB100" s="379">
        <v>0</v>
      </c>
      <c r="FC100" s="382">
        <v>0</v>
      </c>
      <c r="FD100" s="378">
        <v>0</v>
      </c>
      <c r="FE100" s="379">
        <v>0</v>
      </c>
      <c r="FF100" s="379">
        <v>0</v>
      </c>
      <c r="FG100" s="379">
        <v>0</v>
      </c>
      <c r="FH100" s="379">
        <v>0</v>
      </c>
      <c r="FI100" s="379">
        <v>0</v>
      </c>
      <c r="FJ100" s="379">
        <v>0</v>
      </c>
      <c r="FK100" s="379">
        <v>0</v>
      </c>
      <c r="FL100" s="380">
        <v>0</v>
      </c>
      <c r="FM100" s="381">
        <v>0</v>
      </c>
      <c r="FN100" s="379">
        <v>0</v>
      </c>
      <c r="FO100" s="379">
        <v>0</v>
      </c>
      <c r="FP100" s="379">
        <v>0</v>
      </c>
      <c r="FQ100" s="379">
        <v>0</v>
      </c>
      <c r="FR100" s="379">
        <v>0</v>
      </c>
      <c r="FS100" s="379">
        <v>0</v>
      </c>
      <c r="FT100" s="379">
        <v>0</v>
      </c>
      <c r="FU100" s="382">
        <v>0</v>
      </c>
      <c r="FV100" s="378">
        <v>0</v>
      </c>
      <c r="FW100" s="379">
        <v>0</v>
      </c>
      <c r="FX100" s="379">
        <v>0</v>
      </c>
      <c r="FY100" s="379">
        <v>0</v>
      </c>
      <c r="FZ100" s="379">
        <v>0</v>
      </c>
      <c r="GA100" s="379">
        <v>0</v>
      </c>
      <c r="GB100" s="379">
        <v>0</v>
      </c>
      <c r="GC100" s="379">
        <v>0</v>
      </c>
      <c r="GD100" s="380">
        <v>0</v>
      </c>
      <c r="GE100" s="381">
        <v>0</v>
      </c>
      <c r="GF100" s="379">
        <v>0</v>
      </c>
      <c r="GG100" s="379">
        <v>0</v>
      </c>
      <c r="GH100" s="379">
        <v>0</v>
      </c>
      <c r="GI100" s="379">
        <v>0</v>
      </c>
      <c r="GJ100" s="379">
        <v>0</v>
      </c>
      <c r="GK100" s="379">
        <v>0</v>
      </c>
      <c r="GL100" s="379">
        <v>0</v>
      </c>
      <c r="GM100" s="382">
        <v>0</v>
      </c>
      <c r="GN100" s="378">
        <v>0</v>
      </c>
      <c r="GO100" s="379">
        <v>0</v>
      </c>
      <c r="GP100" s="379">
        <v>0</v>
      </c>
      <c r="GQ100" s="379">
        <v>0</v>
      </c>
      <c r="GR100" s="379">
        <v>0</v>
      </c>
      <c r="GS100" s="379">
        <v>0</v>
      </c>
      <c r="GT100" s="379">
        <v>0</v>
      </c>
      <c r="GU100" s="379">
        <v>0</v>
      </c>
      <c r="GV100" s="380">
        <v>0</v>
      </c>
      <c r="GW100" s="381">
        <v>0</v>
      </c>
      <c r="GX100" s="379">
        <v>0</v>
      </c>
      <c r="GY100" s="379">
        <v>0</v>
      </c>
      <c r="GZ100" s="379">
        <v>0</v>
      </c>
      <c r="HA100" s="379">
        <v>0</v>
      </c>
      <c r="HB100" s="379">
        <v>0</v>
      </c>
      <c r="HC100" s="379">
        <v>0</v>
      </c>
      <c r="HD100" s="379">
        <v>0</v>
      </c>
      <c r="HE100" s="382">
        <v>0</v>
      </c>
      <c r="HF100" s="378">
        <v>0</v>
      </c>
      <c r="HG100" s="379">
        <v>0</v>
      </c>
      <c r="HH100" s="379">
        <v>0</v>
      </c>
      <c r="HI100" s="379">
        <v>0</v>
      </c>
      <c r="HJ100" s="379">
        <v>0</v>
      </c>
      <c r="HK100" s="379">
        <v>0</v>
      </c>
      <c r="HL100" s="379">
        <v>0</v>
      </c>
      <c r="HM100" s="379">
        <v>0</v>
      </c>
      <c r="HN100" s="380">
        <v>0</v>
      </c>
      <c r="HO100" s="115">
        <f t="shared" si="22"/>
        <v>0</v>
      </c>
      <c r="HP100" s="115">
        <f t="shared" si="23"/>
        <v>0</v>
      </c>
      <c r="HQ100" s="115">
        <f t="shared" si="24"/>
        <v>0</v>
      </c>
      <c r="HR100" s="115">
        <f t="shared" si="25"/>
        <v>0</v>
      </c>
      <c r="HS100" s="116">
        <f t="shared" si="26"/>
        <v>0</v>
      </c>
      <c r="HT100" s="115">
        <f t="shared" si="27"/>
        <v>0</v>
      </c>
      <c r="HU100" s="115">
        <f t="shared" si="28"/>
        <v>0</v>
      </c>
      <c r="HV100" s="117">
        <f t="shared" si="29"/>
        <v>0</v>
      </c>
      <c r="HW100" s="115" t="str">
        <f t="shared" si="30"/>
        <v>nem volt</v>
      </c>
      <c r="HX100" s="470" t="str">
        <f t="shared" si="31"/>
        <v>nem volt</v>
      </c>
      <c r="HY100" s="470" t="str">
        <f t="shared" si="32"/>
        <v>nem volt</v>
      </c>
      <c r="HZ100" s="399" t="str">
        <f t="shared" si="33"/>
        <v>nem volt</v>
      </c>
      <c r="IA100" s="118">
        <f t="shared" si="37"/>
        <v>0</v>
      </c>
      <c r="IB100" s="119">
        <f t="shared" si="21"/>
        <v>0</v>
      </c>
      <c r="IC100" s="119" t="str">
        <f t="shared" si="34"/>
        <v>nem volt</v>
      </c>
      <c r="ID100" s="399">
        <f t="shared" si="35"/>
        <v>0</v>
      </c>
    </row>
    <row r="101" spans="1:238" ht="18" x14ac:dyDescent="0.25">
      <c r="A101" s="392">
        <f t="shared" si="36"/>
        <v>95</v>
      </c>
      <c r="B101" s="62" t="s">
        <v>448</v>
      </c>
      <c r="C101" s="64">
        <v>0</v>
      </c>
      <c r="D101" s="64">
        <v>0</v>
      </c>
      <c r="E101" s="64">
        <v>0</v>
      </c>
      <c r="F101" s="64">
        <v>0</v>
      </c>
      <c r="G101" s="64">
        <v>0</v>
      </c>
      <c r="H101" s="65">
        <v>0</v>
      </c>
      <c r="I101" s="288">
        <v>0</v>
      </c>
      <c r="J101" s="64">
        <v>0</v>
      </c>
      <c r="K101" s="64">
        <v>0</v>
      </c>
      <c r="L101" s="64">
        <v>0</v>
      </c>
      <c r="M101" s="64">
        <v>0</v>
      </c>
      <c r="N101" s="64">
        <v>0</v>
      </c>
      <c r="O101" s="67"/>
      <c r="P101" s="378">
        <v>0</v>
      </c>
      <c r="Q101" s="379">
        <v>0</v>
      </c>
      <c r="R101" s="379">
        <v>0</v>
      </c>
      <c r="S101" s="379">
        <v>0</v>
      </c>
      <c r="T101" s="379">
        <v>0</v>
      </c>
      <c r="U101" s="379">
        <v>0</v>
      </c>
      <c r="V101" s="379">
        <v>0</v>
      </c>
      <c r="W101" s="379">
        <v>0</v>
      </c>
      <c r="X101" s="380">
        <v>0</v>
      </c>
      <c r="Y101" s="381">
        <v>0</v>
      </c>
      <c r="Z101" s="379">
        <v>0</v>
      </c>
      <c r="AA101" s="379">
        <v>0</v>
      </c>
      <c r="AB101" s="379">
        <v>0</v>
      </c>
      <c r="AC101" s="379">
        <v>0</v>
      </c>
      <c r="AD101" s="379">
        <v>0</v>
      </c>
      <c r="AE101" s="379">
        <v>0</v>
      </c>
      <c r="AF101" s="379">
        <v>0</v>
      </c>
      <c r="AG101" s="382">
        <v>0</v>
      </c>
      <c r="AH101" s="378">
        <v>0</v>
      </c>
      <c r="AI101" s="379">
        <v>0</v>
      </c>
      <c r="AJ101" s="379">
        <v>0</v>
      </c>
      <c r="AK101" s="379">
        <v>0</v>
      </c>
      <c r="AL101" s="379">
        <v>0</v>
      </c>
      <c r="AM101" s="379">
        <v>0</v>
      </c>
      <c r="AN101" s="379">
        <v>0</v>
      </c>
      <c r="AO101" s="379">
        <v>0</v>
      </c>
      <c r="AP101" s="380">
        <v>0</v>
      </c>
      <c r="AQ101" s="381">
        <v>0</v>
      </c>
      <c r="AR101" s="379">
        <v>0</v>
      </c>
      <c r="AS101" s="379">
        <v>0</v>
      </c>
      <c r="AT101" s="379">
        <v>0</v>
      </c>
      <c r="AU101" s="379">
        <v>0</v>
      </c>
      <c r="AV101" s="379">
        <v>0</v>
      </c>
      <c r="AW101" s="379">
        <v>0</v>
      </c>
      <c r="AX101" s="379">
        <v>0</v>
      </c>
      <c r="AY101" s="382">
        <v>0</v>
      </c>
      <c r="AZ101" s="378">
        <v>0</v>
      </c>
      <c r="BA101" s="379">
        <v>0</v>
      </c>
      <c r="BB101" s="379">
        <v>0</v>
      </c>
      <c r="BC101" s="379">
        <v>0</v>
      </c>
      <c r="BD101" s="379">
        <v>0</v>
      </c>
      <c r="BE101" s="379">
        <v>0</v>
      </c>
      <c r="BF101" s="379">
        <v>0</v>
      </c>
      <c r="BG101" s="379">
        <v>0</v>
      </c>
      <c r="BH101" s="380">
        <v>0</v>
      </c>
      <c r="BI101" s="381">
        <v>0</v>
      </c>
      <c r="BJ101" s="379">
        <v>0</v>
      </c>
      <c r="BK101" s="379">
        <v>0</v>
      </c>
      <c r="BL101" s="379">
        <v>0</v>
      </c>
      <c r="BM101" s="379">
        <v>0</v>
      </c>
      <c r="BN101" s="379">
        <v>0</v>
      </c>
      <c r="BO101" s="379">
        <v>0</v>
      </c>
      <c r="BP101" s="379">
        <v>0</v>
      </c>
      <c r="BQ101" s="382">
        <v>0</v>
      </c>
      <c r="BR101" s="378">
        <v>0</v>
      </c>
      <c r="BS101" s="379">
        <v>0</v>
      </c>
      <c r="BT101" s="379">
        <v>0</v>
      </c>
      <c r="BU101" s="379">
        <v>0</v>
      </c>
      <c r="BV101" s="379">
        <v>0</v>
      </c>
      <c r="BW101" s="379">
        <v>0</v>
      </c>
      <c r="BX101" s="379">
        <v>0</v>
      </c>
      <c r="BY101" s="379">
        <v>0</v>
      </c>
      <c r="BZ101" s="380">
        <v>0</v>
      </c>
      <c r="CA101" s="381">
        <v>0</v>
      </c>
      <c r="CB101" s="379">
        <v>0</v>
      </c>
      <c r="CC101" s="379">
        <v>0</v>
      </c>
      <c r="CD101" s="379">
        <v>0</v>
      </c>
      <c r="CE101" s="379">
        <v>0</v>
      </c>
      <c r="CF101" s="379">
        <v>0</v>
      </c>
      <c r="CG101" s="379">
        <v>0</v>
      </c>
      <c r="CH101" s="379">
        <v>0</v>
      </c>
      <c r="CI101" s="382">
        <v>0</v>
      </c>
      <c r="CJ101" s="378">
        <v>0</v>
      </c>
      <c r="CK101" s="379">
        <v>0</v>
      </c>
      <c r="CL101" s="379">
        <v>0</v>
      </c>
      <c r="CM101" s="379">
        <v>0</v>
      </c>
      <c r="CN101" s="379">
        <v>0</v>
      </c>
      <c r="CO101" s="379">
        <v>0</v>
      </c>
      <c r="CP101" s="379">
        <v>0</v>
      </c>
      <c r="CQ101" s="379">
        <v>0</v>
      </c>
      <c r="CR101" s="380">
        <v>0</v>
      </c>
      <c r="CS101" s="381">
        <v>0</v>
      </c>
      <c r="CT101" s="379">
        <v>0</v>
      </c>
      <c r="CU101" s="379">
        <v>0</v>
      </c>
      <c r="CV101" s="379">
        <v>0</v>
      </c>
      <c r="CW101" s="379">
        <v>0</v>
      </c>
      <c r="CX101" s="379">
        <v>0</v>
      </c>
      <c r="CY101" s="379">
        <v>0</v>
      </c>
      <c r="CZ101" s="379">
        <v>0</v>
      </c>
      <c r="DA101" s="382">
        <v>0</v>
      </c>
      <c r="DB101" s="378">
        <v>0</v>
      </c>
      <c r="DC101" s="379">
        <v>0</v>
      </c>
      <c r="DD101" s="379">
        <v>0</v>
      </c>
      <c r="DE101" s="379">
        <v>0</v>
      </c>
      <c r="DF101" s="379">
        <v>0</v>
      </c>
      <c r="DG101" s="379">
        <v>0</v>
      </c>
      <c r="DH101" s="379">
        <v>0</v>
      </c>
      <c r="DI101" s="379">
        <v>0</v>
      </c>
      <c r="DJ101" s="380">
        <v>0</v>
      </c>
      <c r="DK101" s="381">
        <v>0</v>
      </c>
      <c r="DL101" s="379">
        <v>0</v>
      </c>
      <c r="DM101" s="379">
        <v>0</v>
      </c>
      <c r="DN101" s="379">
        <v>0</v>
      </c>
      <c r="DO101" s="379">
        <v>0</v>
      </c>
      <c r="DP101" s="379">
        <v>0</v>
      </c>
      <c r="DQ101" s="379">
        <v>0</v>
      </c>
      <c r="DR101" s="379">
        <v>0</v>
      </c>
      <c r="DS101" s="382">
        <v>0</v>
      </c>
      <c r="DT101" s="378">
        <v>0</v>
      </c>
      <c r="DU101" s="379">
        <v>0</v>
      </c>
      <c r="DV101" s="379">
        <v>0</v>
      </c>
      <c r="DW101" s="379">
        <v>0</v>
      </c>
      <c r="DX101" s="379">
        <v>0</v>
      </c>
      <c r="DY101" s="379">
        <v>0</v>
      </c>
      <c r="DZ101" s="379">
        <v>0</v>
      </c>
      <c r="EA101" s="379">
        <v>0</v>
      </c>
      <c r="EB101" s="380">
        <v>0</v>
      </c>
      <c r="EC101" s="381">
        <v>0</v>
      </c>
      <c r="ED101" s="379">
        <v>0</v>
      </c>
      <c r="EE101" s="379">
        <v>0</v>
      </c>
      <c r="EF101" s="379">
        <v>0</v>
      </c>
      <c r="EG101" s="379">
        <v>0</v>
      </c>
      <c r="EH101" s="379">
        <v>0</v>
      </c>
      <c r="EI101" s="379">
        <v>0</v>
      </c>
      <c r="EJ101" s="379">
        <v>0</v>
      </c>
      <c r="EK101" s="382">
        <v>0</v>
      </c>
      <c r="EL101" s="378">
        <v>0</v>
      </c>
      <c r="EM101" s="379">
        <v>0</v>
      </c>
      <c r="EN101" s="379">
        <v>0</v>
      </c>
      <c r="EO101" s="379">
        <v>0</v>
      </c>
      <c r="EP101" s="379">
        <v>0</v>
      </c>
      <c r="EQ101" s="379">
        <v>0</v>
      </c>
      <c r="ER101" s="379">
        <v>0</v>
      </c>
      <c r="ES101" s="379">
        <v>0</v>
      </c>
      <c r="ET101" s="380">
        <v>0</v>
      </c>
      <c r="EU101" s="381">
        <v>0</v>
      </c>
      <c r="EV101" s="379">
        <v>0</v>
      </c>
      <c r="EW101" s="379">
        <v>0</v>
      </c>
      <c r="EX101" s="379">
        <v>0</v>
      </c>
      <c r="EY101" s="379">
        <v>0</v>
      </c>
      <c r="EZ101" s="379">
        <v>0</v>
      </c>
      <c r="FA101" s="379">
        <v>0</v>
      </c>
      <c r="FB101" s="379">
        <v>0</v>
      </c>
      <c r="FC101" s="382">
        <v>0</v>
      </c>
      <c r="FD101" s="378">
        <v>0</v>
      </c>
      <c r="FE101" s="379">
        <v>0</v>
      </c>
      <c r="FF101" s="379">
        <v>0</v>
      </c>
      <c r="FG101" s="379">
        <v>0</v>
      </c>
      <c r="FH101" s="379">
        <v>0</v>
      </c>
      <c r="FI101" s="379">
        <v>0</v>
      </c>
      <c r="FJ101" s="379">
        <v>0</v>
      </c>
      <c r="FK101" s="379">
        <v>0</v>
      </c>
      <c r="FL101" s="380">
        <v>0</v>
      </c>
      <c r="FM101" s="381">
        <v>0</v>
      </c>
      <c r="FN101" s="379">
        <v>0</v>
      </c>
      <c r="FO101" s="379">
        <v>0</v>
      </c>
      <c r="FP101" s="379">
        <v>0</v>
      </c>
      <c r="FQ101" s="379">
        <v>0</v>
      </c>
      <c r="FR101" s="379">
        <v>0</v>
      </c>
      <c r="FS101" s="379">
        <v>0</v>
      </c>
      <c r="FT101" s="379">
        <v>0</v>
      </c>
      <c r="FU101" s="382">
        <v>0</v>
      </c>
      <c r="FV101" s="378">
        <v>0</v>
      </c>
      <c r="FW101" s="379">
        <v>0</v>
      </c>
      <c r="FX101" s="379">
        <v>0</v>
      </c>
      <c r="FY101" s="379">
        <v>0</v>
      </c>
      <c r="FZ101" s="379">
        <v>0</v>
      </c>
      <c r="GA101" s="379">
        <v>0</v>
      </c>
      <c r="GB101" s="379">
        <v>0</v>
      </c>
      <c r="GC101" s="379">
        <v>0</v>
      </c>
      <c r="GD101" s="380">
        <v>0</v>
      </c>
      <c r="GE101" s="381">
        <v>0</v>
      </c>
      <c r="GF101" s="379">
        <v>0</v>
      </c>
      <c r="GG101" s="379">
        <v>0</v>
      </c>
      <c r="GH101" s="379">
        <v>0</v>
      </c>
      <c r="GI101" s="379">
        <v>0</v>
      </c>
      <c r="GJ101" s="379">
        <v>0</v>
      </c>
      <c r="GK101" s="379">
        <v>0</v>
      </c>
      <c r="GL101" s="379">
        <v>0</v>
      </c>
      <c r="GM101" s="382">
        <v>0</v>
      </c>
      <c r="GN101" s="378">
        <v>0</v>
      </c>
      <c r="GO101" s="379">
        <v>0</v>
      </c>
      <c r="GP101" s="379">
        <v>0</v>
      </c>
      <c r="GQ101" s="379">
        <v>0</v>
      </c>
      <c r="GR101" s="379">
        <v>0</v>
      </c>
      <c r="GS101" s="379">
        <v>0</v>
      </c>
      <c r="GT101" s="379">
        <v>0</v>
      </c>
      <c r="GU101" s="379">
        <v>0</v>
      </c>
      <c r="GV101" s="380">
        <v>0</v>
      </c>
      <c r="GW101" s="381">
        <v>0</v>
      </c>
      <c r="GX101" s="379">
        <v>0</v>
      </c>
      <c r="GY101" s="379">
        <v>0</v>
      </c>
      <c r="GZ101" s="379">
        <v>0</v>
      </c>
      <c r="HA101" s="379">
        <v>0</v>
      </c>
      <c r="HB101" s="379">
        <v>0</v>
      </c>
      <c r="HC101" s="379">
        <v>0</v>
      </c>
      <c r="HD101" s="379">
        <v>0</v>
      </c>
      <c r="HE101" s="382">
        <v>0</v>
      </c>
      <c r="HF101" s="378">
        <v>0</v>
      </c>
      <c r="HG101" s="379">
        <v>0</v>
      </c>
      <c r="HH101" s="379">
        <v>0</v>
      </c>
      <c r="HI101" s="379">
        <v>0</v>
      </c>
      <c r="HJ101" s="379">
        <v>0</v>
      </c>
      <c r="HK101" s="379">
        <v>0</v>
      </c>
      <c r="HL101" s="379">
        <v>0</v>
      </c>
      <c r="HM101" s="379">
        <v>0</v>
      </c>
      <c r="HN101" s="380">
        <v>0</v>
      </c>
      <c r="HO101" s="115">
        <f t="shared" si="22"/>
        <v>0</v>
      </c>
      <c r="HP101" s="115">
        <f t="shared" si="23"/>
        <v>0</v>
      </c>
      <c r="HQ101" s="115">
        <f t="shared" si="24"/>
        <v>0</v>
      </c>
      <c r="HR101" s="115">
        <f t="shared" si="25"/>
        <v>0</v>
      </c>
      <c r="HS101" s="116">
        <f t="shared" si="26"/>
        <v>0</v>
      </c>
      <c r="HT101" s="115">
        <f t="shared" si="27"/>
        <v>0</v>
      </c>
      <c r="HU101" s="115">
        <f t="shared" si="28"/>
        <v>0</v>
      </c>
      <c r="HV101" s="117">
        <f t="shared" si="29"/>
        <v>0</v>
      </c>
      <c r="HW101" s="115" t="str">
        <f t="shared" si="30"/>
        <v>nem volt</v>
      </c>
      <c r="HX101" s="470" t="str">
        <f t="shared" si="31"/>
        <v>nem volt</v>
      </c>
      <c r="HY101" s="470" t="str">
        <f t="shared" si="32"/>
        <v>nem volt</v>
      </c>
      <c r="HZ101" s="399" t="str">
        <f t="shared" si="33"/>
        <v>nem volt</v>
      </c>
      <c r="IA101" s="118">
        <f t="shared" si="37"/>
        <v>0</v>
      </c>
      <c r="IB101" s="119">
        <f t="shared" si="21"/>
        <v>0</v>
      </c>
      <c r="IC101" s="119" t="str">
        <f t="shared" si="34"/>
        <v>nem volt</v>
      </c>
      <c r="ID101" s="399">
        <f t="shared" si="35"/>
        <v>0</v>
      </c>
    </row>
    <row r="102" spans="1:238" ht="18" x14ac:dyDescent="0.25">
      <c r="A102" s="392">
        <f t="shared" si="36"/>
        <v>96</v>
      </c>
      <c r="B102" s="62" t="s">
        <v>448</v>
      </c>
      <c r="C102" s="64">
        <v>0</v>
      </c>
      <c r="D102" s="64">
        <v>0</v>
      </c>
      <c r="E102" s="64">
        <v>0</v>
      </c>
      <c r="F102" s="64">
        <v>0</v>
      </c>
      <c r="G102" s="64">
        <v>0</v>
      </c>
      <c r="H102" s="65">
        <v>0</v>
      </c>
      <c r="I102" s="288">
        <v>0</v>
      </c>
      <c r="J102" s="64">
        <v>0</v>
      </c>
      <c r="K102" s="64">
        <v>0</v>
      </c>
      <c r="L102" s="64">
        <v>0</v>
      </c>
      <c r="M102" s="64">
        <v>0</v>
      </c>
      <c r="N102" s="64">
        <v>0</v>
      </c>
      <c r="O102" s="67"/>
      <c r="P102" s="378">
        <v>0</v>
      </c>
      <c r="Q102" s="379">
        <v>0</v>
      </c>
      <c r="R102" s="379">
        <v>0</v>
      </c>
      <c r="S102" s="379">
        <v>0</v>
      </c>
      <c r="T102" s="379">
        <v>0</v>
      </c>
      <c r="U102" s="379">
        <v>0</v>
      </c>
      <c r="V102" s="379">
        <v>0</v>
      </c>
      <c r="W102" s="379">
        <v>0</v>
      </c>
      <c r="X102" s="380">
        <v>0</v>
      </c>
      <c r="Y102" s="381">
        <v>0</v>
      </c>
      <c r="Z102" s="379">
        <v>0</v>
      </c>
      <c r="AA102" s="379">
        <v>0</v>
      </c>
      <c r="AB102" s="379">
        <v>0</v>
      </c>
      <c r="AC102" s="379">
        <v>0</v>
      </c>
      <c r="AD102" s="379">
        <v>0</v>
      </c>
      <c r="AE102" s="379">
        <v>0</v>
      </c>
      <c r="AF102" s="379">
        <v>0</v>
      </c>
      <c r="AG102" s="382">
        <v>0</v>
      </c>
      <c r="AH102" s="378">
        <v>0</v>
      </c>
      <c r="AI102" s="379">
        <v>0</v>
      </c>
      <c r="AJ102" s="379">
        <v>0</v>
      </c>
      <c r="AK102" s="379">
        <v>0</v>
      </c>
      <c r="AL102" s="379">
        <v>0</v>
      </c>
      <c r="AM102" s="379">
        <v>0</v>
      </c>
      <c r="AN102" s="379">
        <v>0</v>
      </c>
      <c r="AO102" s="379">
        <v>0</v>
      </c>
      <c r="AP102" s="380">
        <v>0</v>
      </c>
      <c r="AQ102" s="381">
        <v>0</v>
      </c>
      <c r="AR102" s="379">
        <v>0</v>
      </c>
      <c r="AS102" s="379">
        <v>0</v>
      </c>
      <c r="AT102" s="379">
        <v>0</v>
      </c>
      <c r="AU102" s="379">
        <v>0</v>
      </c>
      <c r="AV102" s="379">
        <v>0</v>
      </c>
      <c r="AW102" s="379">
        <v>0</v>
      </c>
      <c r="AX102" s="379">
        <v>0</v>
      </c>
      <c r="AY102" s="382">
        <v>0</v>
      </c>
      <c r="AZ102" s="378">
        <v>0</v>
      </c>
      <c r="BA102" s="379">
        <v>0</v>
      </c>
      <c r="BB102" s="379">
        <v>0</v>
      </c>
      <c r="BC102" s="379">
        <v>0</v>
      </c>
      <c r="BD102" s="379">
        <v>0</v>
      </c>
      <c r="BE102" s="379">
        <v>0</v>
      </c>
      <c r="BF102" s="379">
        <v>0</v>
      </c>
      <c r="BG102" s="379">
        <v>0</v>
      </c>
      <c r="BH102" s="380">
        <v>0</v>
      </c>
      <c r="BI102" s="381">
        <v>0</v>
      </c>
      <c r="BJ102" s="379">
        <v>0</v>
      </c>
      <c r="BK102" s="379">
        <v>0</v>
      </c>
      <c r="BL102" s="379">
        <v>0</v>
      </c>
      <c r="BM102" s="379">
        <v>0</v>
      </c>
      <c r="BN102" s="379">
        <v>0</v>
      </c>
      <c r="BO102" s="379">
        <v>0</v>
      </c>
      <c r="BP102" s="379">
        <v>0</v>
      </c>
      <c r="BQ102" s="382">
        <v>0</v>
      </c>
      <c r="BR102" s="378">
        <v>0</v>
      </c>
      <c r="BS102" s="379">
        <v>0</v>
      </c>
      <c r="BT102" s="379">
        <v>0</v>
      </c>
      <c r="BU102" s="379">
        <v>0</v>
      </c>
      <c r="BV102" s="379">
        <v>0</v>
      </c>
      <c r="BW102" s="379">
        <v>0</v>
      </c>
      <c r="BX102" s="379">
        <v>0</v>
      </c>
      <c r="BY102" s="379">
        <v>0</v>
      </c>
      <c r="BZ102" s="380">
        <v>0</v>
      </c>
      <c r="CA102" s="381">
        <v>0</v>
      </c>
      <c r="CB102" s="379">
        <v>0</v>
      </c>
      <c r="CC102" s="379">
        <v>0</v>
      </c>
      <c r="CD102" s="379">
        <v>0</v>
      </c>
      <c r="CE102" s="379">
        <v>0</v>
      </c>
      <c r="CF102" s="379">
        <v>0</v>
      </c>
      <c r="CG102" s="379">
        <v>0</v>
      </c>
      <c r="CH102" s="379">
        <v>0</v>
      </c>
      <c r="CI102" s="382">
        <v>0</v>
      </c>
      <c r="CJ102" s="378">
        <v>0</v>
      </c>
      <c r="CK102" s="379">
        <v>0</v>
      </c>
      <c r="CL102" s="379">
        <v>0</v>
      </c>
      <c r="CM102" s="379">
        <v>0</v>
      </c>
      <c r="CN102" s="379">
        <v>0</v>
      </c>
      <c r="CO102" s="379">
        <v>0</v>
      </c>
      <c r="CP102" s="379">
        <v>0</v>
      </c>
      <c r="CQ102" s="379">
        <v>0</v>
      </c>
      <c r="CR102" s="380">
        <v>0</v>
      </c>
      <c r="CS102" s="381">
        <v>0</v>
      </c>
      <c r="CT102" s="379">
        <v>0</v>
      </c>
      <c r="CU102" s="379">
        <v>0</v>
      </c>
      <c r="CV102" s="379">
        <v>0</v>
      </c>
      <c r="CW102" s="379">
        <v>0</v>
      </c>
      <c r="CX102" s="379">
        <v>0</v>
      </c>
      <c r="CY102" s="379">
        <v>0</v>
      </c>
      <c r="CZ102" s="379">
        <v>0</v>
      </c>
      <c r="DA102" s="382">
        <v>0</v>
      </c>
      <c r="DB102" s="378">
        <v>0</v>
      </c>
      <c r="DC102" s="379">
        <v>0</v>
      </c>
      <c r="DD102" s="379">
        <v>0</v>
      </c>
      <c r="DE102" s="379">
        <v>0</v>
      </c>
      <c r="DF102" s="379">
        <v>0</v>
      </c>
      <c r="DG102" s="379">
        <v>0</v>
      </c>
      <c r="DH102" s="379">
        <v>0</v>
      </c>
      <c r="DI102" s="379">
        <v>0</v>
      </c>
      <c r="DJ102" s="380">
        <v>0</v>
      </c>
      <c r="DK102" s="381">
        <v>0</v>
      </c>
      <c r="DL102" s="379">
        <v>0</v>
      </c>
      <c r="DM102" s="379">
        <v>0</v>
      </c>
      <c r="DN102" s="379">
        <v>0</v>
      </c>
      <c r="DO102" s="379">
        <v>0</v>
      </c>
      <c r="DP102" s="379">
        <v>0</v>
      </c>
      <c r="DQ102" s="379">
        <v>0</v>
      </c>
      <c r="DR102" s="379">
        <v>0</v>
      </c>
      <c r="DS102" s="382">
        <v>0</v>
      </c>
      <c r="DT102" s="378">
        <v>0</v>
      </c>
      <c r="DU102" s="379">
        <v>0</v>
      </c>
      <c r="DV102" s="379">
        <v>0</v>
      </c>
      <c r="DW102" s="379">
        <v>0</v>
      </c>
      <c r="DX102" s="379">
        <v>0</v>
      </c>
      <c r="DY102" s="379">
        <v>0</v>
      </c>
      <c r="DZ102" s="379">
        <v>0</v>
      </c>
      <c r="EA102" s="379">
        <v>0</v>
      </c>
      <c r="EB102" s="380">
        <v>0</v>
      </c>
      <c r="EC102" s="381">
        <v>0</v>
      </c>
      <c r="ED102" s="379">
        <v>0</v>
      </c>
      <c r="EE102" s="379">
        <v>0</v>
      </c>
      <c r="EF102" s="379">
        <v>0</v>
      </c>
      <c r="EG102" s="379">
        <v>0</v>
      </c>
      <c r="EH102" s="379">
        <v>0</v>
      </c>
      <c r="EI102" s="379">
        <v>0</v>
      </c>
      <c r="EJ102" s="379">
        <v>0</v>
      </c>
      <c r="EK102" s="382">
        <v>0</v>
      </c>
      <c r="EL102" s="378">
        <v>0</v>
      </c>
      <c r="EM102" s="379">
        <v>0</v>
      </c>
      <c r="EN102" s="379">
        <v>0</v>
      </c>
      <c r="EO102" s="379">
        <v>0</v>
      </c>
      <c r="EP102" s="379">
        <v>0</v>
      </c>
      <c r="EQ102" s="379">
        <v>0</v>
      </c>
      <c r="ER102" s="379">
        <v>0</v>
      </c>
      <c r="ES102" s="379">
        <v>0</v>
      </c>
      <c r="ET102" s="380">
        <v>0</v>
      </c>
      <c r="EU102" s="381">
        <v>0</v>
      </c>
      <c r="EV102" s="379">
        <v>0</v>
      </c>
      <c r="EW102" s="379">
        <v>0</v>
      </c>
      <c r="EX102" s="379">
        <v>0</v>
      </c>
      <c r="EY102" s="379">
        <v>0</v>
      </c>
      <c r="EZ102" s="379">
        <v>0</v>
      </c>
      <c r="FA102" s="379">
        <v>0</v>
      </c>
      <c r="FB102" s="379">
        <v>0</v>
      </c>
      <c r="FC102" s="382">
        <v>0</v>
      </c>
      <c r="FD102" s="378">
        <v>0</v>
      </c>
      <c r="FE102" s="379">
        <v>0</v>
      </c>
      <c r="FF102" s="379">
        <v>0</v>
      </c>
      <c r="FG102" s="379">
        <v>0</v>
      </c>
      <c r="FH102" s="379">
        <v>0</v>
      </c>
      <c r="FI102" s="379">
        <v>0</v>
      </c>
      <c r="FJ102" s="379">
        <v>0</v>
      </c>
      <c r="FK102" s="379">
        <v>0</v>
      </c>
      <c r="FL102" s="380">
        <v>0</v>
      </c>
      <c r="FM102" s="381">
        <v>0</v>
      </c>
      <c r="FN102" s="379">
        <v>0</v>
      </c>
      <c r="FO102" s="379">
        <v>0</v>
      </c>
      <c r="FP102" s="379">
        <v>0</v>
      </c>
      <c r="FQ102" s="379">
        <v>0</v>
      </c>
      <c r="FR102" s="379">
        <v>0</v>
      </c>
      <c r="FS102" s="379">
        <v>0</v>
      </c>
      <c r="FT102" s="379">
        <v>0</v>
      </c>
      <c r="FU102" s="382">
        <v>0</v>
      </c>
      <c r="FV102" s="378">
        <v>0</v>
      </c>
      <c r="FW102" s="379">
        <v>0</v>
      </c>
      <c r="FX102" s="379">
        <v>0</v>
      </c>
      <c r="FY102" s="379">
        <v>0</v>
      </c>
      <c r="FZ102" s="379">
        <v>0</v>
      </c>
      <c r="GA102" s="379">
        <v>0</v>
      </c>
      <c r="GB102" s="379">
        <v>0</v>
      </c>
      <c r="GC102" s="379">
        <v>0</v>
      </c>
      <c r="GD102" s="380">
        <v>0</v>
      </c>
      <c r="GE102" s="381">
        <v>0</v>
      </c>
      <c r="GF102" s="379">
        <v>0</v>
      </c>
      <c r="GG102" s="379">
        <v>0</v>
      </c>
      <c r="GH102" s="379">
        <v>0</v>
      </c>
      <c r="GI102" s="379">
        <v>0</v>
      </c>
      <c r="GJ102" s="379">
        <v>0</v>
      </c>
      <c r="GK102" s="379">
        <v>0</v>
      </c>
      <c r="GL102" s="379">
        <v>0</v>
      </c>
      <c r="GM102" s="382">
        <v>0</v>
      </c>
      <c r="GN102" s="378">
        <v>0</v>
      </c>
      <c r="GO102" s="379">
        <v>0</v>
      </c>
      <c r="GP102" s="379">
        <v>0</v>
      </c>
      <c r="GQ102" s="379">
        <v>0</v>
      </c>
      <c r="GR102" s="379">
        <v>0</v>
      </c>
      <c r="GS102" s="379">
        <v>0</v>
      </c>
      <c r="GT102" s="379">
        <v>0</v>
      </c>
      <c r="GU102" s="379">
        <v>0</v>
      </c>
      <c r="GV102" s="380">
        <v>0</v>
      </c>
      <c r="GW102" s="381">
        <v>0</v>
      </c>
      <c r="GX102" s="379">
        <v>0</v>
      </c>
      <c r="GY102" s="379">
        <v>0</v>
      </c>
      <c r="GZ102" s="379">
        <v>0</v>
      </c>
      <c r="HA102" s="379">
        <v>0</v>
      </c>
      <c r="HB102" s="379">
        <v>0</v>
      </c>
      <c r="HC102" s="379">
        <v>0</v>
      </c>
      <c r="HD102" s="379">
        <v>0</v>
      </c>
      <c r="HE102" s="382">
        <v>0</v>
      </c>
      <c r="HF102" s="378">
        <v>0</v>
      </c>
      <c r="HG102" s="379">
        <v>0</v>
      </c>
      <c r="HH102" s="379">
        <v>0</v>
      </c>
      <c r="HI102" s="379">
        <v>0</v>
      </c>
      <c r="HJ102" s="379">
        <v>0</v>
      </c>
      <c r="HK102" s="379">
        <v>0</v>
      </c>
      <c r="HL102" s="379">
        <v>0</v>
      </c>
      <c r="HM102" s="379">
        <v>0</v>
      </c>
      <c r="HN102" s="380">
        <v>0</v>
      </c>
      <c r="HO102" s="115">
        <f t="shared" si="22"/>
        <v>0</v>
      </c>
      <c r="HP102" s="115">
        <f t="shared" si="23"/>
        <v>0</v>
      </c>
      <c r="HQ102" s="115">
        <f t="shared" si="24"/>
        <v>0</v>
      </c>
      <c r="HR102" s="115">
        <f t="shared" si="25"/>
        <v>0</v>
      </c>
      <c r="HS102" s="116">
        <f t="shared" si="26"/>
        <v>0</v>
      </c>
      <c r="HT102" s="115">
        <f t="shared" si="27"/>
        <v>0</v>
      </c>
      <c r="HU102" s="115">
        <f t="shared" si="28"/>
        <v>0</v>
      </c>
      <c r="HV102" s="117">
        <f t="shared" si="29"/>
        <v>0</v>
      </c>
      <c r="HW102" s="115" t="str">
        <f t="shared" si="30"/>
        <v>nem volt</v>
      </c>
      <c r="HX102" s="470" t="str">
        <f t="shared" si="31"/>
        <v>nem volt</v>
      </c>
      <c r="HY102" s="470" t="str">
        <f t="shared" si="32"/>
        <v>nem volt</v>
      </c>
      <c r="HZ102" s="399" t="str">
        <f t="shared" si="33"/>
        <v>nem volt</v>
      </c>
      <c r="IA102" s="118">
        <f t="shared" si="37"/>
        <v>0</v>
      </c>
      <c r="IB102" s="119">
        <f t="shared" si="21"/>
        <v>0</v>
      </c>
      <c r="IC102" s="119" t="str">
        <f t="shared" si="34"/>
        <v>nem volt</v>
      </c>
      <c r="ID102" s="399">
        <f t="shared" si="35"/>
        <v>0</v>
      </c>
    </row>
    <row r="103" spans="1:238" ht="18" x14ac:dyDescent="0.25">
      <c r="A103" s="392">
        <f t="shared" si="36"/>
        <v>97</v>
      </c>
      <c r="B103" s="62" t="s">
        <v>448</v>
      </c>
      <c r="C103" s="64">
        <v>0</v>
      </c>
      <c r="D103" s="64">
        <v>0</v>
      </c>
      <c r="E103" s="64">
        <v>0</v>
      </c>
      <c r="F103" s="64">
        <v>0</v>
      </c>
      <c r="G103" s="64">
        <v>0</v>
      </c>
      <c r="H103" s="65">
        <v>0</v>
      </c>
      <c r="I103" s="288">
        <v>0</v>
      </c>
      <c r="J103" s="64">
        <v>0</v>
      </c>
      <c r="K103" s="64">
        <v>0</v>
      </c>
      <c r="L103" s="64">
        <v>0</v>
      </c>
      <c r="M103" s="64">
        <v>0</v>
      </c>
      <c r="N103" s="64">
        <v>0</v>
      </c>
      <c r="O103" s="67"/>
      <c r="P103" s="378">
        <v>0</v>
      </c>
      <c r="Q103" s="379">
        <v>0</v>
      </c>
      <c r="R103" s="379">
        <v>0</v>
      </c>
      <c r="S103" s="379">
        <v>0</v>
      </c>
      <c r="T103" s="379">
        <v>0</v>
      </c>
      <c r="U103" s="379">
        <v>0</v>
      </c>
      <c r="V103" s="379">
        <v>0</v>
      </c>
      <c r="W103" s="379">
        <v>0</v>
      </c>
      <c r="X103" s="380">
        <v>0</v>
      </c>
      <c r="Y103" s="381">
        <v>0</v>
      </c>
      <c r="Z103" s="379">
        <v>0</v>
      </c>
      <c r="AA103" s="379">
        <v>0</v>
      </c>
      <c r="AB103" s="379">
        <v>0</v>
      </c>
      <c r="AC103" s="379">
        <v>0</v>
      </c>
      <c r="AD103" s="379">
        <v>0</v>
      </c>
      <c r="AE103" s="379">
        <v>0</v>
      </c>
      <c r="AF103" s="379">
        <v>0</v>
      </c>
      <c r="AG103" s="382">
        <v>0</v>
      </c>
      <c r="AH103" s="378">
        <v>0</v>
      </c>
      <c r="AI103" s="379">
        <v>0</v>
      </c>
      <c r="AJ103" s="379">
        <v>0</v>
      </c>
      <c r="AK103" s="379">
        <v>0</v>
      </c>
      <c r="AL103" s="379">
        <v>0</v>
      </c>
      <c r="AM103" s="379">
        <v>0</v>
      </c>
      <c r="AN103" s="379">
        <v>0</v>
      </c>
      <c r="AO103" s="379">
        <v>0</v>
      </c>
      <c r="AP103" s="380">
        <v>0</v>
      </c>
      <c r="AQ103" s="381">
        <v>0</v>
      </c>
      <c r="AR103" s="379">
        <v>0</v>
      </c>
      <c r="AS103" s="379">
        <v>0</v>
      </c>
      <c r="AT103" s="379">
        <v>0</v>
      </c>
      <c r="AU103" s="379">
        <v>0</v>
      </c>
      <c r="AV103" s="379">
        <v>0</v>
      </c>
      <c r="AW103" s="379">
        <v>0</v>
      </c>
      <c r="AX103" s="379">
        <v>0</v>
      </c>
      <c r="AY103" s="382">
        <v>0</v>
      </c>
      <c r="AZ103" s="378">
        <v>0</v>
      </c>
      <c r="BA103" s="379">
        <v>0</v>
      </c>
      <c r="BB103" s="379">
        <v>0</v>
      </c>
      <c r="BC103" s="379">
        <v>0</v>
      </c>
      <c r="BD103" s="379">
        <v>0</v>
      </c>
      <c r="BE103" s="379">
        <v>0</v>
      </c>
      <c r="BF103" s="379">
        <v>0</v>
      </c>
      <c r="BG103" s="379">
        <v>0</v>
      </c>
      <c r="BH103" s="380">
        <v>0</v>
      </c>
      <c r="BI103" s="381">
        <v>0</v>
      </c>
      <c r="BJ103" s="379">
        <v>0</v>
      </c>
      <c r="BK103" s="379">
        <v>0</v>
      </c>
      <c r="BL103" s="379">
        <v>0</v>
      </c>
      <c r="BM103" s="379">
        <v>0</v>
      </c>
      <c r="BN103" s="379">
        <v>0</v>
      </c>
      <c r="BO103" s="379">
        <v>0</v>
      </c>
      <c r="BP103" s="379">
        <v>0</v>
      </c>
      <c r="BQ103" s="382">
        <v>0</v>
      </c>
      <c r="BR103" s="378">
        <v>0</v>
      </c>
      <c r="BS103" s="379">
        <v>0</v>
      </c>
      <c r="BT103" s="379">
        <v>0</v>
      </c>
      <c r="BU103" s="379">
        <v>0</v>
      </c>
      <c r="BV103" s="379">
        <v>0</v>
      </c>
      <c r="BW103" s="379">
        <v>0</v>
      </c>
      <c r="BX103" s="379">
        <v>0</v>
      </c>
      <c r="BY103" s="379">
        <v>0</v>
      </c>
      <c r="BZ103" s="380">
        <v>0</v>
      </c>
      <c r="CA103" s="381">
        <v>0</v>
      </c>
      <c r="CB103" s="379">
        <v>0</v>
      </c>
      <c r="CC103" s="379">
        <v>0</v>
      </c>
      <c r="CD103" s="379">
        <v>0</v>
      </c>
      <c r="CE103" s="379">
        <v>0</v>
      </c>
      <c r="CF103" s="379">
        <v>0</v>
      </c>
      <c r="CG103" s="379">
        <v>0</v>
      </c>
      <c r="CH103" s="379">
        <v>0</v>
      </c>
      <c r="CI103" s="382">
        <v>0</v>
      </c>
      <c r="CJ103" s="378">
        <v>0</v>
      </c>
      <c r="CK103" s="379">
        <v>0</v>
      </c>
      <c r="CL103" s="379">
        <v>0</v>
      </c>
      <c r="CM103" s="379">
        <v>0</v>
      </c>
      <c r="CN103" s="379">
        <v>0</v>
      </c>
      <c r="CO103" s="379">
        <v>0</v>
      </c>
      <c r="CP103" s="379">
        <v>0</v>
      </c>
      <c r="CQ103" s="379">
        <v>0</v>
      </c>
      <c r="CR103" s="380">
        <v>0</v>
      </c>
      <c r="CS103" s="381">
        <v>0</v>
      </c>
      <c r="CT103" s="379">
        <v>0</v>
      </c>
      <c r="CU103" s="379">
        <v>0</v>
      </c>
      <c r="CV103" s="379">
        <v>0</v>
      </c>
      <c r="CW103" s="379">
        <v>0</v>
      </c>
      <c r="CX103" s="379">
        <v>0</v>
      </c>
      <c r="CY103" s="379">
        <v>0</v>
      </c>
      <c r="CZ103" s="379">
        <v>0</v>
      </c>
      <c r="DA103" s="382">
        <v>0</v>
      </c>
      <c r="DB103" s="378">
        <v>0</v>
      </c>
      <c r="DC103" s="379">
        <v>0</v>
      </c>
      <c r="DD103" s="379">
        <v>0</v>
      </c>
      <c r="DE103" s="379">
        <v>0</v>
      </c>
      <c r="DF103" s="379">
        <v>0</v>
      </c>
      <c r="DG103" s="379">
        <v>0</v>
      </c>
      <c r="DH103" s="379">
        <v>0</v>
      </c>
      <c r="DI103" s="379">
        <v>0</v>
      </c>
      <c r="DJ103" s="380">
        <v>0</v>
      </c>
      <c r="DK103" s="381">
        <v>0</v>
      </c>
      <c r="DL103" s="379">
        <v>0</v>
      </c>
      <c r="DM103" s="379">
        <v>0</v>
      </c>
      <c r="DN103" s="379">
        <v>0</v>
      </c>
      <c r="DO103" s="379">
        <v>0</v>
      </c>
      <c r="DP103" s="379">
        <v>0</v>
      </c>
      <c r="DQ103" s="379">
        <v>0</v>
      </c>
      <c r="DR103" s="379">
        <v>0</v>
      </c>
      <c r="DS103" s="382">
        <v>0</v>
      </c>
      <c r="DT103" s="378">
        <v>0</v>
      </c>
      <c r="DU103" s="379">
        <v>0</v>
      </c>
      <c r="DV103" s="379">
        <v>0</v>
      </c>
      <c r="DW103" s="379">
        <v>0</v>
      </c>
      <c r="DX103" s="379">
        <v>0</v>
      </c>
      <c r="DY103" s="379">
        <v>0</v>
      </c>
      <c r="DZ103" s="379">
        <v>0</v>
      </c>
      <c r="EA103" s="379">
        <v>0</v>
      </c>
      <c r="EB103" s="380">
        <v>0</v>
      </c>
      <c r="EC103" s="381">
        <v>0</v>
      </c>
      <c r="ED103" s="379">
        <v>0</v>
      </c>
      <c r="EE103" s="379">
        <v>0</v>
      </c>
      <c r="EF103" s="379">
        <v>0</v>
      </c>
      <c r="EG103" s="379">
        <v>0</v>
      </c>
      <c r="EH103" s="379">
        <v>0</v>
      </c>
      <c r="EI103" s="379">
        <v>0</v>
      </c>
      <c r="EJ103" s="379">
        <v>0</v>
      </c>
      <c r="EK103" s="382">
        <v>0</v>
      </c>
      <c r="EL103" s="378">
        <v>0</v>
      </c>
      <c r="EM103" s="379">
        <v>0</v>
      </c>
      <c r="EN103" s="379">
        <v>0</v>
      </c>
      <c r="EO103" s="379">
        <v>0</v>
      </c>
      <c r="EP103" s="379">
        <v>0</v>
      </c>
      <c r="EQ103" s="379">
        <v>0</v>
      </c>
      <c r="ER103" s="379">
        <v>0</v>
      </c>
      <c r="ES103" s="379">
        <v>0</v>
      </c>
      <c r="ET103" s="380">
        <v>0</v>
      </c>
      <c r="EU103" s="381">
        <v>0</v>
      </c>
      <c r="EV103" s="379">
        <v>0</v>
      </c>
      <c r="EW103" s="379">
        <v>0</v>
      </c>
      <c r="EX103" s="379">
        <v>0</v>
      </c>
      <c r="EY103" s="379">
        <v>0</v>
      </c>
      <c r="EZ103" s="379">
        <v>0</v>
      </c>
      <c r="FA103" s="379">
        <v>0</v>
      </c>
      <c r="FB103" s="379">
        <v>0</v>
      </c>
      <c r="FC103" s="382">
        <v>0</v>
      </c>
      <c r="FD103" s="378">
        <v>0</v>
      </c>
      <c r="FE103" s="379">
        <v>0</v>
      </c>
      <c r="FF103" s="379">
        <v>0</v>
      </c>
      <c r="FG103" s="379">
        <v>0</v>
      </c>
      <c r="FH103" s="379">
        <v>0</v>
      </c>
      <c r="FI103" s="379">
        <v>0</v>
      </c>
      <c r="FJ103" s="379">
        <v>0</v>
      </c>
      <c r="FK103" s="379">
        <v>0</v>
      </c>
      <c r="FL103" s="380">
        <v>0</v>
      </c>
      <c r="FM103" s="381">
        <v>0</v>
      </c>
      <c r="FN103" s="379">
        <v>0</v>
      </c>
      <c r="FO103" s="379">
        <v>0</v>
      </c>
      <c r="FP103" s="379">
        <v>0</v>
      </c>
      <c r="FQ103" s="379">
        <v>0</v>
      </c>
      <c r="FR103" s="379">
        <v>0</v>
      </c>
      <c r="FS103" s="379">
        <v>0</v>
      </c>
      <c r="FT103" s="379">
        <v>0</v>
      </c>
      <c r="FU103" s="382">
        <v>0</v>
      </c>
      <c r="FV103" s="378">
        <v>0</v>
      </c>
      <c r="FW103" s="379">
        <v>0</v>
      </c>
      <c r="FX103" s="379">
        <v>0</v>
      </c>
      <c r="FY103" s="379">
        <v>0</v>
      </c>
      <c r="FZ103" s="379">
        <v>0</v>
      </c>
      <c r="GA103" s="379">
        <v>0</v>
      </c>
      <c r="GB103" s="379">
        <v>0</v>
      </c>
      <c r="GC103" s="379">
        <v>0</v>
      </c>
      <c r="GD103" s="380">
        <v>0</v>
      </c>
      <c r="GE103" s="381">
        <v>0</v>
      </c>
      <c r="GF103" s="379">
        <v>0</v>
      </c>
      <c r="GG103" s="379">
        <v>0</v>
      </c>
      <c r="GH103" s="379">
        <v>0</v>
      </c>
      <c r="GI103" s="379">
        <v>0</v>
      </c>
      <c r="GJ103" s="379">
        <v>0</v>
      </c>
      <c r="GK103" s="379">
        <v>0</v>
      </c>
      <c r="GL103" s="379">
        <v>0</v>
      </c>
      <c r="GM103" s="382">
        <v>0</v>
      </c>
      <c r="GN103" s="378">
        <v>0</v>
      </c>
      <c r="GO103" s="379">
        <v>0</v>
      </c>
      <c r="GP103" s="379">
        <v>0</v>
      </c>
      <c r="GQ103" s="379">
        <v>0</v>
      </c>
      <c r="GR103" s="379">
        <v>0</v>
      </c>
      <c r="GS103" s="379">
        <v>0</v>
      </c>
      <c r="GT103" s="379">
        <v>0</v>
      </c>
      <c r="GU103" s="379">
        <v>0</v>
      </c>
      <c r="GV103" s="380">
        <v>0</v>
      </c>
      <c r="GW103" s="381">
        <v>0</v>
      </c>
      <c r="GX103" s="379">
        <v>0</v>
      </c>
      <c r="GY103" s="379">
        <v>0</v>
      </c>
      <c r="GZ103" s="379">
        <v>0</v>
      </c>
      <c r="HA103" s="379">
        <v>0</v>
      </c>
      <c r="HB103" s="379">
        <v>0</v>
      </c>
      <c r="HC103" s="379">
        <v>0</v>
      </c>
      <c r="HD103" s="379">
        <v>0</v>
      </c>
      <c r="HE103" s="382">
        <v>0</v>
      </c>
      <c r="HF103" s="378">
        <v>0</v>
      </c>
      <c r="HG103" s="379">
        <v>0</v>
      </c>
      <c r="HH103" s="379">
        <v>0</v>
      </c>
      <c r="HI103" s="379">
        <v>0</v>
      </c>
      <c r="HJ103" s="379">
        <v>0</v>
      </c>
      <c r="HK103" s="379">
        <v>0</v>
      </c>
      <c r="HL103" s="379">
        <v>0</v>
      </c>
      <c r="HM103" s="379">
        <v>0</v>
      </c>
      <c r="HN103" s="380">
        <v>0</v>
      </c>
      <c r="HO103" s="115">
        <f t="shared" si="22"/>
        <v>0</v>
      </c>
      <c r="HP103" s="115">
        <f t="shared" si="23"/>
        <v>0</v>
      </c>
      <c r="HQ103" s="115">
        <f t="shared" si="24"/>
        <v>0</v>
      </c>
      <c r="HR103" s="115">
        <f t="shared" si="25"/>
        <v>0</v>
      </c>
      <c r="HS103" s="116">
        <f t="shared" si="26"/>
        <v>0</v>
      </c>
      <c r="HT103" s="115">
        <f t="shared" si="27"/>
        <v>0</v>
      </c>
      <c r="HU103" s="115">
        <f t="shared" si="28"/>
        <v>0</v>
      </c>
      <c r="HV103" s="117">
        <f t="shared" si="29"/>
        <v>0</v>
      </c>
      <c r="HW103" s="115" t="str">
        <f t="shared" si="30"/>
        <v>nem volt</v>
      </c>
      <c r="HX103" s="470" t="str">
        <f t="shared" si="31"/>
        <v>nem volt</v>
      </c>
      <c r="HY103" s="470" t="str">
        <f t="shared" si="32"/>
        <v>nem volt</v>
      </c>
      <c r="HZ103" s="399" t="str">
        <f t="shared" si="33"/>
        <v>nem volt</v>
      </c>
      <c r="IA103" s="118">
        <f t="shared" si="37"/>
        <v>0</v>
      </c>
      <c r="IB103" s="119">
        <f t="shared" si="21"/>
        <v>0</v>
      </c>
      <c r="IC103" s="119" t="str">
        <f t="shared" si="34"/>
        <v>nem volt</v>
      </c>
      <c r="ID103" s="399">
        <f t="shared" si="35"/>
        <v>0</v>
      </c>
    </row>
    <row r="104" spans="1:238" ht="18" x14ac:dyDescent="0.25">
      <c r="A104" s="392">
        <f t="shared" si="36"/>
        <v>98</v>
      </c>
      <c r="B104" s="62" t="s">
        <v>448</v>
      </c>
      <c r="C104" s="64">
        <v>0</v>
      </c>
      <c r="D104" s="64">
        <v>0</v>
      </c>
      <c r="E104" s="64">
        <v>0</v>
      </c>
      <c r="F104" s="64">
        <v>0</v>
      </c>
      <c r="G104" s="64">
        <v>0</v>
      </c>
      <c r="H104" s="65">
        <v>0</v>
      </c>
      <c r="I104" s="288">
        <v>0</v>
      </c>
      <c r="J104" s="64">
        <v>0</v>
      </c>
      <c r="K104" s="64">
        <v>0</v>
      </c>
      <c r="L104" s="64">
        <v>0</v>
      </c>
      <c r="M104" s="64">
        <v>0</v>
      </c>
      <c r="N104" s="64">
        <v>0</v>
      </c>
      <c r="O104" s="67"/>
      <c r="P104" s="378">
        <v>0</v>
      </c>
      <c r="Q104" s="379">
        <v>0</v>
      </c>
      <c r="R104" s="379">
        <v>0</v>
      </c>
      <c r="S104" s="379">
        <v>0</v>
      </c>
      <c r="T104" s="379">
        <v>0</v>
      </c>
      <c r="U104" s="379">
        <v>0</v>
      </c>
      <c r="V104" s="379">
        <v>0</v>
      </c>
      <c r="W104" s="379">
        <v>0</v>
      </c>
      <c r="X104" s="380">
        <v>0</v>
      </c>
      <c r="Y104" s="381">
        <v>0</v>
      </c>
      <c r="Z104" s="379">
        <v>0</v>
      </c>
      <c r="AA104" s="379">
        <v>0</v>
      </c>
      <c r="AB104" s="379">
        <v>0</v>
      </c>
      <c r="AC104" s="379">
        <v>0</v>
      </c>
      <c r="AD104" s="379">
        <v>0</v>
      </c>
      <c r="AE104" s="379">
        <v>0</v>
      </c>
      <c r="AF104" s="379">
        <v>0</v>
      </c>
      <c r="AG104" s="382">
        <v>0</v>
      </c>
      <c r="AH104" s="378">
        <v>0</v>
      </c>
      <c r="AI104" s="379">
        <v>0</v>
      </c>
      <c r="AJ104" s="379">
        <v>0</v>
      </c>
      <c r="AK104" s="379">
        <v>0</v>
      </c>
      <c r="AL104" s="379">
        <v>0</v>
      </c>
      <c r="AM104" s="379">
        <v>0</v>
      </c>
      <c r="AN104" s="379">
        <v>0</v>
      </c>
      <c r="AO104" s="379">
        <v>0</v>
      </c>
      <c r="AP104" s="380">
        <v>0</v>
      </c>
      <c r="AQ104" s="381">
        <v>0</v>
      </c>
      <c r="AR104" s="379">
        <v>0</v>
      </c>
      <c r="AS104" s="379">
        <v>0</v>
      </c>
      <c r="AT104" s="379">
        <v>0</v>
      </c>
      <c r="AU104" s="379">
        <v>0</v>
      </c>
      <c r="AV104" s="379">
        <v>0</v>
      </c>
      <c r="AW104" s="379">
        <v>0</v>
      </c>
      <c r="AX104" s="379">
        <v>0</v>
      </c>
      <c r="AY104" s="382">
        <v>0</v>
      </c>
      <c r="AZ104" s="378">
        <v>0</v>
      </c>
      <c r="BA104" s="379">
        <v>0</v>
      </c>
      <c r="BB104" s="379">
        <v>0</v>
      </c>
      <c r="BC104" s="379">
        <v>0</v>
      </c>
      <c r="BD104" s="379">
        <v>0</v>
      </c>
      <c r="BE104" s="379">
        <v>0</v>
      </c>
      <c r="BF104" s="379">
        <v>0</v>
      </c>
      <c r="BG104" s="379">
        <v>0</v>
      </c>
      <c r="BH104" s="380">
        <v>0</v>
      </c>
      <c r="BI104" s="381">
        <v>0</v>
      </c>
      <c r="BJ104" s="379">
        <v>0</v>
      </c>
      <c r="BK104" s="379">
        <v>0</v>
      </c>
      <c r="BL104" s="379">
        <v>0</v>
      </c>
      <c r="BM104" s="379">
        <v>0</v>
      </c>
      <c r="BN104" s="379">
        <v>0</v>
      </c>
      <c r="BO104" s="379">
        <v>0</v>
      </c>
      <c r="BP104" s="379">
        <v>0</v>
      </c>
      <c r="BQ104" s="382">
        <v>0</v>
      </c>
      <c r="BR104" s="378">
        <v>0</v>
      </c>
      <c r="BS104" s="379">
        <v>0</v>
      </c>
      <c r="BT104" s="379">
        <v>0</v>
      </c>
      <c r="BU104" s="379">
        <v>0</v>
      </c>
      <c r="BV104" s="379">
        <v>0</v>
      </c>
      <c r="BW104" s="379">
        <v>0</v>
      </c>
      <c r="BX104" s="379">
        <v>0</v>
      </c>
      <c r="BY104" s="379">
        <v>0</v>
      </c>
      <c r="BZ104" s="380">
        <v>0</v>
      </c>
      <c r="CA104" s="381">
        <v>0</v>
      </c>
      <c r="CB104" s="379">
        <v>0</v>
      </c>
      <c r="CC104" s="379">
        <v>0</v>
      </c>
      <c r="CD104" s="379">
        <v>0</v>
      </c>
      <c r="CE104" s="379">
        <v>0</v>
      </c>
      <c r="CF104" s="379">
        <v>0</v>
      </c>
      <c r="CG104" s="379">
        <v>0</v>
      </c>
      <c r="CH104" s="379">
        <v>0</v>
      </c>
      <c r="CI104" s="382">
        <v>0</v>
      </c>
      <c r="CJ104" s="378">
        <v>0</v>
      </c>
      <c r="CK104" s="379">
        <v>0</v>
      </c>
      <c r="CL104" s="379">
        <v>0</v>
      </c>
      <c r="CM104" s="379">
        <v>0</v>
      </c>
      <c r="CN104" s="379">
        <v>0</v>
      </c>
      <c r="CO104" s="379">
        <v>0</v>
      </c>
      <c r="CP104" s="379">
        <v>0</v>
      </c>
      <c r="CQ104" s="379">
        <v>0</v>
      </c>
      <c r="CR104" s="380">
        <v>0</v>
      </c>
      <c r="CS104" s="381">
        <v>0</v>
      </c>
      <c r="CT104" s="379">
        <v>0</v>
      </c>
      <c r="CU104" s="379">
        <v>0</v>
      </c>
      <c r="CV104" s="379">
        <v>0</v>
      </c>
      <c r="CW104" s="379">
        <v>0</v>
      </c>
      <c r="CX104" s="379">
        <v>0</v>
      </c>
      <c r="CY104" s="379">
        <v>0</v>
      </c>
      <c r="CZ104" s="379">
        <v>0</v>
      </c>
      <c r="DA104" s="382">
        <v>0</v>
      </c>
      <c r="DB104" s="378">
        <v>0</v>
      </c>
      <c r="DC104" s="379">
        <v>0</v>
      </c>
      <c r="DD104" s="379">
        <v>0</v>
      </c>
      <c r="DE104" s="379">
        <v>0</v>
      </c>
      <c r="DF104" s="379">
        <v>0</v>
      </c>
      <c r="DG104" s="379">
        <v>0</v>
      </c>
      <c r="DH104" s="379">
        <v>0</v>
      </c>
      <c r="DI104" s="379">
        <v>0</v>
      </c>
      <c r="DJ104" s="380">
        <v>0</v>
      </c>
      <c r="DK104" s="381">
        <v>0</v>
      </c>
      <c r="DL104" s="379">
        <v>0</v>
      </c>
      <c r="DM104" s="379">
        <v>0</v>
      </c>
      <c r="DN104" s="379">
        <v>0</v>
      </c>
      <c r="DO104" s="379">
        <v>0</v>
      </c>
      <c r="DP104" s="379">
        <v>0</v>
      </c>
      <c r="DQ104" s="379">
        <v>0</v>
      </c>
      <c r="DR104" s="379">
        <v>0</v>
      </c>
      <c r="DS104" s="382">
        <v>0</v>
      </c>
      <c r="DT104" s="378">
        <v>0</v>
      </c>
      <c r="DU104" s="379">
        <v>0</v>
      </c>
      <c r="DV104" s="379">
        <v>0</v>
      </c>
      <c r="DW104" s="379">
        <v>0</v>
      </c>
      <c r="DX104" s="379">
        <v>0</v>
      </c>
      <c r="DY104" s="379">
        <v>0</v>
      </c>
      <c r="DZ104" s="379">
        <v>0</v>
      </c>
      <c r="EA104" s="379">
        <v>0</v>
      </c>
      <c r="EB104" s="380">
        <v>0</v>
      </c>
      <c r="EC104" s="381">
        <v>0</v>
      </c>
      <c r="ED104" s="379">
        <v>0</v>
      </c>
      <c r="EE104" s="379">
        <v>0</v>
      </c>
      <c r="EF104" s="379">
        <v>0</v>
      </c>
      <c r="EG104" s="379">
        <v>0</v>
      </c>
      <c r="EH104" s="379">
        <v>0</v>
      </c>
      <c r="EI104" s="379">
        <v>0</v>
      </c>
      <c r="EJ104" s="379">
        <v>0</v>
      </c>
      <c r="EK104" s="382">
        <v>0</v>
      </c>
      <c r="EL104" s="378">
        <v>0</v>
      </c>
      <c r="EM104" s="379">
        <v>0</v>
      </c>
      <c r="EN104" s="379">
        <v>0</v>
      </c>
      <c r="EO104" s="379">
        <v>0</v>
      </c>
      <c r="EP104" s="379">
        <v>0</v>
      </c>
      <c r="EQ104" s="379">
        <v>0</v>
      </c>
      <c r="ER104" s="379">
        <v>0</v>
      </c>
      <c r="ES104" s="379">
        <v>0</v>
      </c>
      <c r="ET104" s="380">
        <v>0</v>
      </c>
      <c r="EU104" s="381">
        <v>0</v>
      </c>
      <c r="EV104" s="379">
        <v>0</v>
      </c>
      <c r="EW104" s="379">
        <v>0</v>
      </c>
      <c r="EX104" s="379">
        <v>0</v>
      </c>
      <c r="EY104" s="379">
        <v>0</v>
      </c>
      <c r="EZ104" s="379">
        <v>0</v>
      </c>
      <c r="FA104" s="379">
        <v>0</v>
      </c>
      <c r="FB104" s="379">
        <v>0</v>
      </c>
      <c r="FC104" s="382">
        <v>0</v>
      </c>
      <c r="FD104" s="378">
        <v>0</v>
      </c>
      <c r="FE104" s="379">
        <v>0</v>
      </c>
      <c r="FF104" s="379">
        <v>0</v>
      </c>
      <c r="FG104" s="379">
        <v>0</v>
      </c>
      <c r="FH104" s="379">
        <v>0</v>
      </c>
      <c r="FI104" s="379">
        <v>0</v>
      </c>
      <c r="FJ104" s="379">
        <v>0</v>
      </c>
      <c r="FK104" s="379">
        <v>0</v>
      </c>
      <c r="FL104" s="380">
        <v>0</v>
      </c>
      <c r="FM104" s="381">
        <v>0</v>
      </c>
      <c r="FN104" s="379">
        <v>0</v>
      </c>
      <c r="FO104" s="379">
        <v>0</v>
      </c>
      <c r="FP104" s="379">
        <v>0</v>
      </c>
      <c r="FQ104" s="379">
        <v>0</v>
      </c>
      <c r="FR104" s="379">
        <v>0</v>
      </c>
      <c r="FS104" s="379">
        <v>0</v>
      </c>
      <c r="FT104" s="379">
        <v>0</v>
      </c>
      <c r="FU104" s="382">
        <v>0</v>
      </c>
      <c r="FV104" s="378">
        <v>0</v>
      </c>
      <c r="FW104" s="379">
        <v>0</v>
      </c>
      <c r="FX104" s="379">
        <v>0</v>
      </c>
      <c r="FY104" s="379">
        <v>0</v>
      </c>
      <c r="FZ104" s="379">
        <v>0</v>
      </c>
      <c r="GA104" s="379">
        <v>0</v>
      </c>
      <c r="GB104" s="379">
        <v>0</v>
      </c>
      <c r="GC104" s="379">
        <v>0</v>
      </c>
      <c r="GD104" s="380">
        <v>0</v>
      </c>
      <c r="GE104" s="381">
        <v>0</v>
      </c>
      <c r="GF104" s="379">
        <v>0</v>
      </c>
      <c r="GG104" s="379">
        <v>0</v>
      </c>
      <c r="GH104" s="379">
        <v>0</v>
      </c>
      <c r="GI104" s="379">
        <v>0</v>
      </c>
      <c r="GJ104" s="379">
        <v>0</v>
      </c>
      <c r="GK104" s="379">
        <v>0</v>
      </c>
      <c r="GL104" s="379">
        <v>0</v>
      </c>
      <c r="GM104" s="382">
        <v>0</v>
      </c>
      <c r="GN104" s="378">
        <v>0</v>
      </c>
      <c r="GO104" s="379">
        <v>0</v>
      </c>
      <c r="GP104" s="379">
        <v>0</v>
      </c>
      <c r="GQ104" s="379">
        <v>0</v>
      </c>
      <c r="GR104" s="379">
        <v>0</v>
      </c>
      <c r="GS104" s="379">
        <v>0</v>
      </c>
      <c r="GT104" s="379">
        <v>0</v>
      </c>
      <c r="GU104" s="379">
        <v>0</v>
      </c>
      <c r="GV104" s="380">
        <v>0</v>
      </c>
      <c r="GW104" s="381">
        <v>0</v>
      </c>
      <c r="GX104" s="379">
        <v>0</v>
      </c>
      <c r="GY104" s="379">
        <v>0</v>
      </c>
      <c r="GZ104" s="379">
        <v>0</v>
      </c>
      <c r="HA104" s="379">
        <v>0</v>
      </c>
      <c r="HB104" s="379">
        <v>0</v>
      </c>
      <c r="HC104" s="379">
        <v>0</v>
      </c>
      <c r="HD104" s="379">
        <v>0</v>
      </c>
      <c r="HE104" s="382">
        <v>0</v>
      </c>
      <c r="HF104" s="378">
        <v>0</v>
      </c>
      <c r="HG104" s="379">
        <v>0</v>
      </c>
      <c r="HH104" s="379">
        <v>0</v>
      </c>
      <c r="HI104" s="379">
        <v>0</v>
      </c>
      <c r="HJ104" s="379">
        <v>0</v>
      </c>
      <c r="HK104" s="379">
        <v>0</v>
      </c>
      <c r="HL104" s="379">
        <v>0</v>
      </c>
      <c r="HM104" s="379">
        <v>0</v>
      </c>
      <c r="HN104" s="380">
        <v>0</v>
      </c>
      <c r="HO104" s="115">
        <f t="shared" si="22"/>
        <v>0</v>
      </c>
      <c r="HP104" s="115">
        <f t="shared" si="23"/>
        <v>0</v>
      </c>
      <c r="HQ104" s="115">
        <f t="shared" si="24"/>
        <v>0</v>
      </c>
      <c r="HR104" s="115">
        <f t="shared" si="25"/>
        <v>0</v>
      </c>
      <c r="HS104" s="116">
        <f t="shared" si="26"/>
        <v>0</v>
      </c>
      <c r="HT104" s="115">
        <f t="shared" si="27"/>
        <v>0</v>
      </c>
      <c r="HU104" s="115">
        <f t="shared" si="28"/>
        <v>0</v>
      </c>
      <c r="HV104" s="117">
        <f t="shared" si="29"/>
        <v>0</v>
      </c>
      <c r="HW104" s="115" t="str">
        <f t="shared" si="30"/>
        <v>nem volt</v>
      </c>
      <c r="HX104" s="470" t="str">
        <f t="shared" si="31"/>
        <v>nem volt</v>
      </c>
      <c r="HY104" s="470" t="str">
        <f t="shared" si="32"/>
        <v>nem volt</v>
      </c>
      <c r="HZ104" s="399" t="str">
        <f t="shared" si="33"/>
        <v>nem volt</v>
      </c>
      <c r="IA104" s="118">
        <f t="shared" si="37"/>
        <v>0</v>
      </c>
      <c r="IB104" s="119">
        <f t="shared" si="21"/>
        <v>0</v>
      </c>
      <c r="IC104" s="119" t="str">
        <f t="shared" si="34"/>
        <v>nem volt</v>
      </c>
      <c r="ID104" s="399">
        <f t="shared" si="35"/>
        <v>0</v>
      </c>
    </row>
    <row r="105" spans="1:238" ht="18" x14ac:dyDescent="0.25">
      <c r="A105" s="392">
        <f t="shared" si="36"/>
        <v>99</v>
      </c>
      <c r="B105" s="62" t="s">
        <v>448</v>
      </c>
      <c r="C105" s="64">
        <v>0</v>
      </c>
      <c r="D105" s="64">
        <v>0</v>
      </c>
      <c r="E105" s="64">
        <v>0</v>
      </c>
      <c r="F105" s="64">
        <v>0</v>
      </c>
      <c r="G105" s="64">
        <v>0</v>
      </c>
      <c r="H105" s="65">
        <v>0</v>
      </c>
      <c r="I105" s="288">
        <v>0</v>
      </c>
      <c r="J105" s="64">
        <v>0</v>
      </c>
      <c r="K105" s="64">
        <v>0</v>
      </c>
      <c r="L105" s="64">
        <v>0</v>
      </c>
      <c r="M105" s="64">
        <v>0</v>
      </c>
      <c r="N105" s="64">
        <v>0</v>
      </c>
      <c r="O105" s="67"/>
      <c r="P105" s="378">
        <v>0</v>
      </c>
      <c r="Q105" s="379">
        <v>0</v>
      </c>
      <c r="R105" s="379">
        <v>0</v>
      </c>
      <c r="S105" s="379">
        <v>0</v>
      </c>
      <c r="T105" s="379">
        <v>0</v>
      </c>
      <c r="U105" s="379">
        <v>0</v>
      </c>
      <c r="V105" s="379">
        <v>0</v>
      </c>
      <c r="W105" s="379">
        <v>0</v>
      </c>
      <c r="X105" s="380">
        <v>0</v>
      </c>
      <c r="Y105" s="381">
        <v>0</v>
      </c>
      <c r="Z105" s="379">
        <v>0</v>
      </c>
      <c r="AA105" s="379">
        <v>0</v>
      </c>
      <c r="AB105" s="379">
        <v>0</v>
      </c>
      <c r="AC105" s="379">
        <v>0</v>
      </c>
      <c r="AD105" s="379">
        <v>0</v>
      </c>
      <c r="AE105" s="379">
        <v>0</v>
      </c>
      <c r="AF105" s="379">
        <v>0</v>
      </c>
      <c r="AG105" s="382">
        <v>0</v>
      </c>
      <c r="AH105" s="378">
        <v>0</v>
      </c>
      <c r="AI105" s="379">
        <v>0</v>
      </c>
      <c r="AJ105" s="379">
        <v>0</v>
      </c>
      <c r="AK105" s="379">
        <v>0</v>
      </c>
      <c r="AL105" s="379">
        <v>0</v>
      </c>
      <c r="AM105" s="379">
        <v>0</v>
      </c>
      <c r="AN105" s="379">
        <v>0</v>
      </c>
      <c r="AO105" s="379">
        <v>0</v>
      </c>
      <c r="AP105" s="380">
        <v>0</v>
      </c>
      <c r="AQ105" s="381">
        <v>0</v>
      </c>
      <c r="AR105" s="379">
        <v>0</v>
      </c>
      <c r="AS105" s="379">
        <v>0</v>
      </c>
      <c r="AT105" s="379">
        <v>0</v>
      </c>
      <c r="AU105" s="379">
        <v>0</v>
      </c>
      <c r="AV105" s="379">
        <v>0</v>
      </c>
      <c r="AW105" s="379">
        <v>0</v>
      </c>
      <c r="AX105" s="379">
        <v>0</v>
      </c>
      <c r="AY105" s="382">
        <v>0</v>
      </c>
      <c r="AZ105" s="378">
        <v>0</v>
      </c>
      <c r="BA105" s="379">
        <v>0</v>
      </c>
      <c r="BB105" s="379">
        <v>0</v>
      </c>
      <c r="BC105" s="379">
        <v>0</v>
      </c>
      <c r="BD105" s="379">
        <v>0</v>
      </c>
      <c r="BE105" s="379">
        <v>0</v>
      </c>
      <c r="BF105" s="379">
        <v>0</v>
      </c>
      <c r="BG105" s="379">
        <v>0</v>
      </c>
      <c r="BH105" s="380">
        <v>0</v>
      </c>
      <c r="BI105" s="381">
        <v>0</v>
      </c>
      <c r="BJ105" s="379">
        <v>0</v>
      </c>
      <c r="BK105" s="379">
        <v>0</v>
      </c>
      <c r="BL105" s="379">
        <v>0</v>
      </c>
      <c r="BM105" s="379">
        <v>0</v>
      </c>
      <c r="BN105" s="379">
        <v>0</v>
      </c>
      <c r="BO105" s="379">
        <v>0</v>
      </c>
      <c r="BP105" s="379">
        <v>0</v>
      </c>
      <c r="BQ105" s="382">
        <v>0</v>
      </c>
      <c r="BR105" s="378">
        <v>0</v>
      </c>
      <c r="BS105" s="379">
        <v>0</v>
      </c>
      <c r="BT105" s="379">
        <v>0</v>
      </c>
      <c r="BU105" s="379">
        <v>0</v>
      </c>
      <c r="BV105" s="379">
        <v>0</v>
      </c>
      <c r="BW105" s="379">
        <v>0</v>
      </c>
      <c r="BX105" s="379">
        <v>0</v>
      </c>
      <c r="BY105" s="379">
        <v>0</v>
      </c>
      <c r="BZ105" s="380">
        <v>0</v>
      </c>
      <c r="CA105" s="381">
        <v>0</v>
      </c>
      <c r="CB105" s="379">
        <v>0</v>
      </c>
      <c r="CC105" s="379">
        <v>0</v>
      </c>
      <c r="CD105" s="379">
        <v>0</v>
      </c>
      <c r="CE105" s="379">
        <v>0</v>
      </c>
      <c r="CF105" s="379">
        <v>0</v>
      </c>
      <c r="CG105" s="379">
        <v>0</v>
      </c>
      <c r="CH105" s="379">
        <v>0</v>
      </c>
      <c r="CI105" s="382">
        <v>0</v>
      </c>
      <c r="CJ105" s="378">
        <v>0</v>
      </c>
      <c r="CK105" s="379">
        <v>0</v>
      </c>
      <c r="CL105" s="379">
        <v>0</v>
      </c>
      <c r="CM105" s="379">
        <v>0</v>
      </c>
      <c r="CN105" s="379">
        <v>0</v>
      </c>
      <c r="CO105" s="379">
        <v>0</v>
      </c>
      <c r="CP105" s="379">
        <v>0</v>
      </c>
      <c r="CQ105" s="379">
        <v>0</v>
      </c>
      <c r="CR105" s="380">
        <v>0</v>
      </c>
      <c r="CS105" s="381">
        <v>0</v>
      </c>
      <c r="CT105" s="379">
        <v>0</v>
      </c>
      <c r="CU105" s="379">
        <v>0</v>
      </c>
      <c r="CV105" s="379">
        <v>0</v>
      </c>
      <c r="CW105" s="379">
        <v>0</v>
      </c>
      <c r="CX105" s="379">
        <v>0</v>
      </c>
      <c r="CY105" s="379">
        <v>0</v>
      </c>
      <c r="CZ105" s="379">
        <v>0</v>
      </c>
      <c r="DA105" s="382">
        <v>0</v>
      </c>
      <c r="DB105" s="378">
        <v>0</v>
      </c>
      <c r="DC105" s="379">
        <v>0</v>
      </c>
      <c r="DD105" s="379">
        <v>0</v>
      </c>
      <c r="DE105" s="379">
        <v>0</v>
      </c>
      <c r="DF105" s="379">
        <v>0</v>
      </c>
      <c r="DG105" s="379">
        <v>0</v>
      </c>
      <c r="DH105" s="379">
        <v>0</v>
      </c>
      <c r="DI105" s="379">
        <v>0</v>
      </c>
      <c r="DJ105" s="380">
        <v>0</v>
      </c>
      <c r="DK105" s="381">
        <v>0</v>
      </c>
      <c r="DL105" s="379">
        <v>0</v>
      </c>
      <c r="DM105" s="379">
        <v>0</v>
      </c>
      <c r="DN105" s="379">
        <v>0</v>
      </c>
      <c r="DO105" s="379">
        <v>0</v>
      </c>
      <c r="DP105" s="379">
        <v>0</v>
      </c>
      <c r="DQ105" s="379">
        <v>0</v>
      </c>
      <c r="DR105" s="379">
        <v>0</v>
      </c>
      <c r="DS105" s="382">
        <v>0</v>
      </c>
      <c r="DT105" s="378">
        <v>0</v>
      </c>
      <c r="DU105" s="379">
        <v>0</v>
      </c>
      <c r="DV105" s="379">
        <v>0</v>
      </c>
      <c r="DW105" s="379">
        <v>0</v>
      </c>
      <c r="DX105" s="379">
        <v>0</v>
      </c>
      <c r="DY105" s="379">
        <v>0</v>
      </c>
      <c r="DZ105" s="379">
        <v>0</v>
      </c>
      <c r="EA105" s="379">
        <v>0</v>
      </c>
      <c r="EB105" s="380">
        <v>0</v>
      </c>
      <c r="EC105" s="381">
        <v>0</v>
      </c>
      <c r="ED105" s="379">
        <v>0</v>
      </c>
      <c r="EE105" s="379">
        <v>0</v>
      </c>
      <c r="EF105" s="379">
        <v>0</v>
      </c>
      <c r="EG105" s="379">
        <v>0</v>
      </c>
      <c r="EH105" s="379">
        <v>0</v>
      </c>
      <c r="EI105" s="379">
        <v>0</v>
      </c>
      <c r="EJ105" s="379">
        <v>0</v>
      </c>
      <c r="EK105" s="382">
        <v>0</v>
      </c>
      <c r="EL105" s="378">
        <v>0</v>
      </c>
      <c r="EM105" s="379">
        <v>0</v>
      </c>
      <c r="EN105" s="379">
        <v>0</v>
      </c>
      <c r="EO105" s="379">
        <v>0</v>
      </c>
      <c r="EP105" s="379">
        <v>0</v>
      </c>
      <c r="EQ105" s="379">
        <v>0</v>
      </c>
      <c r="ER105" s="379">
        <v>0</v>
      </c>
      <c r="ES105" s="379">
        <v>0</v>
      </c>
      <c r="ET105" s="380">
        <v>0</v>
      </c>
      <c r="EU105" s="381">
        <v>0</v>
      </c>
      <c r="EV105" s="379">
        <v>0</v>
      </c>
      <c r="EW105" s="379">
        <v>0</v>
      </c>
      <c r="EX105" s="379">
        <v>0</v>
      </c>
      <c r="EY105" s="379">
        <v>0</v>
      </c>
      <c r="EZ105" s="379">
        <v>0</v>
      </c>
      <c r="FA105" s="379">
        <v>0</v>
      </c>
      <c r="FB105" s="379">
        <v>0</v>
      </c>
      <c r="FC105" s="382">
        <v>0</v>
      </c>
      <c r="FD105" s="378">
        <v>0</v>
      </c>
      <c r="FE105" s="379">
        <v>0</v>
      </c>
      <c r="FF105" s="379">
        <v>0</v>
      </c>
      <c r="FG105" s="379">
        <v>0</v>
      </c>
      <c r="FH105" s="379">
        <v>0</v>
      </c>
      <c r="FI105" s="379">
        <v>0</v>
      </c>
      <c r="FJ105" s="379">
        <v>0</v>
      </c>
      <c r="FK105" s="379">
        <v>0</v>
      </c>
      <c r="FL105" s="380">
        <v>0</v>
      </c>
      <c r="FM105" s="381">
        <v>0</v>
      </c>
      <c r="FN105" s="379">
        <v>0</v>
      </c>
      <c r="FO105" s="379">
        <v>0</v>
      </c>
      <c r="FP105" s="379">
        <v>0</v>
      </c>
      <c r="FQ105" s="379">
        <v>0</v>
      </c>
      <c r="FR105" s="379">
        <v>0</v>
      </c>
      <c r="FS105" s="379">
        <v>0</v>
      </c>
      <c r="FT105" s="379">
        <v>0</v>
      </c>
      <c r="FU105" s="382">
        <v>0</v>
      </c>
      <c r="FV105" s="378">
        <v>8</v>
      </c>
      <c r="FW105" s="379">
        <v>0</v>
      </c>
      <c r="FX105" s="379">
        <v>0</v>
      </c>
      <c r="FY105" s="379">
        <v>0</v>
      </c>
      <c r="FZ105" s="379">
        <v>0</v>
      </c>
      <c r="GA105" s="379">
        <v>0</v>
      </c>
      <c r="GB105" s="379">
        <v>0</v>
      </c>
      <c r="GC105" s="379">
        <v>0</v>
      </c>
      <c r="GD105" s="380">
        <v>0</v>
      </c>
      <c r="GE105" s="381">
        <v>0</v>
      </c>
      <c r="GF105" s="379">
        <v>0</v>
      </c>
      <c r="GG105" s="379">
        <v>0</v>
      </c>
      <c r="GH105" s="379">
        <v>0</v>
      </c>
      <c r="GI105" s="379">
        <v>0</v>
      </c>
      <c r="GJ105" s="379">
        <v>0</v>
      </c>
      <c r="GK105" s="379">
        <v>0</v>
      </c>
      <c r="GL105" s="379">
        <v>0</v>
      </c>
      <c r="GM105" s="382">
        <v>0</v>
      </c>
      <c r="GN105" s="378">
        <v>0</v>
      </c>
      <c r="GO105" s="379">
        <v>0</v>
      </c>
      <c r="GP105" s="379">
        <v>0</v>
      </c>
      <c r="GQ105" s="379">
        <v>0</v>
      </c>
      <c r="GR105" s="379">
        <v>0</v>
      </c>
      <c r="GS105" s="379">
        <v>0</v>
      </c>
      <c r="GT105" s="379">
        <v>0</v>
      </c>
      <c r="GU105" s="379">
        <v>0</v>
      </c>
      <c r="GV105" s="380">
        <v>0</v>
      </c>
      <c r="GW105" s="381">
        <v>0</v>
      </c>
      <c r="GX105" s="379">
        <v>0</v>
      </c>
      <c r="GY105" s="379">
        <v>0</v>
      </c>
      <c r="GZ105" s="379">
        <v>0</v>
      </c>
      <c r="HA105" s="379">
        <v>0</v>
      </c>
      <c r="HB105" s="379">
        <v>0</v>
      </c>
      <c r="HC105" s="379">
        <v>0</v>
      </c>
      <c r="HD105" s="379">
        <v>0</v>
      </c>
      <c r="HE105" s="382">
        <v>0</v>
      </c>
      <c r="HF105" s="378">
        <v>0</v>
      </c>
      <c r="HG105" s="379">
        <v>0</v>
      </c>
      <c r="HH105" s="379">
        <v>0</v>
      </c>
      <c r="HI105" s="379">
        <v>0</v>
      </c>
      <c r="HJ105" s="379">
        <v>0</v>
      </c>
      <c r="HK105" s="379">
        <v>0</v>
      </c>
      <c r="HL105" s="379">
        <v>0</v>
      </c>
      <c r="HM105" s="379">
        <v>0</v>
      </c>
      <c r="HN105" s="380">
        <v>0</v>
      </c>
      <c r="HO105" s="115">
        <f t="shared" si="22"/>
        <v>8</v>
      </c>
      <c r="HP105" s="115">
        <f t="shared" si="23"/>
        <v>0</v>
      </c>
      <c r="HQ105" s="115">
        <f t="shared" si="24"/>
        <v>0</v>
      </c>
      <c r="HR105" s="115">
        <f t="shared" si="25"/>
        <v>0</v>
      </c>
      <c r="HS105" s="116">
        <f t="shared" si="26"/>
        <v>0</v>
      </c>
      <c r="HT105" s="115">
        <f t="shared" si="27"/>
        <v>0</v>
      </c>
      <c r="HU105" s="115">
        <f t="shared" si="28"/>
        <v>0</v>
      </c>
      <c r="HV105" s="117">
        <f t="shared" si="29"/>
        <v>0</v>
      </c>
      <c r="HW105" s="115">
        <f t="shared" si="30"/>
        <v>0</v>
      </c>
      <c r="HX105" s="470" t="str">
        <f t="shared" si="31"/>
        <v>nem volt</v>
      </c>
      <c r="HY105" s="470" t="str">
        <f t="shared" si="32"/>
        <v>nem volt</v>
      </c>
      <c r="HZ105" s="399" t="str">
        <f t="shared" si="33"/>
        <v>nem volt</v>
      </c>
      <c r="IA105" s="118">
        <f t="shared" si="37"/>
        <v>8</v>
      </c>
      <c r="IB105" s="119">
        <f t="shared" si="21"/>
        <v>0</v>
      </c>
      <c r="IC105" s="119">
        <f t="shared" si="34"/>
        <v>0</v>
      </c>
      <c r="ID105" s="399">
        <f t="shared" si="35"/>
        <v>0</v>
      </c>
    </row>
    <row r="106" spans="1:238" ht="18.75" thickBot="1" x14ac:dyDescent="0.3">
      <c r="A106" s="392">
        <f t="shared" si="36"/>
        <v>100</v>
      </c>
      <c r="B106" s="62" t="s">
        <v>448</v>
      </c>
      <c r="C106" s="64">
        <v>0</v>
      </c>
      <c r="D106" s="64">
        <v>0</v>
      </c>
      <c r="E106" s="64">
        <v>0</v>
      </c>
      <c r="F106" s="64">
        <v>0</v>
      </c>
      <c r="G106" s="64">
        <v>0</v>
      </c>
      <c r="H106" s="65">
        <v>0</v>
      </c>
      <c r="I106" s="288">
        <v>0</v>
      </c>
      <c r="J106" s="64">
        <v>0</v>
      </c>
      <c r="K106" s="64">
        <v>0</v>
      </c>
      <c r="L106" s="64">
        <v>0</v>
      </c>
      <c r="M106" s="64">
        <v>0</v>
      </c>
      <c r="N106" s="64">
        <v>0</v>
      </c>
      <c r="O106" s="67"/>
      <c r="P106" s="378">
        <v>0</v>
      </c>
      <c r="Q106" s="379">
        <v>0</v>
      </c>
      <c r="R106" s="379">
        <v>0</v>
      </c>
      <c r="S106" s="379">
        <v>0</v>
      </c>
      <c r="T106" s="379">
        <v>0</v>
      </c>
      <c r="U106" s="379">
        <v>0</v>
      </c>
      <c r="V106" s="379">
        <v>0</v>
      </c>
      <c r="W106" s="379">
        <v>0</v>
      </c>
      <c r="X106" s="380">
        <v>0</v>
      </c>
      <c r="Y106" s="381">
        <v>0</v>
      </c>
      <c r="Z106" s="379">
        <v>0</v>
      </c>
      <c r="AA106" s="379">
        <v>0</v>
      </c>
      <c r="AB106" s="379">
        <v>0</v>
      </c>
      <c r="AC106" s="379">
        <v>0</v>
      </c>
      <c r="AD106" s="379">
        <v>0</v>
      </c>
      <c r="AE106" s="379">
        <v>0</v>
      </c>
      <c r="AF106" s="379">
        <v>0</v>
      </c>
      <c r="AG106" s="382">
        <v>0</v>
      </c>
      <c r="AH106" s="378">
        <v>0</v>
      </c>
      <c r="AI106" s="379">
        <v>0</v>
      </c>
      <c r="AJ106" s="379">
        <v>0</v>
      </c>
      <c r="AK106" s="379">
        <v>0</v>
      </c>
      <c r="AL106" s="379">
        <v>0</v>
      </c>
      <c r="AM106" s="379">
        <v>0</v>
      </c>
      <c r="AN106" s="379">
        <v>0</v>
      </c>
      <c r="AO106" s="379">
        <v>0</v>
      </c>
      <c r="AP106" s="380">
        <v>0</v>
      </c>
      <c r="AQ106" s="381">
        <v>0</v>
      </c>
      <c r="AR106" s="379">
        <v>0</v>
      </c>
      <c r="AS106" s="379">
        <v>0</v>
      </c>
      <c r="AT106" s="379">
        <v>0</v>
      </c>
      <c r="AU106" s="379">
        <v>0</v>
      </c>
      <c r="AV106" s="379">
        <v>0</v>
      </c>
      <c r="AW106" s="379">
        <v>0</v>
      </c>
      <c r="AX106" s="379">
        <v>0</v>
      </c>
      <c r="AY106" s="382">
        <v>0</v>
      </c>
      <c r="AZ106" s="378">
        <v>0</v>
      </c>
      <c r="BA106" s="379">
        <v>0</v>
      </c>
      <c r="BB106" s="379">
        <v>0</v>
      </c>
      <c r="BC106" s="379">
        <v>0</v>
      </c>
      <c r="BD106" s="379">
        <v>0</v>
      </c>
      <c r="BE106" s="379">
        <v>0</v>
      </c>
      <c r="BF106" s="379">
        <v>0</v>
      </c>
      <c r="BG106" s="379">
        <v>0</v>
      </c>
      <c r="BH106" s="380">
        <v>0</v>
      </c>
      <c r="BI106" s="381">
        <v>0</v>
      </c>
      <c r="BJ106" s="379">
        <v>0</v>
      </c>
      <c r="BK106" s="379">
        <v>0</v>
      </c>
      <c r="BL106" s="379">
        <v>0</v>
      </c>
      <c r="BM106" s="379">
        <v>0</v>
      </c>
      <c r="BN106" s="379">
        <v>0</v>
      </c>
      <c r="BO106" s="379">
        <v>0</v>
      </c>
      <c r="BP106" s="379">
        <v>0</v>
      </c>
      <c r="BQ106" s="382">
        <v>0</v>
      </c>
      <c r="BR106" s="378">
        <v>0</v>
      </c>
      <c r="BS106" s="379">
        <v>0</v>
      </c>
      <c r="BT106" s="379">
        <v>0</v>
      </c>
      <c r="BU106" s="379">
        <v>0</v>
      </c>
      <c r="BV106" s="379">
        <v>0</v>
      </c>
      <c r="BW106" s="379">
        <v>0</v>
      </c>
      <c r="BX106" s="379">
        <v>0</v>
      </c>
      <c r="BY106" s="379">
        <v>0</v>
      </c>
      <c r="BZ106" s="380">
        <v>0</v>
      </c>
      <c r="CA106" s="381">
        <v>0</v>
      </c>
      <c r="CB106" s="379">
        <v>0</v>
      </c>
      <c r="CC106" s="379">
        <v>0</v>
      </c>
      <c r="CD106" s="379">
        <v>0</v>
      </c>
      <c r="CE106" s="379">
        <v>0</v>
      </c>
      <c r="CF106" s="379">
        <v>0</v>
      </c>
      <c r="CG106" s="379">
        <v>0</v>
      </c>
      <c r="CH106" s="379">
        <v>0</v>
      </c>
      <c r="CI106" s="382">
        <v>0</v>
      </c>
      <c r="CJ106" s="378">
        <v>0</v>
      </c>
      <c r="CK106" s="379">
        <v>0</v>
      </c>
      <c r="CL106" s="379">
        <v>0</v>
      </c>
      <c r="CM106" s="379">
        <v>0</v>
      </c>
      <c r="CN106" s="379">
        <v>0</v>
      </c>
      <c r="CO106" s="379">
        <v>0</v>
      </c>
      <c r="CP106" s="379">
        <v>0</v>
      </c>
      <c r="CQ106" s="379">
        <v>0</v>
      </c>
      <c r="CR106" s="380">
        <v>0</v>
      </c>
      <c r="CS106" s="381">
        <v>0</v>
      </c>
      <c r="CT106" s="379">
        <v>0</v>
      </c>
      <c r="CU106" s="379">
        <v>0</v>
      </c>
      <c r="CV106" s="379">
        <v>0</v>
      </c>
      <c r="CW106" s="379">
        <v>0</v>
      </c>
      <c r="CX106" s="379">
        <v>0</v>
      </c>
      <c r="CY106" s="379">
        <v>0</v>
      </c>
      <c r="CZ106" s="379">
        <v>0</v>
      </c>
      <c r="DA106" s="382">
        <v>0</v>
      </c>
      <c r="DB106" s="378">
        <v>0</v>
      </c>
      <c r="DC106" s="379">
        <v>0</v>
      </c>
      <c r="DD106" s="379">
        <v>0</v>
      </c>
      <c r="DE106" s="379">
        <v>0</v>
      </c>
      <c r="DF106" s="379">
        <v>0</v>
      </c>
      <c r="DG106" s="379">
        <v>0</v>
      </c>
      <c r="DH106" s="379">
        <v>0</v>
      </c>
      <c r="DI106" s="379">
        <v>0</v>
      </c>
      <c r="DJ106" s="380">
        <v>0</v>
      </c>
      <c r="DK106" s="381">
        <v>0</v>
      </c>
      <c r="DL106" s="379">
        <v>0</v>
      </c>
      <c r="DM106" s="379">
        <v>0</v>
      </c>
      <c r="DN106" s="379">
        <v>0</v>
      </c>
      <c r="DO106" s="379">
        <v>0</v>
      </c>
      <c r="DP106" s="379">
        <v>0</v>
      </c>
      <c r="DQ106" s="379">
        <v>0</v>
      </c>
      <c r="DR106" s="379">
        <v>0</v>
      </c>
      <c r="DS106" s="382">
        <v>0</v>
      </c>
      <c r="DT106" s="378">
        <v>0</v>
      </c>
      <c r="DU106" s="379">
        <v>0</v>
      </c>
      <c r="DV106" s="379">
        <v>0</v>
      </c>
      <c r="DW106" s="379">
        <v>0</v>
      </c>
      <c r="DX106" s="379">
        <v>0</v>
      </c>
      <c r="DY106" s="379">
        <v>0</v>
      </c>
      <c r="DZ106" s="379">
        <v>0</v>
      </c>
      <c r="EA106" s="379">
        <v>0</v>
      </c>
      <c r="EB106" s="380">
        <v>0</v>
      </c>
      <c r="EC106" s="381">
        <v>0</v>
      </c>
      <c r="ED106" s="379">
        <v>0</v>
      </c>
      <c r="EE106" s="379">
        <v>0</v>
      </c>
      <c r="EF106" s="379">
        <v>0</v>
      </c>
      <c r="EG106" s="379">
        <v>0</v>
      </c>
      <c r="EH106" s="379">
        <v>0</v>
      </c>
      <c r="EI106" s="379">
        <v>0</v>
      </c>
      <c r="EJ106" s="379">
        <v>0</v>
      </c>
      <c r="EK106" s="382">
        <v>0</v>
      </c>
      <c r="EL106" s="378">
        <v>0</v>
      </c>
      <c r="EM106" s="379">
        <v>0</v>
      </c>
      <c r="EN106" s="379">
        <v>0</v>
      </c>
      <c r="EO106" s="379">
        <v>0</v>
      </c>
      <c r="EP106" s="379">
        <v>0</v>
      </c>
      <c r="EQ106" s="379">
        <v>0</v>
      </c>
      <c r="ER106" s="379">
        <v>0</v>
      </c>
      <c r="ES106" s="379">
        <v>0</v>
      </c>
      <c r="ET106" s="380">
        <v>0</v>
      </c>
      <c r="EU106" s="381">
        <v>0</v>
      </c>
      <c r="EV106" s="379">
        <v>0</v>
      </c>
      <c r="EW106" s="379">
        <v>0</v>
      </c>
      <c r="EX106" s="379">
        <v>0</v>
      </c>
      <c r="EY106" s="379">
        <v>0</v>
      </c>
      <c r="EZ106" s="379">
        <v>0</v>
      </c>
      <c r="FA106" s="379">
        <v>0</v>
      </c>
      <c r="FB106" s="379">
        <v>0</v>
      </c>
      <c r="FC106" s="382">
        <v>0</v>
      </c>
      <c r="FD106" s="378">
        <v>0</v>
      </c>
      <c r="FE106" s="379">
        <v>0</v>
      </c>
      <c r="FF106" s="379">
        <v>0</v>
      </c>
      <c r="FG106" s="379">
        <v>0</v>
      </c>
      <c r="FH106" s="379">
        <v>0</v>
      </c>
      <c r="FI106" s="379">
        <v>0</v>
      </c>
      <c r="FJ106" s="379">
        <v>0</v>
      </c>
      <c r="FK106" s="379">
        <v>0</v>
      </c>
      <c r="FL106" s="380">
        <v>0</v>
      </c>
      <c r="FM106" s="381">
        <v>0</v>
      </c>
      <c r="FN106" s="379">
        <v>0</v>
      </c>
      <c r="FO106" s="379">
        <v>0</v>
      </c>
      <c r="FP106" s="379">
        <v>0</v>
      </c>
      <c r="FQ106" s="379">
        <v>0</v>
      </c>
      <c r="FR106" s="379">
        <v>0</v>
      </c>
      <c r="FS106" s="379">
        <v>0</v>
      </c>
      <c r="FT106" s="379">
        <v>0</v>
      </c>
      <c r="FU106" s="382">
        <v>0</v>
      </c>
      <c r="FV106" s="378">
        <v>0</v>
      </c>
      <c r="FW106" s="379">
        <v>0</v>
      </c>
      <c r="FX106" s="379">
        <v>0</v>
      </c>
      <c r="FY106" s="379">
        <v>0</v>
      </c>
      <c r="FZ106" s="379">
        <v>0</v>
      </c>
      <c r="GA106" s="379">
        <v>0</v>
      </c>
      <c r="GB106" s="379">
        <v>0</v>
      </c>
      <c r="GC106" s="379">
        <v>0</v>
      </c>
      <c r="GD106" s="380">
        <v>0</v>
      </c>
      <c r="GE106" s="381">
        <v>0</v>
      </c>
      <c r="GF106" s="379">
        <v>0</v>
      </c>
      <c r="GG106" s="379">
        <v>0</v>
      </c>
      <c r="GH106" s="379">
        <v>0</v>
      </c>
      <c r="GI106" s="379">
        <v>0</v>
      </c>
      <c r="GJ106" s="379">
        <v>0</v>
      </c>
      <c r="GK106" s="379">
        <v>0</v>
      </c>
      <c r="GL106" s="379">
        <v>0</v>
      </c>
      <c r="GM106" s="382">
        <v>0</v>
      </c>
      <c r="GN106" s="378">
        <v>0</v>
      </c>
      <c r="GO106" s="379">
        <v>0</v>
      </c>
      <c r="GP106" s="379">
        <v>0</v>
      </c>
      <c r="GQ106" s="379">
        <v>0</v>
      </c>
      <c r="GR106" s="379">
        <v>0</v>
      </c>
      <c r="GS106" s="379">
        <v>0</v>
      </c>
      <c r="GT106" s="379">
        <v>0</v>
      </c>
      <c r="GU106" s="379">
        <v>0</v>
      </c>
      <c r="GV106" s="380">
        <v>0</v>
      </c>
      <c r="GW106" s="381">
        <v>0</v>
      </c>
      <c r="GX106" s="379">
        <v>0</v>
      </c>
      <c r="GY106" s="379">
        <v>0</v>
      </c>
      <c r="GZ106" s="379">
        <v>0</v>
      </c>
      <c r="HA106" s="379">
        <v>0</v>
      </c>
      <c r="HB106" s="379">
        <v>0</v>
      </c>
      <c r="HC106" s="379">
        <v>0</v>
      </c>
      <c r="HD106" s="379">
        <v>0</v>
      </c>
      <c r="HE106" s="382">
        <v>0</v>
      </c>
      <c r="HF106" s="378">
        <v>0</v>
      </c>
      <c r="HG106" s="379">
        <v>0</v>
      </c>
      <c r="HH106" s="379">
        <v>0</v>
      </c>
      <c r="HI106" s="379">
        <v>0</v>
      </c>
      <c r="HJ106" s="379">
        <v>0</v>
      </c>
      <c r="HK106" s="379">
        <v>0</v>
      </c>
      <c r="HL106" s="379">
        <v>0</v>
      </c>
      <c r="HM106" s="379">
        <v>0</v>
      </c>
      <c r="HN106" s="380">
        <v>0</v>
      </c>
      <c r="HO106" s="115">
        <f t="shared" si="22"/>
        <v>0</v>
      </c>
      <c r="HP106" s="115">
        <f t="shared" si="23"/>
        <v>0</v>
      </c>
      <c r="HQ106" s="115">
        <f t="shared" si="24"/>
        <v>0</v>
      </c>
      <c r="HR106" s="115">
        <f t="shared" si="25"/>
        <v>0</v>
      </c>
      <c r="HS106" s="116">
        <f t="shared" si="26"/>
        <v>0</v>
      </c>
      <c r="HT106" s="115">
        <f t="shared" si="27"/>
        <v>0</v>
      </c>
      <c r="HU106" s="115">
        <f t="shared" si="28"/>
        <v>0</v>
      </c>
      <c r="HV106" s="117">
        <f t="shared" si="29"/>
        <v>0</v>
      </c>
      <c r="HW106" s="115" t="str">
        <f t="shared" si="30"/>
        <v>nem volt</v>
      </c>
      <c r="HX106" s="470" t="str">
        <f t="shared" si="31"/>
        <v>nem volt</v>
      </c>
      <c r="HY106" s="470" t="str">
        <f t="shared" si="32"/>
        <v>nem volt</v>
      </c>
      <c r="HZ106" s="399" t="str">
        <f t="shared" si="33"/>
        <v>nem volt</v>
      </c>
      <c r="IA106" s="120">
        <f t="shared" si="37"/>
        <v>0</v>
      </c>
      <c r="IB106" s="121">
        <f t="shared" si="21"/>
        <v>0</v>
      </c>
      <c r="IC106" s="119" t="str">
        <f t="shared" si="34"/>
        <v>nem volt</v>
      </c>
      <c r="ID106" s="400">
        <f t="shared" si="35"/>
        <v>0</v>
      </c>
    </row>
    <row r="107" spans="1:238" ht="16.5" thickTop="1" x14ac:dyDescent="0.25">
      <c r="A107" s="75"/>
      <c r="B107" s="108" t="s">
        <v>32</v>
      </c>
      <c r="C107" s="109">
        <f t="shared" ref="C107:N107" si="38">SUM(C7:C106)</f>
        <v>0</v>
      </c>
      <c r="D107" s="109">
        <f t="shared" si="38"/>
        <v>0</v>
      </c>
      <c r="E107" s="109">
        <f t="shared" si="38"/>
        <v>0</v>
      </c>
      <c r="F107" s="109">
        <f t="shared" si="38"/>
        <v>0</v>
      </c>
      <c r="G107" s="109">
        <f t="shared" si="38"/>
        <v>0</v>
      </c>
      <c r="H107" s="109">
        <f t="shared" si="38"/>
        <v>6</v>
      </c>
      <c r="I107" s="290">
        <f t="shared" si="38"/>
        <v>0</v>
      </c>
      <c r="J107" s="109">
        <f t="shared" si="38"/>
        <v>1</v>
      </c>
      <c r="K107" s="109">
        <f t="shared" si="38"/>
        <v>0</v>
      </c>
      <c r="L107" s="109">
        <f t="shared" si="38"/>
        <v>0</v>
      </c>
      <c r="M107" s="109">
        <f t="shared" si="38"/>
        <v>1</v>
      </c>
      <c r="N107" s="109">
        <f t="shared" si="38"/>
        <v>2</v>
      </c>
      <c r="O107" s="136" t="s">
        <v>110</v>
      </c>
      <c r="P107" s="383">
        <f t="shared" ref="P107:BR107" si="39">SUM(P7:P106)</f>
        <v>23</v>
      </c>
      <c r="Q107" s="383">
        <f t="shared" si="39"/>
        <v>3</v>
      </c>
      <c r="R107" s="383">
        <f t="shared" si="39"/>
        <v>0</v>
      </c>
      <c r="S107" s="383">
        <f t="shared" si="39"/>
        <v>0</v>
      </c>
      <c r="T107" s="383">
        <f t="shared" si="39"/>
        <v>7</v>
      </c>
      <c r="U107" s="383">
        <f t="shared" si="39"/>
        <v>0</v>
      </c>
      <c r="V107" s="383">
        <f t="shared" si="39"/>
        <v>0</v>
      </c>
      <c r="W107" s="383">
        <f t="shared" si="39"/>
        <v>0</v>
      </c>
      <c r="X107" s="383">
        <f t="shared" si="39"/>
        <v>12</v>
      </c>
      <c r="Y107" s="384">
        <f t="shared" si="39"/>
        <v>0</v>
      </c>
      <c r="Z107" s="385">
        <f t="shared" si="39"/>
        <v>0</v>
      </c>
      <c r="AA107" s="385">
        <f t="shared" si="39"/>
        <v>0</v>
      </c>
      <c r="AB107" s="385">
        <f t="shared" si="39"/>
        <v>0</v>
      </c>
      <c r="AC107" s="385">
        <f t="shared" si="39"/>
        <v>0</v>
      </c>
      <c r="AD107" s="385">
        <f t="shared" si="39"/>
        <v>0</v>
      </c>
      <c r="AE107" s="385">
        <f t="shared" si="39"/>
        <v>0</v>
      </c>
      <c r="AF107" s="385">
        <f t="shared" si="39"/>
        <v>0</v>
      </c>
      <c r="AG107" s="386">
        <f t="shared" si="39"/>
        <v>0</v>
      </c>
      <c r="AH107" s="383">
        <f t="shared" si="39"/>
        <v>0</v>
      </c>
      <c r="AI107" s="383">
        <f t="shared" si="39"/>
        <v>0</v>
      </c>
      <c r="AJ107" s="383">
        <f t="shared" si="39"/>
        <v>2</v>
      </c>
      <c r="AK107" s="383">
        <f t="shared" si="39"/>
        <v>0</v>
      </c>
      <c r="AL107" s="383">
        <f t="shared" si="39"/>
        <v>0</v>
      </c>
      <c r="AM107" s="383">
        <f t="shared" si="39"/>
        <v>0</v>
      </c>
      <c r="AN107" s="383">
        <f t="shared" si="39"/>
        <v>0</v>
      </c>
      <c r="AO107" s="383">
        <f t="shared" si="39"/>
        <v>0</v>
      </c>
      <c r="AP107" s="383">
        <f t="shared" si="39"/>
        <v>0</v>
      </c>
      <c r="AQ107" s="384">
        <f t="shared" si="39"/>
        <v>0</v>
      </c>
      <c r="AR107" s="385">
        <f t="shared" si="39"/>
        <v>0</v>
      </c>
      <c r="AS107" s="385">
        <f t="shared" si="39"/>
        <v>0</v>
      </c>
      <c r="AT107" s="385">
        <f t="shared" si="39"/>
        <v>0</v>
      </c>
      <c r="AU107" s="385">
        <f t="shared" si="39"/>
        <v>0</v>
      </c>
      <c r="AV107" s="385">
        <f t="shared" si="39"/>
        <v>0</v>
      </c>
      <c r="AW107" s="385">
        <f t="shared" si="39"/>
        <v>0</v>
      </c>
      <c r="AX107" s="385">
        <f t="shared" si="39"/>
        <v>0</v>
      </c>
      <c r="AY107" s="386">
        <f t="shared" si="39"/>
        <v>0</v>
      </c>
      <c r="AZ107" s="383">
        <f t="shared" si="39"/>
        <v>3</v>
      </c>
      <c r="BA107" s="383">
        <f t="shared" si="39"/>
        <v>0</v>
      </c>
      <c r="BB107" s="383">
        <f t="shared" si="39"/>
        <v>0</v>
      </c>
      <c r="BC107" s="383">
        <f t="shared" si="39"/>
        <v>0</v>
      </c>
      <c r="BD107" s="383">
        <f t="shared" si="39"/>
        <v>2</v>
      </c>
      <c r="BE107" s="383">
        <f t="shared" si="39"/>
        <v>0</v>
      </c>
      <c r="BF107" s="383">
        <f t="shared" si="39"/>
        <v>0</v>
      </c>
      <c r="BG107" s="383">
        <f t="shared" si="39"/>
        <v>0</v>
      </c>
      <c r="BH107" s="383">
        <f t="shared" si="39"/>
        <v>0</v>
      </c>
      <c r="BI107" s="384">
        <f t="shared" si="39"/>
        <v>11</v>
      </c>
      <c r="BJ107" s="385">
        <f t="shared" si="39"/>
        <v>0</v>
      </c>
      <c r="BK107" s="385">
        <f t="shared" si="39"/>
        <v>0</v>
      </c>
      <c r="BL107" s="385">
        <f t="shared" si="39"/>
        <v>6</v>
      </c>
      <c r="BM107" s="385">
        <f t="shared" si="39"/>
        <v>9</v>
      </c>
      <c r="BN107" s="385">
        <f t="shared" si="39"/>
        <v>0</v>
      </c>
      <c r="BO107" s="385">
        <f t="shared" si="39"/>
        <v>0</v>
      </c>
      <c r="BP107" s="385">
        <f t="shared" si="39"/>
        <v>0</v>
      </c>
      <c r="BQ107" s="386">
        <f t="shared" si="39"/>
        <v>5</v>
      </c>
      <c r="BR107" s="383">
        <f t="shared" si="39"/>
        <v>0</v>
      </c>
      <c r="BS107" s="383">
        <f t="shared" ref="BS107:DU107" si="40">SUM(BS7:BS106)</f>
        <v>0</v>
      </c>
      <c r="BT107" s="383">
        <f t="shared" si="40"/>
        <v>0</v>
      </c>
      <c r="BU107" s="383">
        <f t="shared" si="40"/>
        <v>0</v>
      </c>
      <c r="BV107" s="383">
        <f t="shared" si="40"/>
        <v>0</v>
      </c>
      <c r="BW107" s="383">
        <f t="shared" si="40"/>
        <v>0</v>
      </c>
      <c r="BX107" s="383">
        <f t="shared" si="40"/>
        <v>0</v>
      </c>
      <c r="BY107" s="383">
        <f t="shared" si="40"/>
        <v>0</v>
      </c>
      <c r="BZ107" s="383">
        <f t="shared" si="40"/>
        <v>0</v>
      </c>
      <c r="CA107" s="384">
        <f t="shared" ref="CA107:CR107" si="41">SUM(CA7:CA106)</f>
        <v>0</v>
      </c>
      <c r="CB107" s="385">
        <f t="shared" si="41"/>
        <v>0</v>
      </c>
      <c r="CC107" s="385">
        <f t="shared" si="41"/>
        <v>0</v>
      </c>
      <c r="CD107" s="385">
        <f t="shared" si="41"/>
        <v>0</v>
      </c>
      <c r="CE107" s="385">
        <f t="shared" si="41"/>
        <v>0</v>
      </c>
      <c r="CF107" s="385">
        <f t="shared" si="41"/>
        <v>0</v>
      </c>
      <c r="CG107" s="385">
        <f t="shared" si="41"/>
        <v>0</v>
      </c>
      <c r="CH107" s="385">
        <f t="shared" si="41"/>
        <v>0</v>
      </c>
      <c r="CI107" s="386">
        <f t="shared" si="41"/>
        <v>0</v>
      </c>
      <c r="CJ107" s="383">
        <f t="shared" si="41"/>
        <v>0</v>
      </c>
      <c r="CK107" s="383">
        <f t="shared" si="41"/>
        <v>0</v>
      </c>
      <c r="CL107" s="383">
        <f t="shared" si="41"/>
        <v>0</v>
      </c>
      <c r="CM107" s="383">
        <f t="shared" si="41"/>
        <v>0</v>
      </c>
      <c r="CN107" s="383">
        <f t="shared" si="41"/>
        <v>0</v>
      </c>
      <c r="CO107" s="383">
        <f t="shared" si="41"/>
        <v>0</v>
      </c>
      <c r="CP107" s="383">
        <f t="shared" si="41"/>
        <v>0</v>
      </c>
      <c r="CQ107" s="383">
        <f t="shared" si="41"/>
        <v>0</v>
      </c>
      <c r="CR107" s="383">
        <f t="shared" si="41"/>
        <v>0</v>
      </c>
      <c r="CS107" s="384">
        <f t="shared" si="40"/>
        <v>47</v>
      </c>
      <c r="CT107" s="385">
        <f t="shared" si="40"/>
        <v>0</v>
      </c>
      <c r="CU107" s="385">
        <f t="shared" si="40"/>
        <v>6</v>
      </c>
      <c r="CV107" s="385">
        <f t="shared" si="40"/>
        <v>0</v>
      </c>
      <c r="CW107" s="385">
        <f t="shared" si="40"/>
        <v>0</v>
      </c>
      <c r="CX107" s="385">
        <f t="shared" si="40"/>
        <v>0</v>
      </c>
      <c r="CY107" s="385">
        <f t="shared" si="40"/>
        <v>0</v>
      </c>
      <c r="CZ107" s="385">
        <f t="shared" si="40"/>
        <v>0</v>
      </c>
      <c r="DA107" s="386">
        <f t="shared" si="40"/>
        <v>4</v>
      </c>
      <c r="DB107" s="383">
        <f t="shared" si="40"/>
        <v>0</v>
      </c>
      <c r="DC107" s="383">
        <f t="shared" si="40"/>
        <v>0</v>
      </c>
      <c r="DD107" s="383">
        <f t="shared" si="40"/>
        <v>0</v>
      </c>
      <c r="DE107" s="383">
        <f t="shared" si="40"/>
        <v>0</v>
      </c>
      <c r="DF107" s="383">
        <f t="shared" si="40"/>
        <v>0</v>
      </c>
      <c r="DG107" s="383">
        <f t="shared" si="40"/>
        <v>0</v>
      </c>
      <c r="DH107" s="383">
        <f t="shared" si="40"/>
        <v>0</v>
      </c>
      <c r="DI107" s="383">
        <f t="shared" si="40"/>
        <v>0</v>
      </c>
      <c r="DJ107" s="383">
        <f t="shared" si="40"/>
        <v>0</v>
      </c>
      <c r="DK107" s="384">
        <f t="shared" si="40"/>
        <v>0</v>
      </c>
      <c r="DL107" s="385">
        <f t="shared" si="40"/>
        <v>0</v>
      </c>
      <c r="DM107" s="385">
        <f t="shared" si="40"/>
        <v>0</v>
      </c>
      <c r="DN107" s="385">
        <f t="shared" si="40"/>
        <v>0</v>
      </c>
      <c r="DO107" s="385">
        <f t="shared" si="40"/>
        <v>0</v>
      </c>
      <c r="DP107" s="385">
        <f t="shared" si="40"/>
        <v>0</v>
      </c>
      <c r="DQ107" s="385">
        <f t="shared" si="40"/>
        <v>0</v>
      </c>
      <c r="DR107" s="385">
        <f t="shared" si="40"/>
        <v>0</v>
      </c>
      <c r="DS107" s="386">
        <f t="shared" si="40"/>
        <v>0</v>
      </c>
      <c r="DT107" s="383">
        <f t="shared" si="40"/>
        <v>22</v>
      </c>
      <c r="DU107" s="383">
        <f t="shared" si="40"/>
        <v>0</v>
      </c>
      <c r="DV107" s="383">
        <f t="shared" ref="DV107:GG107" si="42">SUM(DV7:DV106)</f>
        <v>0</v>
      </c>
      <c r="DW107" s="383">
        <f t="shared" si="42"/>
        <v>0</v>
      </c>
      <c r="DX107" s="383">
        <f t="shared" si="42"/>
        <v>0</v>
      </c>
      <c r="DY107" s="383">
        <f t="shared" si="42"/>
        <v>0</v>
      </c>
      <c r="DZ107" s="383">
        <f t="shared" si="42"/>
        <v>0</v>
      </c>
      <c r="EA107" s="383">
        <f t="shared" si="42"/>
        <v>0</v>
      </c>
      <c r="EB107" s="383">
        <f t="shared" si="42"/>
        <v>4</v>
      </c>
      <c r="EC107" s="384">
        <f t="shared" si="42"/>
        <v>15</v>
      </c>
      <c r="ED107" s="385">
        <f t="shared" si="42"/>
        <v>0</v>
      </c>
      <c r="EE107" s="385">
        <f t="shared" si="42"/>
        <v>0</v>
      </c>
      <c r="EF107" s="385">
        <f t="shared" si="42"/>
        <v>0</v>
      </c>
      <c r="EG107" s="385">
        <f t="shared" si="42"/>
        <v>2</v>
      </c>
      <c r="EH107" s="385">
        <f t="shared" si="42"/>
        <v>0</v>
      </c>
      <c r="EI107" s="385">
        <f t="shared" si="42"/>
        <v>0</v>
      </c>
      <c r="EJ107" s="385">
        <f t="shared" si="42"/>
        <v>0</v>
      </c>
      <c r="EK107" s="386">
        <f t="shared" si="42"/>
        <v>0</v>
      </c>
      <c r="EL107" s="383">
        <f t="shared" si="42"/>
        <v>0</v>
      </c>
      <c r="EM107" s="383">
        <f t="shared" si="42"/>
        <v>0</v>
      </c>
      <c r="EN107" s="383">
        <f t="shared" si="42"/>
        <v>0</v>
      </c>
      <c r="EO107" s="383">
        <f t="shared" si="42"/>
        <v>0</v>
      </c>
      <c r="EP107" s="383">
        <f t="shared" si="42"/>
        <v>0</v>
      </c>
      <c r="EQ107" s="383">
        <f t="shared" si="42"/>
        <v>0</v>
      </c>
      <c r="ER107" s="383">
        <f t="shared" si="42"/>
        <v>0</v>
      </c>
      <c r="ES107" s="383">
        <f t="shared" si="42"/>
        <v>0</v>
      </c>
      <c r="ET107" s="383">
        <f t="shared" si="42"/>
        <v>0</v>
      </c>
      <c r="EU107" s="384">
        <f t="shared" si="42"/>
        <v>0</v>
      </c>
      <c r="EV107" s="385">
        <f t="shared" si="42"/>
        <v>0</v>
      </c>
      <c r="EW107" s="385">
        <f t="shared" si="42"/>
        <v>0</v>
      </c>
      <c r="EX107" s="385">
        <f t="shared" si="42"/>
        <v>0</v>
      </c>
      <c r="EY107" s="385">
        <f t="shared" si="42"/>
        <v>0</v>
      </c>
      <c r="EZ107" s="385">
        <f t="shared" si="42"/>
        <v>0</v>
      </c>
      <c r="FA107" s="385">
        <f t="shared" si="42"/>
        <v>0</v>
      </c>
      <c r="FB107" s="385">
        <f t="shared" si="42"/>
        <v>0</v>
      </c>
      <c r="FC107" s="386">
        <f t="shared" si="42"/>
        <v>0</v>
      </c>
      <c r="FD107" s="383">
        <f t="shared" si="42"/>
        <v>0</v>
      </c>
      <c r="FE107" s="383">
        <f t="shared" si="42"/>
        <v>0</v>
      </c>
      <c r="FF107" s="383">
        <f t="shared" si="42"/>
        <v>0</v>
      </c>
      <c r="FG107" s="383">
        <f t="shared" si="42"/>
        <v>0</v>
      </c>
      <c r="FH107" s="383">
        <f t="shared" si="42"/>
        <v>0</v>
      </c>
      <c r="FI107" s="383">
        <f t="shared" si="42"/>
        <v>0</v>
      </c>
      <c r="FJ107" s="383">
        <f t="shared" si="42"/>
        <v>0</v>
      </c>
      <c r="FK107" s="383">
        <f t="shared" si="42"/>
        <v>0</v>
      </c>
      <c r="FL107" s="383">
        <f t="shared" si="42"/>
        <v>0</v>
      </c>
      <c r="FM107" s="384">
        <f t="shared" si="42"/>
        <v>0</v>
      </c>
      <c r="FN107" s="385">
        <f t="shared" si="42"/>
        <v>0</v>
      </c>
      <c r="FO107" s="385">
        <f t="shared" si="42"/>
        <v>0</v>
      </c>
      <c r="FP107" s="385">
        <f t="shared" si="42"/>
        <v>0</v>
      </c>
      <c r="FQ107" s="385">
        <f t="shared" si="42"/>
        <v>0</v>
      </c>
      <c r="FR107" s="385">
        <f t="shared" si="42"/>
        <v>0</v>
      </c>
      <c r="FS107" s="385">
        <f t="shared" si="42"/>
        <v>0</v>
      </c>
      <c r="FT107" s="385">
        <f t="shared" si="42"/>
        <v>0</v>
      </c>
      <c r="FU107" s="386">
        <f t="shared" si="42"/>
        <v>0</v>
      </c>
      <c r="FV107" s="383">
        <f t="shared" si="42"/>
        <v>22</v>
      </c>
      <c r="FW107" s="383">
        <f t="shared" si="42"/>
        <v>0</v>
      </c>
      <c r="FX107" s="383">
        <f t="shared" si="42"/>
        <v>0</v>
      </c>
      <c r="FY107" s="383">
        <f t="shared" si="42"/>
        <v>0</v>
      </c>
      <c r="FZ107" s="383">
        <f t="shared" si="42"/>
        <v>0</v>
      </c>
      <c r="GA107" s="383">
        <f t="shared" si="42"/>
        <v>0</v>
      </c>
      <c r="GB107" s="383">
        <f t="shared" si="42"/>
        <v>0</v>
      </c>
      <c r="GC107" s="383">
        <f t="shared" si="42"/>
        <v>0</v>
      </c>
      <c r="GD107" s="383">
        <f t="shared" si="42"/>
        <v>2</v>
      </c>
      <c r="GE107" s="384">
        <f t="shared" si="42"/>
        <v>0</v>
      </c>
      <c r="GF107" s="385">
        <f t="shared" si="42"/>
        <v>0</v>
      </c>
      <c r="GG107" s="385">
        <f t="shared" si="42"/>
        <v>0</v>
      </c>
      <c r="GH107" s="385">
        <f t="shared" ref="GH107:HN107" si="43">SUM(GH7:GH106)</f>
        <v>0</v>
      </c>
      <c r="GI107" s="385">
        <f t="shared" si="43"/>
        <v>0</v>
      </c>
      <c r="GJ107" s="385">
        <f t="shared" si="43"/>
        <v>0</v>
      </c>
      <c r="GK107" s="385">
        <f t="shared" si="43"/>
        <v>0</v>
      </c>
      <c r="GL107" s="385">
        <f t="shared" si="43"/>
        <v>0</v>
      </c>
      <c r="GM107" s="386">
        <f t="shared" si="43"/>
        <v>0</v>
      </c>
      <c r="GN107" s="383">
        <f t="shared" si="43"/>
        <v>9</v>
      </c>
      <c r="GO107" s="383">
        <f t="shared" si="43"/>
        <v>0</v>
      </c>
      <c r="GP107" s="383">
        <f t="shared" si="43"/>
        <v>0</v>
      </c>
      <c r="GQ107" s="383">
        <f t="shared" si="43"/>
        <v>0</v>
      </c>
      <c r="GR107" s="383">
        <f t="shared" si="43"/>
        <v>0</v>
      </c>
      <c r="GS107" s="383">
        <f t="shared" si="43"/>
        <v>0</v>
      </c>
      <c r="GT107" s="383">
        <f t="shared" si="43"/>
        <v>0</v>
      </c>
      <c r="GU107" s="383">
        <f t="shared" si="43"/>
        <v>0</v>
      </c>
      <c r="GV107" s="383">
        <f t="shared" si="43"/>
        <v>0</v>
      </c>
      <c r="GW107" s="384">
        <f t="shared" si="43"/>
        <v>0</v>
      </c>
      <c r="GX107" s="385">
        <f t="shared" si="43"/>
        <v>0</v>
      </c>
      <c r="GY107" s="385">
        <f t="shared" si="43"/>
        <v>0</v>
      </c>
      <c r="GZ107" s="385">
        <f t="shared" si="43"/>
        <v>0</v>
      </c>
      <c r="HA107" s="385">
        <f t="shared" si="43"/>
        <v>0</v>
      </c>
      <c r="HB107" s="385">
        <f t="shared" si="43"/>
        <v>0</v>
      </c>
      <c r="HC107" s="385">
        <f t="shared" si="43"/>
        <v>0</v>
      </c>
      <c r="HD107" s="385">
        <f t="shared" si="43"/>
        <v>0</v>
      </c>
      <c r="HE107" s="386">
        <f t="shared" si="43"/>
        <v>0</v>
      </c>
      <c r="HF107" s="383">
        <f t="shared" si="43"/>
        <v>0</v>
      </c>
      <c r="HG107" s="383">
        <f t="shared" si="43"/>
        <v>0</v>
      </c>
      <c r="HH107" s="383">
        <f t="shared" si="43"/>
        <v>0</v>
      </c>
      <c r="HI107" s="383">
        <f t="shared" si="43"/>
        <v>0</v>
      </c>
      <c r="HJ107" s="383">
        <f t="shared" si="43"/>
        <v>0</v>
      </c>
      <c r="HK107" s="383">
        <f t="shared" si="43"/>
        <v>0</v>
      </c>
      <c r="HL107" s="383">
        <f t="shared" si="43"/>
        <v>0</v>
      </c>
      <c r="HM107" s="383">
        <f t="shared" si="43"/>
        <v>0</v>
      </c>
      <c r="HN107" s="383">
        <f t="shared" si="43"/>
        <v>0</v>
      </c>
      <c r="HO107" s="161"/>
      <c r="HP107" s="122"/>
      <c r="HQ107" s="122"/>
      <c r="HR107" s="162"/>
      <c r="HS107" s="122"/>
      <c r="HT107" s="122"/>
      <c r="HU107" s="122"/>
      <c r="HV107" s="122"/>
      <c r="HW107" s="161"/>
      <c r="HX107" s="122"/>
      <c r="HY107" s="122"/>
      <c r="HZ107" s="172" t="s">
        <v>111</v>
      </c>
      <c r="IA107" s="123">
        <f>AVERAGE(IA7:IA106)</f>
        <v>1.69</v>
      </c>
      <c r="IB107" s="123">
        <f>AVERAGE(IB7:IB106)</f>
        <v>0.2</v>
      </c>
      <c r="IC107" s="123">
        <f>AVERAGE(IC7:IC106)</f>
        <v>0.26234567901234568</v>
      </c>
      <c r="ID107" s="124"/>
    </row>
    <row r="108" spans="1:238" ht="15.75" x14ac:dyDescent="0.25">
      <c r="A108" s="75"/>
      <c r="B108" s="108" t="s">
        <v>111</v>
      </c>
      <c r="C108" s="109">
        <f t="shared" ref="C108:H108" si="44">AVERAGE(C7:C106)</f>
        <v>0</v>
      </c>
      <c r="D108" s="109">
        <f t="shared" si="44"/>
        <v>0</v>
      </c>
      <c r="E108" s="109">
        <f t="shared" si="44"/>
        <v>0</v>
      </c>
      <c r="F108" s="109">
        <f t="shared" si="44"/>
        <v>0</v>
      </c>
      <c r="G108" s="109">
        <f t="shared" si="44"/>
        <v>0</v>
      </c>
      <c r="H108" s="109">
        <f t="shared" si="44"/>
        <v>0.06</v>
      </c>
      <c r="I108" s="291">
        <f t="shared" ref="I108:N108" si="45">AVERAGE(I7:I106)</f>
        <v>0</v>
      </c>
      <c r="J108" s="109">
        <f>AVERAGE(J7:J106)</f>
        <v>0.01</v>
      </c>
      <c r="K108" s="109">
        <f t="shared" si="45"/>
        <v>0</v>
      </c>
      <c r="L108" s="109">
        <f t="shared" si="45"/>
        <v>0</v>
      </c>
      <c r="M108" s="109">
        <f t="shared" si="45"/>
        <v>0.01</v>
      </c>
      <c r="N108" s="109">
        <f t="shared" si="45"/>
        <v>0.02</v>
      </c>
      <c r="O108" s="137" t="s">
        <v>112</v>
      </c>
      <c r="P108" s="111"/>
      <c r="Q108" s="111"/>
      <c r="R108" s="111"/>
      <c r="S108" s="112">
        <f>SUM(P107:S107)</f>
        <v>26</v>
      </c>
      <c r="T108" s="110"/>
      <c r="U108" s="111"/>
      <c r="V108" s="111"/>
      <c r="W108" s="113"/>
      <c r="X108" s="110"/>
      <c r="Y108" s="183"/>
      <c r="Z108" s="111"/>
      <c r="AA108" s="111"/>
      <c r="AB108" s="112">
        <f>SUM(Y107:AB107)</f>
        <v>0</v>
      </c>
      <c r="AC108" s="110"/>
      <c r="AD108" s="111"/>
      <c r="AE108" s="111"/>
      <c r="AF108" s="113"/>
      <c r="AG108" s="184"/>
      <c r="AH108" s="111"/>
      <c r="AI108" s="111"/>
      <c r="AJ108" s="111"/>
      <c r="AK108" s="112">
        <f>SUM(AH107:AK107)</f>
        <v>2</v>
      </c>
      <c r="AL108" s="110"/>
      <c r="AM108" s="111"/>
      <c r="AN108" s="111"/>
      <c r="AO108" s="113"/>
      <c r="AP108" s="110"/>
      <c r="AQ108" s="183"/>
      <c r="AR108" s="111"/>
      <c r="AS108" s="111"/>
      <c r="AT108" s="112">
        <f>SUM(AQ107:AT107)</f>
        <v>0</v>
      </c>
      <c r="AU108" s="110"/>
      <c r="AV108" s="111"/>
      <c r="AW108" s="111"/>
      <c r="AX108" s="113"/>
      <c r="AY108" s="184"/>
      <c r="AZ108" s="111"/>
      <c r="BA108" s="111"/>
      <c r="BB108" s="111"/>
      <c r="BC108" s="112">
        <f>SUM(AZ107:BC107)</f>
        <v>3</v>
      </c>
      <c r="BD108" s="110"/>
      <c r="BE108" s="111"/>
      <c r="BF108" s="111"/>
      <c r="BG108" s="113"/>
      <c r="BH108" s="110"/>
      <c r="BI108" s="183"/>
      <c r="BJ108" s="111"/>
      <c r="BK108" s="111"/>
      <c r="BL108" s="112">
        <f>SUM(BI107:BL107)</f>
        <v>17</v>
      </c>
      <c r="BM108" s="110"/>
      <c r="BN108" s="111"/>
      <c r="BO108" s="111"/>
      <c r="BP108" s="113"/>
      <c r="BQ108" s="184"/>
      <c r="BR108" s="111"/>
      <c r="BS108" s="111"/>
      <c r="BT108" s="111"/>
      <c r="BU108" s="112">
        <f>SUM(BR107:BU107)</f>
        <v>0</v>
      </c>
      <c r="BV108" s="111"/>
      <c r="BW108" s="111"/>
      <c r="BX108" s="111"/>
      <c r="BY108" s="113"/>
      <c r="BZ108" s="111"/>
      <c r="CA108" s="183"/>
      <c r="CB108" s="111"/>
      <c r="CC108" s="111"/>
      <c r="CD108" s="112">
        <f>SUM(CA107:CD107)</f>
        <v>0</v>
      </c>
      <c r="CE108" s="111"/>
      <c r="CF108" s="111"/>
      <c r="CG108" s="111"/>
      <c r="CH108" s="113"/>
      <c r="CI108" s="186"/>
      <c r="CJ108" s="111"/>
      <c r="CK108" s="111"/>
      <c r="CL108" s="111"/>
      <c r="CM108" s="112">
        <f>SUM(CJ107:CM107)</f>
        <v>0</v>
      </c>
      <c r="CN108" s="111"/>
      <c r="CO108" s="111"/>
      <c r="CP108" s="111"/>
      <c r="CQ108" s="113"/>
      <c r="CR108" s="111"/>
      <c r="CS108" s="183"/>
      <c r="CT108" s="111"/>
      <c r="CU108" s="111"/>
      <c r="CV108" s="112">
        <f>SUM(CS107:CV107)</f>
        <v>53</v>
      </c>
      <c r="CW108" s="111"/>
      <c r="CX108" s="111"/>
      <c r="CY108" s="111"/>
      <c r="CZ108" s="113"/>
      <c r="DA108" s="186"/>
      <c r="DB108" s="111"/>
      <c r="DC108" s="111"/>
      <c r="DD108" s="111"/>
      <c r="DE108" s="112">
        <f>SUM(DB107:DE107)</f>
        <v>0</v>
      </c>
      <c r="DF108" s="111"/>
      <c r="DG108" s="111"/>
      <c r="DH108" s="111"/>
      <c r="DI108" s="113"/>
      <c r="DJ108" s="111"/>
      <c r="DK108" s="183"/>
      <c r="DL108" s="111"/>
      <c r="DM108" s="111"/>
      <c r="DN108" s="112">
        <f>SUM(DK107:DN107)</f>
        <v>0</v>
      </c>
      <c r="DO108" s="111"/>
      <c r="DP108" s="111"/>
      <c r="DQ108" s="111"/>
      <c r="DR108" s="113"/>
      <c r="DS108" s="186"/>
      <c r="DT108" s="111"/>
      <c r="DU108" s="111"/>
      <c r="DV108" s="111"/>
      <c r="DW108" s="112">
        <f>SUM(DT107:DW107)</f>
        <v>22</v>
      </c>
      <c r="DX108" s="111"/>
      <c r="DY108" s="111"/>
      <c r="DZ108" s="111"/>
      <c r="EA108" s="113"/>
      <c r="EB108" s="111"/>
      <c r="EC108" s="183"/>
      <c r="ED108" s="111"/>
      <c r="EE108" s="111"/>
      <c r="EF108" s="112">
        <f>SUM(EC107:EF107)</f>
        <v>15</v>
      </c>
      <c r="EG108" s="111"/>
      <c r="EH108" s="111"/>
      <c r="EI108" s="111"/>
      <c r="EJ108" s="113"/>
      <c r="EK108" s="186"/>
      <c r="EL108" s="111"/>
      <c r="EM108" s="111"/>
      <c r="EN108" s="111"/>
      <c r="EO108" s="112">
        <f>SUM(EL107:EO107)</f>
        <v>0</v>
      </c>
      <c r="EP108" s="111"/>
      <c r="EQ108" s="111"/>
      <c r="ER108" s="111"/>
      <c r="ES108" s="113"/>
      <c r="ET108" s="111"/>
      <c r="EU108" s="183"/>
      <c r="EV108" s="111"/>
      <c r="EW108" s="111"/>
      <c r="EX108" s="112">
        <f>SUM(EU107:EX107)</f>
        <v>0</v>
      </c>
      <c r="EY108" s="111"/>
      <c r="EZ108" s="111"/>
      <c r="FA108" s="111"/>
      <c r="FB108" s="113"/>
      <c r="FC108" s="186"/>
      <c r="FD108" s="111"/>
      <c r="FE108" s="111"/>
      <c r="FF108" s="111"/>
      <c r="FG108" s="112">
        <f>SUM(FD107:FG107)</f>
        <v>0</v>
      </c>
      <c r="FH108" s="111"/>
      <c r="FI108" s="111"/>
      <c r="FJ108" s="111"/>
      <c r="FK108" s="113"/>
      <c r="FL108" s="111"/>
      <c r="FM108" s="183"/>
      <c r="FN108" s="111"/>
      <c r="FO108" s="111"/>
      <c r="FP108" s="112">
        <f>SUM(FM107:FP107)</f>
        <v>0</v>
      </c>
      <c r="FQ108" s="111"/>
      <c r="FR108" s="111"/>
      <c r="FS108" s="111"/>
      <c r="FT108" s="113"/>
      <c r="FU108" s="186"/>
      <c r="FV108" s="111"/>
      <c r="FW108" s="111"/>
      <c r="FX108" s="111"/>
      <c r="FY108" s="112">
        <f>SUM(FV107:FY107)</f>
        <v>22</v>
      </c>
      <c r="FZ108" s="111"/>
      <c r="GA108" s="111"/>
      <c r="GB108" s="111"/>
      <c r="GC108" s="113"/>
      <c r="GD108" s="111"/>
      <c r="GE108" s="183"/>
      <c r="GF108" s="111"/>
      <c r="GG108" s="111"/>
      <c r="GH108" s="112">
        <f>SUM(GE107:GH107)</f>
        <v>0</v>
      </c>
      <c r="GI108" s="110"/>
      <c r="GJ108" s="111"/>
      <c r="GK108" s="111"/>
      <c r="GL108" s="113"/>
      <c r="GM108" s="186"/>
      <c r="GN108" s="111"/>
      <c r="GO108" s="111"/>
      <c r="GP108" s="111"/>
      <c r="GQ108" s="112">
        <f>SUM(GN107:GQ107)</f>
        <v>9</v>
      </c>
      <c r="GR108" s="110"/>
      <c r="GS108" s="111"/>
      <c r="GT108" s="111"/>
      <c r="GU108" s="113"/>
      <c r="GV108" s="111"/>
      <c r="GW108" s="183"/>
      <c r="GX108" s="111"/>
      <c r="GY108" s="111"/>
      <c r="GZ108" s="155">
        <v>0</v>
      </c>
      <c r="HA108" s="110"/>
      <c r="HB108" s="111"/>
      <c r="HC108" s="111"/>
      <c r="HD108" s="157"/>
      <c r="HE108" s="186"/>
      <c r="HF108" s="110"/>
      <c r="HG108" s="111"/>
      <c r="HH108" s="111"/>
      <c r="HI108" s="155">
        <f>SUM(HF107:HI107)</f>
        <v>0</v>
      </c>
      <c r="HJ108" s="110"/>
      <c r="HK108" s="111"/>
      <c r="HL108" s="111"/>
      <c r="HM108" s="111"/>
      <c r="HN108" s="110"/>
      <c r="HO108" s="163">
        <f>SUM(HO7:HO106)</f>
        <v>152</v>
      </c>
      <c r="HP108" s="125">
        <f>SUM(HP7:HP106)</f>
        <v>3</v>
      </c>
      <c r="HQ108" s="125">
        <f>SUM(HQ7:HQ106)</f>
        <v>8</v>
      </c>
      <c r="HR108" s="164">
        <f>SUM(HR7:HR106)</f>
        <v>6</v>
      </c>
      <c r="HS108" s="126"/>
      <c r="HT108" s="126"/>
      <c r="HU108" s="126"/>
      <c r="HV108" s="126"/>
      <c r="HW108" s="165"/>
      <c r="HX108" s="127"/>
      <c r="HY108" s="127"/>
      <c r="HZ108" s="172" t="s">
        <v>113</v>
      </c>
      <c r="IA108" s="128">
        <f>STDEV(IA7:IA106)</f>
        <v>4.6115686763362485</v>
      </c>
      <c r="IB108" s="128">
        <f>STDEV(IB7:IB106)</f>
        <v>1.1634153830577252</v>
      </c>
      <c r="IC108" s="128">
        <f>STDEV(IC7:IC106)</f>
        <v>0.95873840483290917</v>
      </c>
      <c r="ID108" s="129"/>
    </row>
    <row r="109" spans="1:238" ht="15.75" x14ac:dyDescent="0.25">
      <c r="A109" s="75"/>
      <c r="B109" s="108" t="s">
        <v>113</v>
      </c>
      <c r="C109" s="109">
        <f t="shared" ref="C109:H109" si="46">STDEV(C7:C106)</f>
        <v>0</v>
      </c>
      <c r="D109" s="109">
        <f t="shared" si="46"/>
        <v>0</v>
      </c>
      <c r="E109" s="109">
        <f t="shared" si="46"/>
        <v>0</v>
      </c>
      <c r="F109" s="109">
        <f t="shared" si="46"/>
        <v>0</v>
      </c>
      <c r="G109" s="109">
        <f t="shared" si="46"/>
        <v>0</v>
      </c>
      <c r="H109" s="109">
        <f t="shared" si="46"/>
        <v>0.23868325657594203</v>
      </c>
      <c r="I109" s="291">
        <f t="shared" ref="I109:N109" si="47">STDEV(I7:I106)</f>
        <v>0</v>
      </c>
      <c r="J109" s="109">
        <f t="shared" si="47"/>
        <v>0.1</v>
      </c>
      <c r="K109" s="109">
        <f t="shared" si="47"/>
        <v>0</v>
      </c>
      <c r="L109" s="109">
        <f t="shared" si="47"/>
        <v>0</v>
      </c>
      <c r="M109" s="109">
        <f t="shared" si="47"/>
        <v>0.1</v>
      </c>
      <c r="N109" s="109">
        <f t="shared" si="47"/>
        <v>0.14070529413628968</v>
      </c>
      <c r="O109" s="138" t="s">
        <v>145</v>
      </c>
      <c r="P109" s="108"/>
      <c r="Q109" s="111"/>
      <c r="R109" s="111"/>
      <c r="S109" s="111"/>
      <c r="T109" s="110"/>
      <c r="U109" s="111"/>
      <c r="V109" s="111"/>
      <c r="W109" s="114">
        <f>SUM(T107:W107)</f>
        <v>7</v>
      </c>
      <c r="X109" s="110"/>
      <c r="Y109" s="183"/>
      <c r="Z109" s="111"/>
      <c r="AA109" s="111"/>
      <c r="AB109" s="113"/>
      <c r="AC109" s="110"/>
      <c r="AD109" s="111"/>
      <c r="AE109" s="111"/>
      <c r="AF109" s="114">
        <f>SUM(AC107:AF107)</f>
        <v>0</v>
      </c>
      <c r="AG109" s="184"/>
      <c r="AH109" s="111"/>
      <c r="AI109" s="111"/>
      <c r="AJ109" s="111"/>
      <c r="AK109" s="113"/>
      <c r="AL109" s="110"/>
      <c r="AM109" s="111"/>
      <c r="AN109" s="111"/>
      <c r="AO109" s="114">
        <f>SUM(AL107:AO107)</f>
        <v>0</v>
      </c>
      <c r="AP109" s="110"/>
      <c r="AQ109" s="183"/>
      <c r="AR109" s="111"/>
      <c r="AS109" s="111"/>
      <c r="AT109" s="113"/>
      <c r="AU109" s="110"/>
      <c r="AV109" s="111"/>
      <c r="AW109" s="111"/>
      <c r="AX109" s="114">
        <f>SUM(AU107:AX107)</f>
        <v>0</v>
      </c>
      <c r="AY109" s="184"/>
      <c r="AZ109" s="111"/>
      <c r="BA109" s="111"/>
      <c r="BB109" s="111"/>
      <c r="BC109" s="113"/>
      <c r="BD109" s="110"/>
      <c r="BE109" s="111"/>
      <c r="BF109" s="111"/>
      <c r="BG109" s="114">
        <f>SUM(BD107:BG107)</f>
        <v>2</v>
      </c>
      <c r="BH109" s="110"/>
      <c r="BI109" s="183"/>
      <c r="BJ109" s="111"/>
      <c r="BK109" s="111"/>
      <c r="BL109" s="113"/>
      <c r="BM109" s="110"/>
      <c r="BN109" s="111"/>
      <c r="BO109" s="111"/>
      <c r="BP109" s="114">
        <f>SUM(BM107:BP107)</f>
        <v>9</v>
      </c>
      <c r="BQ109" s="184"/>
      <c r="BR109" s="111"/>
      <c r="BS109" s="111"/>
      <c r="BT109" s="111"/>
      <c r="BU109" s="113"/>
      <c r="BV109" s="111"/>
      <c r="BW109" s="111"/>
      <c r="BX109" s="111"/>
      <c r="BY109" s="114">
        <f>SUM(BV107:BY107)</f>
        <v>0</v>
      </c>
      <c r="BZ109" s="111"/>
      <c r="CA109" s="183"/>
      <c r="CB109" s="111"/>
      <c r="CC109" s="111"/>
      <c r="CD109" s="113"/>
      <c r="CE109" s="111"/>
      <c r="CF109" s="111"/>
      <c r="CG109" s="111"/>
      <c r="CH109" s="114">
        <f>SUM(CE107:CH107)</f>
        <v>0</v>
      </c>
      <c r="CI109" s="186"/>
      <c r="CJ109" s="111"/>
      <c r="CK109" s="111"/>
      <c r="CL109" s="111"/>
      <c r="CM109" s="113"/>
      <c r="CN109" s="111"/>
      <c r="CO109" s="111"/>
      <c r="CP109" s="111"/>
      <c r="CQ109" s="114">
        <f>SUM(CN107:CQ107)</f>
        <v>0</v>
      </c>
      <c r="CR109" s="111"/>
      <c r="CS109" s="183"/>
      <c r="CT109" s="111"/>
      <c r="CU109" s="111"/>
      <c r="CV109" s="113"/>
      <c r="CW109" s="111"/>
      <c r="CX109" s="111"/>
      <c r="CY109" s="111"/>
      <c r="CZ109" s="114">
        <f>SUM(CW107:CZ107)</f>
        <v>0</v>
      </c>
      <c r="DA109" s="186"/>
      <c r="DB109" s="111"/>
      <c r="DC109" s="111"/>
      <c r="DD109" s="111"/>
      <c r="DE109" s="113"/>
      <c r="DF109" s="111"/>
      <c r="DG109" s="111"/>
      <c r="DH109" s="111"/>
      <c r="DI109" s="114">
        <f>SUM(DF107:DI107)</f>
        <v>0</v>
      </c>
      <c r="DJ109" s="111"/>
      <c r="DK109" s="183"/>
      <c r="DL109" s="111"/>
      <c r="DM109" s="111"/>
      <c r="DN109" s="113"/>
      <c r="DO109" s="111"/>
      <c r="DP109" s="111"/>
      <c r="DQ109" s="111"/>
      <c r="DR109" s="114">
        <f>SUM(DO107:DR107)</f>
        <v>0</v>
      </c>
      <c r="DS109" s="186"/>
      <c r="DT109" s="111"/>
      <c r="DU109" s="111"/>
      <c r="DV109" s="111"/>
      <c r="DW109" s="113"/>
      <c r="DX109" s="111"/>
      <c r="DY109" s="111"/>
      <c r="DZ109" s="111"/>
      <c r="EA109" s="114">
        <f>SUM(DX107:EA107)</f>
        <v>0</v>
      </c>
      <c r="EB109" s="111"/>
      <c r="EC109" s="183"/>
      <c r="ED109" s="111"/>
      <c r="EE109" s="111"/>
      <c r="EF109" s="113"/>
      <c r="EG109" s="111"/>
      <c r="EH109" s="111"/>
      <c r="EI109" s="111"/>
      <c r="EJ109" s="114">
        <f>SUM(EG107:EJ107)</f>
        <v>2</v>
      </c>
      <c r="EK109" s="186"/>
      <c r="EL109" s="111"/>
      <c r="EM109" s="111"/>
      <c r="EN109" s="111"/>
      <c r="EO109" s="113"/>
      <c r="EP109" s="111"/>
      <c r="EQ109" s="111"/>
      <c r="ER109" s="111"/>
      <c r="ES109" s="114">
        <f>SUM(EP107:ES107)</f>
        <v>0</v>
      </c>
      <c r="ET109" s="111"/>
      <c r="EU109" s="183"/>
      <c r="EV109" s="111"/>
      <c r="EW109" s="111"/>
      <c r="EX109" s="113"/>
      <c r="EY109" s="111"/>
      <c r="EZ109" s="111"/>
      <c r="FA109" s="111"/>
      <c r="FB109" s="114">
        <f>SUM(EY107:FB107)</f>
        <v>0</v>
      </c>
      <c r="FC109" s="186"/>
      <c r="FD109" s="111"/>
      <c r="FE109" s="111"/>
      <c r="FF109" s="111"/>
      <c r="FG109" s="113"/>
      <c r="FH109" s="111"/>
      <c r="FI109" s="111"/>
      <c r="FJ109" s="111"/>
      <c r="FK109" s="114">
        <f>SUM(FH107:FK107)</f>
        <v>0</v>
      </c>
      <c r="FL109" s="111"/>
      <c r="FM109" s="183"/>
      <c r="FN109" s="111"/>
      <c r="FO109" s="111"/>
      <c r="FP109" s="113"/>
      <c r="FQ109" s="111"/>
      <c r="FR109" s="111"/>
      <c r="FS109" s="111"/>
      <c r="FT109" s="114">
        <f>SUM(FQ107:FT107)</f>
        <v>0</v>
      </c>
      <c r="FU109" s="186"/>
      <c r="FV109" s="111"/>
      <c r="FW109" s="111"/>
      <c r="FX109" s="111"/>
      <c r="FY109" s="113"/>
      <c r="FZ109" s="111"/>
      <c r="GA109" s="111"/>
      <c r="GB109" s="111"/>
      <c r="GC109" s="114">
        <f>SUM(FZ107:GC107)</f>
        <v>0</v>
      </c>
      <c r="GD109" s="111"/>
      <c r="GE109" s="183"/>
      <c r="GF109" s="111"/>
      <c r="GG109" s="111"/>
      <c r="GH109" s="113"/>
      <c r="GI109" s="111"/>
      <c r="GJ109" s="111"/>
      <c r="GK109" s="111"/>
      <c r="GL109" s="114">
        <f>SUM(GI107:GL107)</f>
        <v>0</v>
      </c>
      <c r="GM109" s="186"/>
      <c r="GN109" s="111"/>
      <c r="GO109" s="111"/>
      <c r="GP109" s="111"/>
      <c r="GQ109" s="113"/>
      <c r="GR109" s="111"/>
      <c r="GS109" s="111"/>
      <c r="GT109" s="111"/>
      <c r="GU109" s="114">
        <f>SUM(GR107:GU107)</f>
        <v>0</v>
      </c>
      <c r="GV109" s="111"/>
      <c r="GW109" s="183"/>
      <c r="GX109" s="111"/>
      <c r="GY109" s="111"/>
      <c r="GZ109" s="111"/>
      <c r="HA109" s="110"/>
      <c r="HB109" s="111"/>
      <c r="HC109" s="111"/>
      <c r="HD109" s="158">
        <f>SUM(HA107:HD107)</f>
        <v>0</v>
      </c>
      <c r="HE109" s="186"/>
      <c r="HF109" s="110"/>
      <c r="HG109" s="111"/>
      <c r="HH109" s="111"/>
      <c r="HI109" s="111"/>
      <c r="HJ109" s="110"/>
      <c r="HK109" s="111"/>
      <c r="HL109" s="111"/>
      <c r="HM109" s="154">
        <f>SUM(HJ107:HM107)</f>
        <v>0</v>
      </c>
      <c r="HN109" s="110"/>
      <c r="HO109" s="165"/>
      <c r="HP109" s="166"/>
      <c r="HQ109" s="166"/>
      <c r="HR109" s="167"/>
      <c r="HS109" s="130">
        <f>SUM(HS7:HS106)</f>
        <v>20</v>
      </c>
      <c r="HT109" s="130">
        <f>SUM(HT7:HT106)</f>
        <v>0</v>
      </c>
      <c r="HU109" s="130">
        <f>SUM(HU7:HU106)</f>
        <v>0</v>
      </c>
      <c r="HV109" s="130">
        <f>SUM(HV7:HV106)</f>
        <v>0</v>
      </c>
      <c r="HW109" s="165"/>
      <c r="HX109" s="127"/>
      <c r="HY109" s="127"/>
      <c r="HZ109" s="173" t="s">
        <v>128</v>
      </c>
      <c r="IA109" s="131">
        <f>SUM(IA7:IA106)</f>
        <v>169</v>
      </c>
      <c r="IB109" s="131">
        <f>SUM(IB7:IB106)</f>
        <v>20</v>
      </c>
      <c r="IC109" s="131">
        <f>IB109/IA109</f>
        <v>0.11834319526627218</v>
      </c>
      <c r="ID109" s="132"/>
    </row>
    <row r="110" spans="1:238" ht="15.75" x14ac:dyDescent="0.25">
      <c r="A110" s="75"/>
      <c r="B110" s="71"/>
      <c r="C110" s="71"/>
      <c r="D110" s="71"/>
      <c r="E110" s="71"/>
      <c r="F110" s="71"/>
      <c r="G110" s="71"/>
      <c r="H110" s="68"/>
      <c r="I110" s="68"/>
      <c r="J110" s="68"/>
      <c r="K110" s="68"/>
      <c r="L110" s="68"/>
      <c r="M110" s="68"/>
      <c r="N110" s="68"/>
      <c r="O110" s="139" t="s">
        <v>116</v>
      </c>
      <c r="P110" s="69"/>
      <c r="Q110" s="68"/>
      <c r="R110" s="68"/>
      <c r="S110" s="68"/>
      <c r="T110" s="62"/>
      <c r="U110" s="68"/>
      <c r="V110" s="68"/>
      <c r="W110" s="66"/>
      <c r="X110" s="160">
        <f>X107</f>
        <v>12</v>
      </c>
      <c r="Y110" s="171"/>
      <c r="Z110" s="68"/>
      <c r="AA110" s="68"/>
      <c r="AB110" s="66"/>
      <c r="AC110" s="62"/>
      <c r="AD110" s="68"/>
      <c r="AE110" s="68"/>
      <c r="AF110" s="66"/>
      <c r="AG110" s="185">
        <f>AG107</f>
        <v>0</v>
      </c>
      <c r="AH110" s="68"/>
      <c r="AI110" s="68"/>
      <c r="AJ110" s="68"/>
      <c r="AK110" s="66"/>
      <c r="AL110" s="62"/>
      <c r="AM110" s="68"/>
      <c r="AN110" s="68"/>
      <c r="AO110" s="66"/>
      <c r="AP110" s="160">
        <f>AP107</f>
        <v>0</v>
      </c>
      <c r="AQ110" s="171"/>
      <c r="AR110" s="68"/>
      <c r="AS110" s="68"/>
      <c r="AT110" s="66"/>
      <c r="AU110" s="62"/>
      <c r="AV110" s="68"/>
      <c r="AW110" s="68"/>
      <c r="AX110" s="66"/>
      <c r="AY110" s="185">
        <f>AY107</f>
        <v>0</v>
      </c>
      <c r="AZ110" s="68"/>
      <c r="BA110" s="68"/>
      <c r="BB110" s="68"/>
      <c r="BC110" s="66"/>
      <c r="BD110" s="62"/>
      <c r="BE110" s="68"/>
      <c r="BF110" s="68"/>
      <c r="BG110" s="66"/>
      <c r="BH110" s="160">
        <f>BH107</f>
        <v>0</v>
      </c>
      <c r="BI110" s="171"/>
      <c r="BJ110" s="68"/>
      <c r="BK110" s="68"/>
      <c r="BL110" s="66"/>
      <c r="BM110" s="62"/>
      <c r="BN110" s="68"/>
      <c r="BO110" s="68"/>
      <c r="BP110" s="66"/>
      <c r="BQ110" s="185">
        <f>BQ107</f>
        <v>5</v>
      </c>
      <c r="BR110" s="68"/>
      <c r="BS110" s="68"/>
      <c r="BT110" s="68"/>
      <c r="BU110" s="66"/>
      <c r="BV110" s="68"/>
      <c r="BW110" s="68"/>
      <c r="BX110" s="68"/>
      <c r="BY110" s="66"/>
      <c r="BZ110" s="160">
        <f>BZ107</f>
        <v>0</v>
      </c>
      <c r="CA110" s="171"/>
      <c r="CB110" s="68"/>
      <c r="CC110" s="68"/>
      <c r="CD110" s="66"/>
      <c r="CE110" s="68"/>
      <c r="CF110" s="68"/>
      <c r="CG110" s="68"/>
      <c r="CH110" s="66"/>
      <c r="CI110" s="185">
        <f>CI107</f>
        <v>0</v>
      </c>
      <c r="CJ110" s="68"/>
      <c r="CK110" s="68"/>
      <c r="CL110" s="68"/>
      <c r="CM110" s="66"/>
      <c r="CN110" s="68"/>
      <c r="CO110" s="68"/>
      <c r="CP110" s="68"/>
      <c r="CQ110" s="66"/>
      <c r="CR110" s="160">
        <f>CR107</f>
        <v>0</v>
      </c>
      <c r="CS110" s="171"/>
      <c r="CT110" s="68"/>
      <c r="CU110" s="68"/>
      <c r="CV110" s="66"/>
      <c r="CW110" s="68"/>
      <c r="CX110" s="68"/>
      <c r="CY110" s="68"/>
      <c r="CZ110" s="66"/>
      <c r="DA110" s="185">
        <f>DA107</f>
        <v>4</v>
      </c>
      <c r="DB110" s="68"/>
      <c r="DC110" s="68"/>
      <c r="DD110" s="68"/>
      <c r="DE110" s="66"/>
      <c r="DF110" s="68"/>
      <c r="DG110" s="68"/>
      <c r="DH110" s="68"/>
      <c r="DI110" s="66"/>
      <c r="DJ110" s="160">
        <f>DJ107</f>
        <v>0</v>
      </c>
      <c r="DK110" s="171"/>
      <c r="DL110" s="68"/>
      <c r="DM110" s="68"/>
      <c r="DN110" s="66"/>
      <c r="DO110" s="68"/>
      <c r="DP110" s="68"/>
      <c r="DQ110" s="68"/>
      <c r="DR110" s="66"/>
      <c r="DS110" s="185">
        <f>DS107</f>
        <v>0</v>
      </c>
      <c r="DT110" s="68"/>
      <c r="DU110" s="68"/>
      <c r="DV110" s="68"/>
      <c r="DW110" s="66"/>
      <c r="DX110" s="68"/>
      <c r="DY110" s="68"/>
      <c r="DZ110" s="68"/>
      <c r="EA110" s="66"/>
      <c r="EB110" s="160">
        <f>EB107</f>
        <v>4</v>
      </c>
      <c r="EC110" s="171"/>
      <c r="ED110" s="68"/>
      <c r="EE110" s="68"/>
      <c r="EF110" s="66"/>
      <c r="EG110" s="68"/>
      <c r="EH110" s="68"/>
      <c r="EI110" s="68"/>
      <c r="EJ110" s="66"/>
      <c r="EK110" s="185">
        <f>EK107</f>
        <v>0</v>
      </c>
      <c r="EL110" s="68"/>
      <c r="EM110" s="68"/>
      <c r="EN110" s="68"/>
      <c r="EO110" s="66"/>
      <c r="EP110" s="68"/>
      <c r="EQ110" s="68"/>
      <c r="ER110" s="68"/>
      <c r="ES110" s="66"/>
      <c r="ET110" s="160">
        <f>ET107</f>
        <v>0</v>
      </c>
      <c r="EU110" s="171"/>
      <c r="EV110" s="68"/>
      <c r="EW110" s="68"/>
      <c r="EX110" s="66"/>
      <c r="EY110" s="68"/>
      <c r="EZ110" s="68"/>
      <c r="FA110" s="68"/>
      <c r="FB110" s="66"/>
      <c r="FC110" s="185">
        <f>FC107</f>
        <v>0</v>
      </c>
      <c r="FD110" s="68"/>
      <c r="FE110" s="68"/>
      <c r="FF110" s="68"/>
      <c r="FG110" s="66"/>
      <c r="FH110" s="68"/>
      <c r="FI110" s="68"/>
      <c r="FJ110" s="68"/>
      <c r="FK110" s="66"/>
      <c r="FL110" s="160">
        <f>FL107</f>
        <v>0</v>
      </c>
      <c r="FM110" s="171"/>
      <c r="FN110" s="68"/>
      <c r="FO110" s="68"/>
      <c r="FP110" s="66"/>
      <c r="FQ110" s="68"/>
      <c r="FR110" s="68"/>
      <c r="FS110" s="68"/>
      <c r="FT110" s="66"/>
      <c r="FU110" s="185">
        <f>FU107</f>
        <v>0</v>
      </c>
      <c r="FV110" s="68"/>
      <c r="FW110" s="68"/>
      <c r="FX110" s="68"/>
      <c r="FY110" s="66"/>
      <c r="FZ110" s="68"/>
      <c r="GA110" s="68"/>
      <c r="GB110" s="68"/>
      <c r="GC110" s="66"/>
      <c r="GD110" s="160">
        <f>GD107</f>
        <v>2</v>
      </c>
      <c r="GE110" s="171"/>
      <c r="GF110" s="68"/>
      <c r="GG110" s="68"/>
      <c r="GH110" s="66"/>
      <c r="GI110" s="68"/>
      <c r="GJ110" s="68"/>
      <c r="GK110" s="68"/>
      <c r="GL110" s="66"/>
      <c r="GM110" s="185">
        <f>GM107</f>
        <v>0</v>
      </c>
      <c r="GN110" s="68"/>
      <c r="GO110" s="68"/>
      <c r="GP110" s="68"/>
      <c r="GQ110" s="66"/>
      <c r="GR110" s="68"/>
      <c r="GS110" s="68"/>
      <c r="GT110" s="68"/>
      <c r="GU110" s="66"/>
      <c r="GV110" s="160">
        <f>GV107</f>
        <v>0</v>
      </c>
      <c r="GW110" s="187"/>
      <c r="GX110" s="69"/>
      <c r="GY110" s="69"/>
      <c r="GZ110" s="69"/>
      <c r="HA110" s="156"/>
      <c r="HB110" s="69"/>
      <c r="HC110" s="69"/>
      <c r="HD110" s="159"/>
      <c r="HE110" s="188">
        <f>HE107</f>
        <v>0</v>
      </c>
      <c r="HF110" s="156"/>
      <c r="HG110" s="69"/>
      <c r="HH110" s="69"/>
      <c r="HI110" s="69"/>
      <c r="HJ110" s="156"/>
      <c r="HK110" s="69"/>
      <c r="HL110" s="69"/>
      <c r="HM110" s="69"/>
      <c r="HN110" s="160">
        <f>HN107</f>
        <v>0</v>
      </c>
      <c r="HO110" s="168"/>
      <c r="HP110" s="72"/>
      <c r="HQ110" s="72"/>
      <c r="HR110" s="169"/>
      <c r="HS110" s="72"/>
      <c r="HT110" s="72"/>
      <c r="HU110" s="72"/>
      <c r="HV110" s="170"/>
      <c r="HW110" s="171"/>
      <c r="HX110" s="70"/>
      <c r="HY110" s="70"/>
      <c r="HZ110" s="70"/>
      <c r="IA110" s="70"/>
      <c r="IB110" s="70"/>
      <c r="IC110" s="70"/>
      <c r="ID110" s="68"/>
    </row>
    <row r="111" spans="1:238" x14ac:dyDescent="0.25">
      <c r="A111" s="75"/>
      <c r="B111" s="71"/>
      <c r="C111" s="71"/>
      <c r="D111" s="71"/>
      <c r="E111" s="71"/>
      <c r="F111" s="71"/>
      <c r="G111" s="71"/>
      <c r="H111" s="68"/>
      <c r="I111" s="68"/>
      <c r="J111" s="68"/>
      <c r="K111" s="68"/>
      <c r="L111" s="68"/>
      <c r="M111" s="68"/>
      <c r="N111" s="68"/>
      <c r="O111" s="322" t="s">
        <v>111</v>
      </c>
      <c r="P111" s="323">
        <f>AVERAGE(P7:P106)</f>
        <v>0.23</v>
      </c>
      <c r="Q111" s="323">
        <f t="shared" ref="Q111:CB111" si="48">AVERAGE(Q7:Q106)</f>
        <v>0.03</v>
      </c>
      <c r="R111" s="323">
        <f t="shared" si="48"/>
        <v>0</v>
      </c>
      <c r="S111" s="323">
        <f t="shared" si="48"/>
        <v>0</v>
      </c>
      <c r="T111" s="323">
        <f t="shared" si="48"/>
        <v>7.0000000000000007E-2</v>
      </c>
      <c r="U111" s="323">
        <f t="shared" si="48"/>
        <v>0</v>
      </c>
      <c r="V111" s="323">
        <f t="shared" si="48"/>
        <v>0</v>
      </c>
      <c r="W111" s="323">
        <f t="shared" si="48"/>
        <v>0</v>
      </c>
      <c r="X111" s="323">
        <f t="shared" si="48"/>
        <v>0.12</v>
      </c>
      <c r="Y111" s="323">
        <f t="shared" si="48"/>
        <v>0</v>
      </c>
      <c r="Z111" s="323">
        <f t="shared" si="48"/>
        <v>0</v>
      </c>
      <c r="AA111" s="323">
        <f t="shared" si="48"/>
        <v>0</v>
      </c>
      <c r="AB111" s="323">
        <f t="shared" si="48"/>
        <v>0</v>
      </c>
      <c r="AC111" s="323">
        <f t="shared" si="48"/>
        <v>0</v>
      </c>
      <c r="AD111" s="323">
        <f t="shared" si="48"/>
        <v>0</v>
      </c>
      <c r="AE111" s="323">
        <f t="shared" si="48"/>
        <v>0</v>
      </c>
      <c r="AF111" s="323">
        <f t="shared" si="48"/>
        <v>0</v>
      </c>
      <c r="AG111" s="323">
        <f t="shared" si="48"/>
        <v>0</v>
      </c>
      <c r="AH111" s="323">
        <f t="shared" si="48"/>
        <v>0</v>
      </c>
      <c r="AI111" s="323">
        <f t="shared" si="48"/>
        <v>0</v>
      </c>
      <c r="AJ111" s="323">
        <f t="shared" si="48"/>
        <v>0.02</v>
      </c>
      <c r="AK111" s="323">
        <f t="shared" si="48"/>
        <v>0</v>
      </c>
      <c r="AL111" s="323">
        <f t="shared" si="48"/>
        <v>0</v>
      </c>
      <c r="AM111" s="323">
        <f t="shared" si="48"/>
        <v>0</v>
      </c>
      <c r="AN111" s="323">
        <f t="shared" si="48"/>
        <v>0</v>
      </c>
      <c r="AO111" s="323">
        <f t="shared" si="48"/>
        <v>0</v>
      </c>
      <c r="AP111" s="323">
        <f t="shared" si="48"/>
        <v>0</v>
      </c>
      <c r="AQ111" s="323">
        <f t="shared" si="48"/>
        <v>0</v>
      </c>
      <c r="AR111" s="323">
        <f t="shared" si="48"/>
        <v>0</v>
      </c>
      <c r="AS111" s="323">
        <f t="shared" si="48"/>
        <v>0</v>
      </c>
      <c r="AT111" s="323">
        <f t="shared" si="48"/>
        <v>0</v>
      </c>
      <c r="AU111" s="323">
        <f t="shared" si="48"/>
        <v>0</v>
      </c>
      <c r="AV111" s="323">
        <f t="shared" si="48"/>
        <v>0</v>
      </c>
      <c r="AW111" s="323">
        <f t="shared" si="48"/>
        <v>0</v>
      </c>
      <c r="AX111" s="323">
        <f t="shared" si="48"/>
        <v>0</v>
      </c>
      <c r="AY111" s="323">
        <f t="shared" si="48"/>
        <v>0</v>
      </c>
      <c r="AZ111" s="323">
        <f t="shared" si="48"/>
        <v>0.03</v>
      </c>
      <c r="BA111" s="323">
        <f t="shared" si="48"/>
        <v>0</v>
      </c>
      <c r="BB111" s="323">
        <f t="shared" si="48"/>
        <v>0</v>
      </c>
      <c r="BC111" s="323">
        <f t="shared" si="48"/>
        <v>0</v>
      </c>
      <c r="BD111" s="323">
        <f t="shared" si="48"/>
        <v>0.02</v>
      </c>
      <c r="BE111" s="323">
        <f t="shared" si="48"/>
        <v>0</v>
      </c>
      <c r="BF111" s="323">
        <f t="shared" si="48"/>
        <v>0</v>
      </c>
      <c r="BG111" s="323">
        <f t="shared" si="48"/>
        <v>0</v>
      </c>
      <c r="BH111" s="323">
        <f t="shared" si="48"/>
        <v>0</v>
      </c>
      <c r="BI111" s="323">
        <f t="shared" si="48"/>
        <v>0.11</v>
      </c>
      <c r="BJ111" s="323">
        <f t="shared" si="48"/>
        <v>0</v>
      </c>
      <c r="BK111" s="323">
        <f t="shared" si="48"/>
        <v>0</v>
      </c>
      <c r="BL111" s="323">
        <f t="shared" si="48"/>
        <v>0.06</v>
      </c>
      <c r="BM111" s="323">
        <f t="shared" si="48"/>
        <v>0.09</v>
      </c>
      <c r="BN111" s="323">
        <f t="shared" si="48"/>
        <v>0</v>
      </c>
      <c r="BO111" s="323">
        <f t="shared" si="48"/>
        <v>0</v>
      </c>
      <c r="BP111" s="323">
        <f t="shared" si="48"/>
        <v>0</v>
      </c>
      <c r="BQ111" s="323">
        <f t="shared" si="48"/>
        <v>0.05</v>
      </c>
      <c r="BR111" s="323">
        <f t="shared" si="48"/>
        <v>0</v>
      </c>
      <c r="BS111" s="323">
        <f t="shared" si="48"/>
        <v>0</v>
      </c>
      <c r="BT111" s="323">
        <f t="shared" si="48"/>
        <v>0</v>
      </c>
      <c r="BU111" s="323">
        <f t="shared" si="48"/>
        <v>0</v>
      </c>
      <c r="BV111" s="323">
        <f t="shared" si="48"/>
        <v>0</v>
      </c>
      <c r="BW111" s="323">
        <f t="shared" si="48"/>
        <v>0</v>
      </c>
      <c r="BX111" s="323">
        <f t="shared" si="48"/>
        <v>0</v>
      </c>
      <c r="BY111" s="323">
        <f t="shared" si="48"/>
        <v>0</v>
      </c>
      <c r="BZ111" s="323">
        <f t="shared" si="48"/>
        <v>0</v>
      </c>
      <c r="CA111" s="323">
        <f t="shared" si="48"/>
        <v>0</v>
      </c>
      <c r="CB111" s="323">
        <f t="shared" si="48"/>
        <v>0</v>
      </c>
      <c r="CC111" s="323">
        <f t="shared" ref="CC111:EN111" si="49">AVERAGE(CC7:CC106)</f>
        <v>0</v>
      </c>
      <c r="CD111" s="323">
        <f t="shared" si="49"/>
        <v>0</v>
      </c>
      <c r="CE111" s="323">
        <f t="shared" si="49"/>
        <v>0</v>
      </c>
      <c r="CF111" s="323">
        <f t="shared" si="49"/>
        <v>0</v>
      </c>
      <c r="CG111" s="323">
        <f t="shared" si="49"/>
        <v>0</v>
      </c>
      <c r="CH111" s="323">
        <f t="shared" si="49"/>
        <v>0</v>
      </c>
      <c r="CI111" s="323">
        <f t="shared" si="49"/>
        <v>0</v>
      </c>
      <c r="CJ111" s="323">
        <f t="shared" si="49"/>
        <v>0</v>
      </c>
      <c r="CK111" s="323">
        <f t="shared" si="49"/>
        <v>0</v>
      </c>
      <c r="CL111" s="323">
        <f t="shared" si="49"/>
        <v>0</v>
      </c>
      <c r="CM111" s="323">
        <f t="shared" si="49"/>
        <v>0</v>
      </c>
      <c r="CN111" s="323">
        <f t="shared" si="49"/>
        <v>0</v>
      </c>
      <c r="CO111" s="323">
        <f t="shared" si="49"/>
        <v>0</v>
      </c>
      <c r="CP111" s="323">
        <f t="shared" si="49"/>
        <v>0</v>
      </c>
      <c r="CQ111" s="323">
        <f t="shared" si="49"/>
        <v>0</v>
      </c>
      <c r="CR111" s="323">
        <f t="shared" si="49"/>
        <v>0</v>
      </c>
      <c r="CS111" s="323">
        <f t="shared" si="49"/>
        <v>0.47</v>
      </c>
      <c r="CT111" s="323">
        <f t="shared" si="49"/>
        <v>0</v>
      </c>
      <c r="CU111" s="323">
        <f t="shared" si="49"/>
        <v>0.06</v>
      </c>
      <c r="CV111" s="323">
        <f t="shared" si="49"/>
        <v>0</v>
      </c>
      <c r="CW111" s="323">
        <f t="shared" si="49"/>
        <v>0</v>
      </c>
      <c r="CX111" s="323">
        <f t="shared" si="49"/>
        <v>0</v>
      </c>
      <c r="CY111" s="323">
        <f t="shared" si="49"/>
        <v>0</v>
      </c>
      <c r="CZ111" s="323">
        <f t="shared" si="49"/>
        <v>0</v>
      </c>
      <c r="DA111" s="323">
        <f t="shared" si="49"/>
        <v>0.04</v>
      </c>
      <c r="DB111" s="323">
        <f t="shared" si="49"/>
        <v>0</v>
      </c>
      <c r="DC111" s="323">
        <f t="shared" si="49"/>
        <v>0</v>
      </c>
      <c r="DD111" s="323">
        <f t="shared" si="49"/>
        <v>0</v>
      </c>
      <c r="DE111" s="323">
        <f t="shared" si="49"/>
        <v>0</v>
      </c>
      <c r="DF111" s="323">
        <f t="shared" si="49"/>
        <v>0</v>
      </c>
      <c r="DG111" s="323">
        <f t="shared" si="49"/>
        <v>0</v>
      </c>
      <c r="DH111" s="323">
        <f t="shared" si="49"/>
        <v>0</v>
      </c>
      <c r="DI111" s="323">
        <f t="shared" si="49"/>
        <v>0</v>
      </c>
      <c r="DJ111" s="323">
        <f t="shared" si="49"/>
        <v>0</v>
      </c>
      <c r="DK111" s="323">
        <f t="shared" si="49"/>
        <v>0</v>
      </c>
      <c r="DL111" s="323">
        <f t="shared" si="49"/>
        <v>0</v>
      </c>
      <c r="DM111" s="323">
        <f t="shared" si="49"/>
        <v>0</v>
      </c>
      <c r="DN111" s="323">
        <f t="shared" si="49"/>
        <v>0</v>
      </c>
      <c r="DO111" s="323">
        <f t="shared" si="49"/>
        <v>0</v>
      </c>
      <c r="DP111" s="323">
        <f t="shared" si="49"/>
        <v>0</v>
      </c>
      <c r="DQ111" s="323">
        <f t="shared" si="49"/>
        <v>0</v>
      </c>
      <c r="DR111" s="323">
        <f t="shared" si="49"/>
        <v>0</v>
      </c>
      <c r="DS111" s="323">
        <f t="shared" si="49"/>
        <v>0</v>
      </c>
      <c r="DT111" s="323">
        <f t="shared" si="49"/>
        <v>0.22</v>
      </c>
      <c r="DU111" s="323">
        <f t="shared" si="49"/>
        <v>0</v>
      </c>
      <c r="DV111" s="323">
        <f t="shared" si="49"/>
        <v>0</v>
      </c>
      <c r="DW111" s="323">
        <f t="shared" si="49"/>
        <v>0</v>
      </c>
      <c r="DX111" s="323">
        <f t="shared" si="49"/>
        <v>0</v>
      </c>
      <c r="DY111" s="323">
        <f t="shared" si="49"/>
        <v>0</v>
      </c>
      <c r="DZ111" s="323">
        <f t="shared" si="49"/>
        <v>0</v>
      </c>
      <c r="EA111" s="323">
        <f t="shared" si="49"/>
        <v>0</v>
      </c>
      <c r="EB111" s="323">
        <f t="shared" si="49"/>
        <v>0.04</v>
      </c>
      <c r="EC111" s="323">
        <f t="shared" si="49"/>
        <v>0.15</v>
      </c>
      <c r="ED111" s="323">
        <f t="shared" si="49"/>
        <v>0</v>
      </c>
      <c r="EE111" s="323">
        <f t="shared" si="49"/>
        <v>0</v>
      </c>
      <c r="EF111" s="323">
        <f t="shared" si="49"/>
        <v>0</v>
      </c>
      <c r="EG111" s="323">
        <f t="shared" si="49"/>
        <v>0.02</v>
      </c>
      <c r="EH111" s="323">
        <f t="shared" si="49"/>
        <v>0</v>
      </c>
      <c r="EI111" s="323">
        <f t="shared" si="49"/>
        <v>0</v>
      </c>
      <c r="EJ111" s="323">
        <f t="shared" si="49"/>
        <v>0</v>
      </c>
      <c r="EK111" s="323">
        <f t="shared" si="49"/>
        <v>0</v>
      </c>
      <c r="EL111" s="323">
        <f t="shared" si="49"/>
        <v>0</v>
      </c>
      <c r="EM111" s="323">
        <f t="shared" si="49"/>
        <v>0</v>
      </c>
      <c r="EN111" s="323">
        <f t="shared" si="49"/>
        <v>0</v>
      </c>
      <c r="EO111" s="323">
        <f t="shared" ref="EO111:GZ111" si="50">AVERAGE(EO7:EO106)</f>
        <v>0</v>
      </c>
      <c r="EP111" s="323">
        <f t="shared" si="50"/>
        <v>0</v>
      </c>
      <c r="EQ111" s="323">
        <f t="shared" si="50"/>
        <v>0</v>
      </c>
      <c r="ER111" s="323">
        <f t="shared" si="50"/>
        <v>0</v>
      </c>
      <c r="ES111" s="323">
        <f t="shared" si="50"/>
        <v>0</v>
      </c>
      <c r="ET111" s="323">
        <f t="shared" si="50"/>
        <v>0</v>
      </c>
      <c r="EU111" s="323">
        <f t="shared" si="50"/>
        <v>0</v>
      </c>
      <c r="EV111" s="323">
        <f t="shared" si="50"/>
        <v>0</v>
      </c>
      <c r="EW111" s="323">
        <f t="shared" si="50"/>
        <v>0</v>
      </c>
      <c r="EX111" s="323">
        <f t="shared" si="50"/>
        <v>0</v>
      </c>
      <c r="EY111" s="323">
        <f t="shared" si="50"/>
        <v>0</v>
      </c>
      <c r="EZ111" s="323">
        <f t="shared" si="50"/>
        <v>0</v>
      </c>
      <c r="FA111" s="323">
        <f t="shared" si="50"/>
        <v>0</v>
      </c>
      <c r="FB111" s="323">
        <f t="shared" si="50"/>
        <v>0</v>
      </c>
      <c r="FC111" s="323">
        <f t="shared" si="50"/>
        <v>0</v>
      </c>
      <c r="FD111" s="323">
        <f t="shared" si="50"/>
        <v>0</v>
      </c>
      <c r="FE111" s="323">
        <f t="shared" si="50"/>
        <v>0</v>
      </c>
      <c r="FF111" s="323">
        <f t="shared" si="50"/>
        <v>0</v>
      </c>
      <c r="FG111" s="323">
        <f t="shared" si="50"/>
        <v>0</v>
      </c>
      <c r="FH111" s="323">
        <f t="shared" si="50"/>
        <v>0</v>
      </c>
      <c r="FI111" s="323">
        <f t="shared" si="50"/>
        <v>0</v>
      </c>
      <c r="FJ111" s="323">
        <f t="shared" si="50"/>
        <v>0</v>
      </c>
      <c r="FK111" s="323">
        <f t="shared" si="50"/>
        <v>0</v>
      </c>
      <c r="FL111" s="323">
        <f t="shared" si="50"/>
        <v>0</v>
      </c>
      <c r="FM111" s="323">
        <f t="shared" si="50"/>
        <v>0</v>
      </c>
      <c r="FN111" s="323">
        <f t="shared" si="50"/>
        <v>0</v>
      </c>
      <c r="FO111" s="323">
        <f t="shared" si="50"/>
        <v>0</v>
      </c>
      <c r="FP111" s="323">
        <f t="shared" si="50"/>
        <v>0</v>
      </c>
      <c r="FQ111" s="323">
        <f t="shared" si="50"/>
        <v>0</v>
      </c>
      <c r="FR111" s="323">
        <f t="shared" si="50"/>
        <v>0</v>
      </c>
      <c r="FS111" s="323">
        <f t="shared" si="50"/>
        <v>0</v>
      </c>
      <c r="FT111" s="323">
        <f t="shared" si="50"/>
        <v>0</v>
      </c>
      <c r="FU111" s="323">
        <f t="shared" si="50"/>
        <v>0</v>
      </c>
      <c r="FV111" s="323">
        <f t="shared" si="50"/>
        <v>0.22</v>
      </c>
      <c r="FW111" s="323">
        <f t="shared" si="50"/>
        <v>0</v>
      </c>
      <c r="FX111" s="323">
        <f t="shared" si="50"/>
        <v>0</v>
      </c>
      <c r="FY111" s="323">
        <f t="shared" si="50"/>
        <v>0</v>
      </c>
      <c r="FZ111" s="323">
        <f t="shared" si="50"/>
        <v>0</v>
      </c>
      <c r="GA111" s="323">
        <f t="shared" si="50"/>
        <v>0</v>
      </c>
      <c r="GB111" s="323">
        <f t="shared" si="50"/>
        <v>0</v>
      </c>
      <c r="GC111" s="323">
        <f t="shared" si="50"/>
        <v>0</v>
      </c>
      <c r="GD111" s="323">
        <f t="shared" si="50"/>
        <v>0.02</v>
      </c>
      <c r="GE111" s="323">
        <f t="shared" si="50"/>
        <v>0</v>
      </c>
      <c r="GF111" s="323">
        <f t="shared" si="50"/>
        <v>0</v>
      </c>
      <c r="GG111" s="323">
        <f t="shared" si="50"/>
        <v>0</v>
      </c>
      <c r="GH111" s="323">
        <f t="shared" si="50"/>
        <v>0</v>
      </c>
      <c r="GI111" s="323">
        <f t="shared" si="50"/>
        <v>0</v>
      </c>
      <c r="GJ111" s="323">
        <f t="shared" si="50"/>
        <v>0</v>
      </c>
      <c r="GK111" s="323">
        <f t="shared" si="50"/>
        <v>0</v>
      </c>
      <c r="GL111" s="323">
        <f t="shared" si="50"/>
        <v>0</v>
      </c>
      <c r="GM111" s="323">
        <f t="shared" si="50"/>
        <v>0</v>
      </c>
      <c r="GN111" s="323">
        <f t="shared" si="50"/>
        <v>0.09</v>
      </c>
      <c r="GO111" s="323">
        <f t="shared" si="50"/>
        <v>0</v>
      </c>
      <c r="GP111" s="323">
        <f t="shared" si="50"/>
        <v>0</v>
      </c>
      <c r="GQ111" s="323">
        <f t="shared" si="50"/>
        <v>0</v>
      </c>
      <c r="GR111" s="323">
        <f t="shared" si="50"/>
        <v>0</v>
      </c>
      <c r="GS111" s="323">
        <f t="shared" si="50"/>
        <v>0</v>
      </c>
      <c r="GT111" s="323">
        <f t="shared" si="50"/>
        <v>0</v>
      </c>
      <c r="GU111" s="323">
        <f t="shared" si="50"/>
        <v>0</v>
      </c>
      <c r="GV111" s="323">
        <f t="shared" si="50"/>
        <v>0</v>
      </c>
      <c r="GW111" s="323">
        <f t="shared" si="50"/>
        <v>0</v>
      </c>
      <c r="GX111" s="323">
        <f t="shared" si="50"/>
        <v>0</v>
      </c>
      <c r="GY111" s="323">
        <f t="shared" si="50"/>
        <v>0</v>
      </c>
      <c r="GZ111" s="323">
        <f t="shared" si="50"/>
        <v>0</v>
      </c>
      <c r="HA111" s="323">
        <f t="shared" ref="HA111:HN111" si="51">AVERAGE(HA7:HA106)</f>
        <v>0</v>
      </c>
      <c r="HB111" s="323">
        <f t="shared" si="51"/>
        <v>0</v>
      </c>
      <c r="HC111" s="323">
        <f t="shared" si="51"/>
        <v>0</v>
      </c>
      <c r="HD111" s="323">
        <f t="shared" si="51"/>
        <v>0</v>
      </c>
      <c r="HE111" s="323">
        <f t="shared" si="51"/>
        <v>0</v>
      </c>
      <c r="HF111" s="323">
        <f t="shared" si="51"/>
        <v>0</v>
      </c>
      <c r="HG111" s="323">
        <f t="shared" si="51"/>
        <v>0</v>
      </c>
      <c r="HH111" s="323">
        <f t="shared" si="51"/>
        <v>0</v>
      </c>
      <c r="HI111" s="323">
        <f t="shared" si="51"/>
        <v>0</v>
      </c>
      <c r="HJ111" s="323">
        <f t="shared" si="51"/>
        <v>0</v>
      </c>
      <c r="HK111" s="323">
        <f t="shared" si="51"/>
        <v>0</v>
      </c>
      <c r="HL111" s="323">
        <f t="shared" si="51"/>
        <v>0</v>
      </c>
      <c r="HM111" s="323">
        <f t="shared" si="51"/>
        <v>0</v>
      </c>
      <c r="HN111" s="323">
        <f t="shared" si="51"/>
        <v>0</v>
      </c>
      <c r="HO111" s="323">
        <f t="shared" ref="HO111:ID111" si="52">AVERAGE(HO7:HO106)</f>
        <v>1.52</v>
      </c>
      <c r="HP111" s="323">
        <f t="shared" si="52"/>
        <v>0.03</v>
      </c>
      <c r="HQ111" s="323">
        <f t="shared" si="52"/>
        <v>0.08</v>
      </c>
      <c r="HR111" s="323">
        <f t="shared" si="52"/>
        <v>0.06</v>
      </c>
      <c r="HS111" s="323">
        <f t="shared" si="52"/>
        <v>0.2</v>
      </c>
      <c r="HT111" s="323">
        <f t="shared" si="52"/>
        <v>0</v>
      </c>
      <c r="HU111" s="323">
        <f t="shared" si="52"/>
        <v>0</v>
      </c>
      <c r="HV111" s="323">
        <f t="shared" si="52"/>
        <v>0</v>
      </c>
      <c r="HW111" s="323">
        <f t="shared" si="52"/>
        <v>0.28333333333333338</v>
      </c>
      <c r="HX111" s="323">
        <f t="shared" si="52"/>
        <v>0</v>
      </c>
      <c r="HY111" s="323">
        <f t="shared" si="52"/>
        <v>0</v>
      </c>
      <c r="HZ111" s="323">
        <f t="shared" si="52"/>
        <v>0</v>
      </c>
      <c r="IA111" s="323">
        <f t="shared" si="52"/>
        <v>1.69</v>
      </c>
      <c r="IB111" s="323">
        <f t="shared" si="52"/>
        <v>0.2</v>
      </c>
      <c r="IC111" s="323">
        <f>AVERAGE(IC7:IC106)</f>
        <v>0.26234567901234568</v>
      </c>
      <c r="ID111" s="323">
        <f t="shared" si="52"/>
        <v>0.1</v>
      </c>
    </row>
    <row r="112" spans="1:238" x14ac:dyDescent="0.25">
      <c r="A112" s="75"/>
      <c r="B112" s="71"/>
      <c r="C112" s="71"/>
      <c r="D112" s="71"/>
      <c r="E112" s="71"/>
      <c r="F112" s="71"/>
      <c r="G112" s="71"/>
      <c r="H112" s="68"/>
      <c r="I112" s="68"/>
      <c r="J112" s="68"/>
      <c r="K112" s="68"/>
      <c r="L112" s="68"/>
      <c r="M112" s="68"/>
      <c r="N112" s="68"/>
      <c r="O112" s="322" t="s">
        <v>113</v>
      </c>
      <c r="P112" s="323">
        <f>STDEV(P7:P106)</f>
        <v>0.73656313546447094</v>
      </c>
      <c r="Q112" s="323">
        <f t="shared" ref="Q112:CB112" si="53">STDEV(Q7:Q106)</f>
        <v>0.3</v>
      </c>
      <c r="R112" s="323">
        <f t="shared" si="53"/>
        <v>0</v>
      </c>
      <c r="S112" s="323">
        <f t="shared" si="53"/>
        <v>0</v>
      </c>
      <c r="T112" s="323">
        <f t="shared" si="53"/>
        <v>0.7</v>
      </c>
      <c r="U112" s="323">
        <f t="shared" si="53"/>
        <v>0</v>
      </c>
      <c r="V112" s="323">
        <f t="shared" si="53"/>
        <v>0</v>
      </c>
      <c r="W112" s="323">
        <f t="shared" si="53"/>
        <v>0</v>
      </c>
      <c r="X112" s="323">
        <f t="shared" si="53"/>
        <v>0.89080601341445464</v>
      </c>
      <c r="Y112" s="323">
        <f t="shared" si="53"/>
        <v>0</v>
      </c>
      <c r="Z112" s="323">
        <f t="shared" si="53"/>
        <v>0</v>
      </c>
      <c r="AA112" s="323">
        <f t="shared" si="53"/>
        <v>0</v>
      </c>
      <c r="AB112" s="323">
        <f t="shared" si="53"/>
        <v>0</v>
      </c>
      <c r="AC112" s="323">
        <f t="shared" si="53"/>
        <v>0</v>
      </c>
      <c r="AD112" s="323">
        <f t="shared" si="53"/>
        <v>0</v>
      </c>
      <c r="AE112" s="323">
        <f t="shared" si="53"/>
        <v>0</v>
      </c>
      <c r="AF112" s="323">
        <f t="shared" si="53"/>
        <v>0</v>
      </c>
      <c r="AG112" s="323">
        <f t="shared" si="53"/>
        <v>0</v>
      </c>
      <c r="AH112" s="323">
        <f t="shared" si="53"/>
        <v>0</v>
      </c>
      <c r="AI112" s="323">
        <f t="shared" si="53"/>
        <v>0</v>
      </c>
      <c r="AJ112" s="323">
        <f t="shared" si="53"/>
        <v>0.2</v>
      </c>
      <c r="AK112" s="323">
        <f t="shared" si="53"/>
        <v>0</v>
      </c>
      <c r="AL112" s="323">
        <f t="shared" si="53"/>
        <v>0</v>
      </c>
      <c r="AM112" s="323">
        <f t="shared" si="53"/>
        <v>0</v>
      </c>
      <c r="AN112" s="323">
        <f t="shared" si="53"/>
        <v>0</v>
      </c>
      <c r="AO112" s="323">
        <f t="shared" si="53"/>
        <v>0</v>
      </c>
      <c r="AP112" s="323">
        <f t="shared" si="53"/>
        <v>0</v>
      </c>
      <c r="AQ112" s="323">
        <f t="shared" si="53"/>
        <v>0</v>
      </c>
      <c r="AR112" s="323">
        <f t="shared" si="53"/>
        <v>0</v>
      </c>
      <c r="AS112" s="323">
        <f t="shared" si="53"/>
        <v>0</v>
      </c>
      <c r="AT112" s="323">
        <f t="shared" si="53"/>
        <v>0</v>
      </c>
      <c r="AU112" s="323">
        <f t="shared" si="53"/>
        <v>0</v>
      </c>
      <c r="AV112" s="323">
        <f t="shared" si="53"/>
        <v>0</v>
      </c>
      <c r="AW112" s="323">
        <f t="shared" si="53"/>
        <v>0</v>
      </c>
      <c r="AX112" s="323">
        <f t="shared" si="53"/>
        <v>0</v>
      </c>
      <c r="AY112" s="323">
        <f t="shared" si="53"/>
        <v>0</v>
      </c>
      <c r="AZ112" s="323">
        <f t="shared" si="53"/>
        <v>0.3</v>
      </c>
      <c r="BA112" s="323">
        <f t="shared" si="53"/>
        <v>0</v>
      </c>
      <c r="BB112" s="323">
        <f t="shared" si="53"/>
        <v>0</v>
      </c>
      <c r="BC112" s="323">
        <f t="shared" si="53"/>
        <v>0</v>
      </c>
      <c r="BD112" s="323">
        <f t="shared" si="53"/>
        <v>0.2</v>
      </c>
      <c r="BE112" s="323">
        <f t="shared" si="53"/>
        <v>0</v>
      </c>
      <c r="BF112" s="323">
        <f t="shared" si="53"/>
        <v>0</v>
      </c>
      <c r="BG112" s="323">
        <f t="shared" si="53"/>
        <v>0</v>
      </c>
      <c r="BH112" s="323">
        <f t="shared" si="53"/>
        <v>0</v>
      </c>
      <c r="BI112" s="323">
        <f t="shared" si="53"/>
        <v>0.54855181241983964</v>
      </c>
      <c r="BJ112" s="323">
        <f t="shared" si="53"/>
        <v>0</v>
      </c>
      <c r="BK112" s="323">
        <f t="shared" si="53"/>
        <v>0</v>
      </c>
      <c r="BL112" s="323">
        <f t="shared" si="53"/>
        <v>0.44540300670722732</v>
      </c>
      <c r="BM112" s="323">
        <f t="shared" si="53"/>
        <v>0.9</v>
      </c>
      <c r="BN112" s="323">
        <f t="shared" si="53"/>
        <v>0</v>
      </c>
      <c r="BO112" s="323">
        <f t="shared" si="53"/>
        <v>0</v>
      </c>
      <c r="BP112" s="323">
        <f t="shared" si="53"/>
        <v>0</v>
      </c>
      <c r="BQ112" s="323">
        <f t="shared" si="53"/>
        <v>0.5</v>
      </c>
      <c r="BR112" s="323">
        <f t="shared" si="53"/>
        <v>0</v>
      </c>
      <c r="BS112" s="323">
        <f t="shared" si="53"/>
        <v>0</v>
      </c>
      <c r="BT112" s="323">
        <f t="shared" si="53"/>
        <v>0</v>
      </c>
      <c r="BU112" s="323">
        <f t="shared" si="53"/>
        <v>0</v>
      </c>
      <c r="BV112" s="323">
        <f t="shared" si="53"/>
        <v>0</v>
      </c>
      <c r="BW112" s="323">
        <f t="shared" si="53"/>
        <v>0</v>
      </c>
      <c r="BX112" s="323">
        <f t="shared" si="53"/>
        <v>0</v>
      </c>
      <c r="BY112" s="323">
        <f t="shared" si="53"/>
        <v>0</v>
      </c>
      <c r="BZ112" s="323">
        <f t="shared" si="53"/>
        <v>0</v>
      </c>
      <c r="CA112" s="323">
        <f t="shared" si="53"/>
        <v>0</v>
      </c>
      <c r="CB112" s="323">
        <f t="shared" si="53"/>
        <v>0</v>
      </c>
      <c r="CC112" s="323">
        <f t="shared" ref="CC112:EN112" si="54">STDEV(CC7:CC106)</f>
        <v>0</v>
      </c>
      <c r="CD112" s="323">
        <f t="shared" si="54"/>
        <v>0</v>
      </c>
      <c r="CE112" s="323">
        <f t="shared" si="54"/>
        <v>0</v>
      </c>
      <c r="CF112" s="323">
        <f t="shared" si="54"/>
        <v>0</v>
      </c>
      <c r="CG112" s="323">
        <f t="shared" si="54"/>
        <v>0</v>
      </c>
      <c r="CH112" s="323">
        <f t="shared" si="54"/>
        <v>0</v>
      </c>
      <c r="CI112" s="323">
        <f t="shared" si="54"/>
        <v>0</v>
      </c>
      <c r="CJ112" s="323">
        <f t="shared" si="54"/>
        <v>0</v>
      </c>
      <c r="CK112" s="323">
        <f t="shared" si="54"/>
        <v>0</v>
      </c>
      <c r="CL112" s="323">
        <f t="shared" si="54"/>
        <v>0</v>
      </c>
      <c r="CM112" s="323">
        <f t="shared" si="54"/>
        <v>0</v>
      </c>
      <c r="CN112" s="323">
        <f t="shared" si="54"/>
        <v>0</v>
      </c>
      <c r="CO112" s="323">
        <f t="shared" si="54"/>
        <v>0</v>
      </c>
      <c r="CP112" s="323">
        <f t="shared" si="54"/>
        <v>0</v>
      </c>
      <c r="CQ112" s="323">
        <f t="shared" si="54"/>
        <v>0</v>
      </c>
      <c r="CR112" s="323">
        <f t="shared" si="54"/>
        <v>0</v>
      </c>
      <c r="CS112" s="323">
        <f t="shared" si="54"/>
        <v>3.1251828229349523</v>
      </c>
      <c r="CT112" s="323">
        <f t="shared" si="54"/>
        <v>0</v>
      </c>
      <c r="CU112" s="323">
        <f t="shared" si="54"/>
        <v>0.6</v>
      </c>
      <c r="CV112" s="323">
        <f t="shared" si="54"/>
        <v>0</v>
      </c>
      <c r="CW112" s="323">
        <f t="shared" si="54"/>
        <v>0</v>
      </c>
      <c r="CX112" s="323">
        <f t="shared" si="54"/>
        <v>0</v>
      </c>
      <c r="CY112" s="323">
        <f t="shared" si="54"/>
        <v>0</v>
      </c>
      <c r="CZ112" s="323">
        <f t="shared" si="54"/>
        <v>0</v>
      </c>
      <c r="DA112" s="323">
        <f t="shared" si="54"/>
        <v>0.28141058827257937</v>
      </c>
      <c r="DB112" s="323">
        <f t="shared" si="54"/>
        <v>0</v>
      </c>
      <c r="DC112" s="323">
        <f t="shared" si="54"/>
        <v>0</v>
      </c>
      <c r="DD112" s="323">
        <f t="shared" si="54"/>
        <v>0</v>
      </c>
      <c r="DE112" s="323">
        <f t="shared" si="54"/>
        <v>0</v>
      </c>
      <c r="DF112" s="323">
        <f t="shared" si="54"/>
        <v>0</v>
      </c>
      <c r="DG112" s="323">
        <f t="shared" si="54"/>
        <v>0</v>
      </c>
      <c r="DH112" s="323">
        <f t="shared" si="54"/>
        <v>0</v>
      </c>
      <c r="DI112" s="323">
        <f t="shared" si="54"/>
        <v>0</v>
      </c>
      <c r="DJ112" s="323">
        <f t="shared" si="54"/>
        <v>0</v>
      </c>
      <c r="DK112" s="323">
        <f t="shared" si="54"/>
        <v>0</v>
      </c>
      <c r="DL112" s="323">
        <f t="shared" si="54"/>
        <v>0</v>
      </c>
      <c r="DM112" s="323">
        <f t="shared" si="54"/>
        <v>0</v>
      </c>
      <c r="DN112" s="323">
        <f t="shared" si="54"/>
        <v>0</v>
      </c>
      <c r="DO112" s="323">
        <f t="shared" si="54"/>
        <v>0</v>
      </c>
      <c r="DP112" s="323">
        <f t="shared" si="54"/>
        <v>0</v>
      </c>
      <c r="DQ112" s="323">
        <f t="shared" si="54"/>
        <v>0</v>
      </c>
      <c r="DR112" s="323">
        <f t="shared" si="54"/>
        <v>0</v>
      </c>
      <c r="DS112" s="323">
        <f t="shared" si="54"/>
        <v>0</v>
      </c>
      <c r="DT112" s="323">
        <f t="shared" si="54"/>
        <v>1.554270753684047</v>
      </c>
      <c r="DU112" s="323">
        <f t="shared" si="54"/>
        <v>0</v>
      </c>
      <c r="DV112" s="323">
        <f t="shared" si="54"/>
        <v>0</v>
      </c>
      <c r="DW112" s="323">
        <f t="shared" si="54"/>
        <v>0</v>
      </c>
      <c r="DX112" s="323">
        <f t="shared" si="54"/>
        <v>0</v>
      </c>
      <c r="DY112" s="323">
        <f t="shared" si="54"/>
        <v>0</v>
      </c>
      <c r="DZ112" s="323">
        <f t="shared" si="54"/>
        <v>0</v>
      </c>
      <c r="EA112" s="323">
        <f t="shared" si="54"/>
        <v>0</v>
      </c>
      <c r="EB112" s="323">
        <f t="shared" si="54"/>
        <v>0.4</v>
      </c>
      <c r="EC112" s="323">
        <f t="shared" si="54"/>
        <v>1.0576799462440747</v>
      </c>
      <c r="ED112" s="323">
        <f t="shared" si="54"/>
        <v>0</v>
      </c>
      <c r="EE112" s="323">
        <f t="shared" si="54"/>
        <v>0</v>
      </c>
      <c r="EF112" s="323">
        <f t="shared" si="54"/>
        <v>0</v>
      </c>
      <c r="EG112" s="323">
        <f t="shared" si="54"/>
        <v>0.2</v>
      </c>
      <c r="EH112" s="323">
        <f t="shared" si="54"/>
        <v>0</v>
      </c>
      <c r="EI112" s="323">
        <f t="shared" si="54"/>
        <v>0</v>
      </c>
      <c r="EJ112" s="323">
        <f t="shared" si="54"/>
        <v>0</v>
      </c>
      <c r="EK112" s="323">
        <f t="shared" si="54"/>
        <v>0</v>
      </c>
      <c r="EL112" s="323">
        <f t="shared" si="54"/>
        <v>0</v>
      </c>
      <c r="EM112" s="323">
        <f t="shared" si="54"/>
        <v>0</v>
      </c>
      <c r="EN112" s="323">
        <f t="shared" si="54"/>
        <v>0</v>
      </c>
      <c r="EO112" s="323">
        <f t="shared" ref="EO112:GZ112" si="55">STDEV(EO7:EO106)</f>
        <v>0</v>
      </c>
      <c r="EP112" s="323">
        <f t="shared" si="55"/>
        <v>0</v>
      </c>
      <c r="EQ112" s="323">
        <f t="shared" si="55"/>
        <v>0</v>
      </c>
      <c r="ER112" s="323">
        <f t="shared" si="55"/>
        <v>0</v>
      </c>
      <c r="ES112" s="323">
        <f t="shared" si="55"/>
        <v>0</v>
      </c>
      <c r="ET112" s="323">
        <f t="shared" si="55"/>
        <v>0</v>
      </c>
      <c r="EU112" s="323">
        <f t="shared" si="55"/>
        <v>0</v>
      </c>
      <c r="EV112" s="323">
        <f t="shared" si="55"/>
        <v>0</v>
      </c>
      <c r="EW112" s="323">
        <f t="shared" si="55"/>
        <v>0</v>
      </c>
      <c r="EX112" s="323">
        <f t="shared" si="55"/>
        <v>0</v>
      </c>
      <c r="EY112" s="323">
        <f t="shared" si="55"/>
        <v>0</v>
      </c>
      <c r="EZ112" s="323">
        <f t="shared" si="55"/>
        <v>0</v>
      </c>
      <c r="FA112" s="323">
        <f t="shared" si="55"/>
        <v>0</v>
      </c>
      <c r="FB112" s="323">
        <f t="shared" si="55"/>
        <v>0</v>
      </c>
      <c r="FC112" s="323">
        <f t="shared" si="55"/>
        <v>0</v>
      </c>
      <c r="FD112" s="323">
        <f t="shared" si="55"/>
        <v>0</v>
      </c>
      <c r="FE112" s="323">
        <f t="shared" si="55"/>
        <v>0</v>
      </c>
      <c r="FF112" s="323">
        <f t="shared" si="55"/>
        <v>0</v>
      </c>
      <c r="FG112" s="323">
        <f t="shared" si="55"/>
        <v>0</v>
      </c>
      <c r="FH112" s="323">
        <f t="shared" si="55"/>
        <v>0</v>
      </c>
      <c r="FI112" s="323">
        <f t="shared" si="55"/>
        <v>0</v>
      </c>
      <c r="FJ112" s="323">
        <f t="shared" si="55"/>
        <v>0</v>
      </c>
      <c r="FK112" s="323">
        <f t="shared" si="55"/>
        <v>0</v>
      </c>
      <c r="FL112" s="323">
        <f t="shared" si="55"/>
        <v>0</v>
      </c>
      <c r="FM112" s="323">
        <f t="shared" si="55"/>
        <v>0</v>
      </c>
      <c r="FN112" s="323">
        <f t="shared" si="55"/>
        <v>0</v>
      </c>
      <c r="FO112" s="323">
        <f t="shared" si="55"/>
        <v>0</v>
      </c>
      <c r="FP112" s="323">
        <f t="shared" si="55"/>
        <v>0</v>
      </c>
      <c r="FQ112" s="323">
        <f t="shared" si="55"/>
        <v>0</v>
      </c>
      <c r="FR112" s="323">
        <f t="shared" si="55"/>
        <v>0</v>
      </c>
      <c r="FS112" s="323">
        <f t="shared" si="55"/>
        <v>0</v>
      </c>
      <c r="FT112" s="323">
        <f t="shared" si="55"/>
        <v>0</v>
      </c>
      <c r="FU112" s="323">
        <f t="shared" si="55"/>
        <v>0</v>
      </c>
      <c r="FV112" s="323">
        <f t="shared" si="55"/>
        <v>1.6054201124234546</v>
      </c>
      <c r="FW112" s="323">
        <f t="shared" si="55"/>
        <v>0</v>
      </c>
      <c r="FX112" s="323">
        <f t="shared" si="55"/>
        <v>0</v>
      </c>
      <c r="FY112" s="323">
        <f t="shared" si="55"/>
        <v>0</v>
      </c>
      <c r="FZ112" s="323">
        <f t="shared" si="55"/>
        <v>0</v>
      </c>
      <c r="GA112" s="323">
        <f t="shared" si="55"/>
        <v>0</v>
      </c>
      <c r="GB112" s="323">
        <f t="shared" si="55"/>
        <v>0</v>
      </c>
      <c r="GC112" s="323">
        <f t="shared" si="55"/>
        <v>0</v>
      </c>
      <c r="GD112" s="323">
        <f t="shared" si="55"/>
        <v>0.2</v>
      </c>
      <c r="GE112" s="323">
        <f t="shared" si="55"/>
        <v>0</v>
      </c>
      <c r="GF112" s="323">
        <f t="shared" si="55"/>
        <v>0</v>
      </c>
      <c r="GG112" s="323">
        <f t="shared" si="55"/>
        <v>0</v>
      </c>
      <c r="GH112" s="323">
        <f t="shared" si="55"/>
        <v>0</v>
      </c>
      <c r="GI112" s="323">
        <f t="shared" si="55"/>
        <v>0</v>
      </c>
      <c r="GJ112" s="323">
        <f t="shared" si="55"/>
        <v>0</v>
      </c>
      <c r="GK112" s="323">
        <f t="shared" si="55"/>
        <v>0</v>
      </c>
      <c r="GL112" s="323">
        <f t="shared" si="55"/>
        <v>0</v>
      </c>
      <c r="GM112" s="323">
        <f t="shared" si="55"/>
        <v>0</v>
      </c>
      <c r="GN112" s="323">
        <f t="shared" si="55"/>
        <v>0.80522285013767358</v>
      </c>
      <c r="GO112" s="323">
        <f t="shared" si="55"/>
        <v>0</v>
      </c>
      <c r="GP112" s="323">
        <f t="shared" si="55"/>
        <v>0</v>
      </c>
      <c r="GQ112" s="323">
        <f t="shared" si="55"/>
        <v>0</v>
      </c>
      <c r="GR112" s="323">
        <f t="shared" si="55"/>
        <v>0</v>
      </c>
      <c r="GS112" s="323">
        <f t="shared" si="55"/>
        <v>0</v>
      </c>
      <c r="GT112" s="323">
        <f t="shared" si="55"/>
        <v>0</v>
      </c>
      <c r="GU112" s="323">
        <f t="shared" si="55"/>
        <v>0</v>
      </c>
      <c r="GV112" s="323">
        <f t="shared" si="55"/>
        <v>0</v>
      </c>
      <c r="GW112" s="323">
        <f t="shared" si="55"/>
        <v>0</v>
      </c>
      <c r="GX112" s="323">
        <f t="shared" si="55"/>
        <v>0</v>
      </c>
      <c r="GY112" s="323">
        <f t="shared" si="55"/>
        <v>0</v>
      </c>
      <c r="GZ112" s="323">
        <f t="shared" si="55"/>
        <v>0</v>
      </c>
      <c r="HA112" s="323">
        <f t="shared" ref="HA112:HN112" si="56">STDEV(HA7:HA106)</f>
        <v>0</v>
      </c>
      <c r="HB112" s="323">
        <f t="shared" si="56"/>
        <v>0</v>
      </c>
      <c r="HC112" s="323">
        <f t="shared" si="56"/>
        <v>0</v>
      </c>
      <c r="HD112" s="323">
        <f t="shared" si="56"/>
        <v>0</v>
      </c>
      <c r="HE112" s="323">
        <f t="shared" si="56"/>
        <v>0</v>
      </c>
      <c r="HF112" s="323">
        <f t="shared" si="56"/>
        <v>0</v>
      </c>
      <c r="HG112" s="323">
        <f t="shared" si="56"/>
        <v>0</v>
      </c>
      <c r="HH112" s="323">
        <f t="shared" si="56"/>
        <v>0</v>
      </c>
      <c r="HI112" s="323">
        <f t="shared" si="56"/>
        <v>0</v>
      </c>
      <c r="HJ112" s="323">
        <f t="shared" si="56"/>
        <v>0</v>
      </c>
      <c r="HK112" s="323">
        <f t="shared" si="56"/>
        <v>0</v>
      </c>
      <c r="HL112" s="323">
        <f t="shared" si="56"/>
        <v>0</v>
      </c>
      <c r="HM112" s="323">
        <f t="shared" si="56"/>
        <v>0</v>
      </c>
      <c r="HN112" s="323">
        <f t="shared" si="56"/>
        <v>0</v>
      </c>
      <c r="HO112" s="323">
        <f t="shared" ref="HO112:ID112" si="57">STDEV(HO7:HO106)</f>
        <v>4.5360063420759822</v>
      </c>
      <c r="HP112" s="323">
        <f t="shared" si="57"/>
        <v>0.3</v>
      </c>
      <c r="HQ112" s="323">
        <f t="shared" si="57"/>
        <v>0.63053608744920986</v>
      </c>
      <c r="HR112" s="323">
        <f t="shared" si="57"/>
        <v>0.44540300670722732</v>
      </c>
      <c r="HS112" s="323">
        <f t="shared" si="57"/>
        <v>1.1634153830577252</v>
      </c>
      <c r="HT112" s="323">
        <f t="shared" si="57"/>
        <v>0</v>
      </c>
      <c r="HU112" s="323">
        <f t="shared" si="57"/>
        <v>0</v>
      </c>
      <c r="HV112" s="323">
        <f t="shared" si="57"/>
        <v>0</v>
      </c>
      <c r="HW112" s="323">
        <f t="shared" si="57"/>
        <v>0.99477803219277683</v>
      </c>
      <c r="HX112" s="323" t="e">
        <f t="shared" si="57"/>
        <v>#DIV/0!</v>
      </c>
      <c r="HY112" s="323">
        <f t="shared" si="57"/>
        <v>0</v>
      </c>
      <c r="HZ112" s="323">
        <f t="shared" si="57"/>
        <v>0</v>
      </c>
      <c r="IA112" s="323">
        <f t="shared" si="57"/>
        <v>4.6115686763362485</v>
      </c>
      <c r="IB112" s="323">
        <f t="shared" si="57"/>
        <v>1.1634153830577252</v>
      </c>
      <c r="IC112" s="323">
        <f t="shared" si="57"/>
        <v>0.95873840483290917</v>
      </c>
      <c r="ID112" s="323">
        <f t="shared" si="57"/>
        <v>0.30151134457776363</v>
      </c>
    </row>
    <row r="113" spans="1:238" ht="15.75" x14ac:dyDescent="0.25">
      <c r="A113" s="75"/>
      <c r="W113" s="68"/>
      <c r="X113" s="68"/>
      <c r="Y113" s="68"/>
      <c r="Z113" s="68"/>
      <c r="AA113" s="68"/>
      <c r="AB113" s="68"/>
      <c r="AC113" s="68"/>
      <c r="AD113" s="68"/>
      <c r="AE113" s="68"/>
      <c r="AF113" s="68"/>
      <c r="AG113" s="68"/>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0"/>
      <c r="DD113" s="70"/>
      <c r="DE113" s="70"/>
      <c r="DF113" s="70"/>
      <c r="DG113" s="70"/>
      <c r="DH113" s="70"/>
      <c r="DI113" s="70"/>
      <c r="DJ113" s="70"/>
      <c r="DK113" s="70"/>
      <c r="DL113" s="70"/>
      <c r="DM113" s="70"/>
      <c r="DN113" s="70"/>
      <c r="DO113" s="70"/>
      <c r="DP113" s="70"/>
      <c r="DQ113" s="70"/>
      <c r="DR113" s="70"/>
      <c r="DS113" s="70"/>
      <c r="DT113" s="70"/>
      <c r="DU113" s="70"/>
      <c r="DV113" s="70"/>
      <c r="DW113" s="70"/>
      <c r="DX113" s="70"/>
      <c r="DY113" s="70"/>
      <c r="DZ113" s="70"/>
      <c r="EA113" s="70"/>
      <c r="EB113" s="70"/>
      <c r="EC113" s="70"/>
      <c r="ED113" s="70"/>
      <c r="EE113" s="70"/>
      <c r="EF113" s="70"/>
      <c r="EG113" s="70"/>
      <c r="EH113" s="70"/>
      <c r="EI113" s="70"/>
      <c r="EJ113" s="70"/>
      <c r="EK113" s="70"/>
      <c r="EL113" s="70"/>
      <c r="EM113" s="70"/>
      <c r="EN113" s="70"/>
      <c r="EO113" s="70"/>
      <c r="EP113" s="70"/>
      <c r="EQ113" s="70"/>
      <c r="ER113" s="70"/>
      <c r="ES113" s="70"/>
      <c r="ET113" s="70"/>
      <c r="EU113" s="70"/>
      <c r="EV113" s="70"/>
      <c r="EW113" s="70"/>
      <c r="EX113" s="70"/>
      <c r="EY113" s="70"/>
      <c r="EZ113" s="70"/>
      <c r="FA113" s="70"/>
      <c r="FB113" s="70"/>
      <c r="FC113" s="70"/>
      <c r="FD113" s="70"/>
      <c r="FE113" s="70"/>
      <c r="FF113" s="70"/>
      <c r="FG113" s="70"/>
      <c r="FH113" s="70"/>
      <c r="FI113" s="70"/>
      <c r="FJ113" s="70"/>
      <c r="FK113" s="70"/>
      <c r="FL113" s="70"/>
      <c r="FM113" s="70"/>
      <c r="FN113" s="70"/>
      <c r="FO113" s="70"/>
      <c r="FP113" s="70"/>
      <c r="FQ113" s="70"/>
      <c r="FR113" s="70"/>
      <c r="FS113" s="70"/>
      <c r="FT113" s="70"/>
      <c r="FU113" s="70"/>
      <c r="FV113" s="70"/>
      <c r="FW113" s="70"/>
      <c r="HO113" s="514" t="s">
        <v>129</v>
      </c>
      <c r="HP113" s="515"/>
      <c r="HQ113" s="515"/>
      <c r="HR113" s="515"/>
      <c r="HS113" s="515"/>
      <c r="HT113" s="515"/>
      <c r="HU113" s="515"/>
      <c r="HV113" s="515"/>
      <c r="HW113" s="515"/>
      <c r="HX113" s="515"/>
      <c r="HY113" s="515"/>
      <c r="HZ113" s="515"/>
      <c r="IA113" s="515"/>
      <c r="IB113" s="515"/>
      <c r="IC113" s="516"/>
      <c r="ID113" s="133"/>
    </row>
    <row r="114" spans="1:238" ht="15.75" x14ac:dyDescent="0.25">
      <c r="A114" s="76"/>
      <c r="B114" s="70"/>
      <c r="C114" s="70"/>
      <c r="D114" s="70"/>
      <c r="E114" s="70"/>
      <c r="F114" s="70"/>
      <c r="G114" s="70"/>
      <c r="H114" s="70"/>
      <c r="I114" s="70"/>
      <c r="J114" s="70"/>
      <c r="K114" s="70"/>
      <c r="L114" s="70"/>
      <c r="M114" s="70"/>
      <c r="N114" s="70"/>
      <c r="O114" s="70"/>
      <c r="P114" s="70"/>
      <c r="Q114" s="70"/>
      <c r="R114" s="70"/>
      <c r="T114" s="389"/>
      <c r="U114" s="389"/>
      <c r="V114" s="389"/>
      <c r="W114" s="389"/>
      <c r="X114" s="39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0"/>
      <c r="DD114" s="70"/>
      <c r="DE114" s="70"/>
      <c r="DF114" s="70"/>
      <c r="DG114" s="70"/>
      <c r="DH114" s="70"/>
      <c r="DI114" s="70"/>
      <c r="DJ114" s="70"/>
      <c r="DK114" s="70"/>
      <c r="DL114" s="70"/>
      <c r="DM114" s="70"/>
      <c r="DN114" s="70"/>
      <c r="DO114" s="70"/>
      <c r="DP114" s="70"/>
      <c r="DQ114" s="70"/>
      <c r="DR114" s="70"/>
      <c r="DS114" s="70"/>
      <c r="DT114" s="70"/>
      <c r="DU114" s="70"/>
      <c r="DV114" s="70"/>
      <c r="DW114" s="70"/>
      <c r="DX114" s="70"/>
      <c r="DY114" s="70"/>
      <c r="DZ114" s="70"/>
      <c r="EA114" s="70"/>
      <c r="EB114" s="70"/>
      <c r="EC114" s="70"/>
      <c r="ED114" s="70"/>
      <c r="EE114" s="70"/>
      <c r="EF114" s="70"/>
      <c r="EG114" s="70"/>
      <c r="EH114" s="70"/>
      <c r="EI114" s="70"/>
      <c r="EJ114" s="70"/>
      <c r="EK114" s="70"/>
      <c r="EL114" s="70"/>
      <c r="EM114" s="70"/>
      <c r="EN114" s="70"/>
      <c r="EO114" s="70"/>
      <c r="EP114" s="70"/>
      <c r="EQ114" s="70"/>
      <c r="ER114" s="70"/>
      <c r="ES114" s="70"/>
      <c r="ET114" s="70"/>
      <c r="EU114" s="70"/>
      <c r="EV114" s="70"/>
      <c r="EW114" s="70"/>
      <c r="EX114" s="70"/>
      <c r="EY114" s="70"/>
      <c r="EZ114" s="70"/>
      <c r="FA114" s="70"/>
      <c r="FB114" s="70"/>
      <c r="FC114" s="70"/>
      <c r="FD114" s="70"/>
      <c r="FE114" s="70"/>
      <c r="FF114" s="70"/>
      <c r="FG114" s="70"/>
      <c r="FH114" s="70"/>
      <c r="FI114" s="70"/>
      <c r="FJ114" s="70"/>
      <c r="FK114" s="70"/>
      <c r="FL114" s="70"/>
      <c r="FM114" s="70"/>
      <c r="FN114" s="70"/>
      <c r="FO114" s="70"/>
      <c r="FP114" s="70"/>
      <c r="FQ114" s="70"/>
      <c r="FR114" s="70"/>
      <c r="FS114" s="70"/>
      <c r="FT114" s="70"/>
      <c r="FU114" s="70"/>
      <c r="FV114" s="70"/>
      <c r="FW114" s="70"/>
      <c r="HO114" s="180">
        <f>COUNTIF(HO7:HO106,0)</f>
        <v>75</v>
      </c>
      <c r="HP114" s="180">
        <f t="shared" ref="HP114:IB114" si="58">COUNTIF(HP7:HP106,0)</f>
        <v>99</v>
      </c>
      <c r="HQ114" s="180">
        <f t="shared" si="58"/>
        <v>98</v>
      </c>
      <c r="HR114" s="180">
        <f t="shared" si="58"/>
        <v>98</v>
      </c>
      <c r="HS114" s="180">
        <f t="shared" si="58"/>
        <v>96</v>
      </c>
      <c r="HT114" s="180">
        <f t="shared" si="58"/>
        <v>100</v>
      </c>
      <c r="HU114" s="180">
        <f t="shared" si="58"/>
        <v>100</v>
      </c>
      <c r="HV114" s="180">
        <f t="shared" si="58"/>
        <v>100</v>
      </c>
      <c r="HW114" s="180">
        <f t="shared" si="58"/>
        <v>22</v>
      </c>
      <c r="HX114" s="180">
        <f t="shared" si="58"/>
        <v>1</v>
      </c>
      <c r="HY114" s="180">
        <f t="shared" si="58"/>
        <v>2</v>
      </c>
      <c r="HZ114" s="180">
        <f t="shared" si="58"/>
        <v>2</v>
      </c>
      <c r="IA114" s="180">
        <f t="shared" si="58"/>
        <v>73</v>
      </c>
      <c r="IB114" s="180">
        <f t="shared" si="58"/>
        <v>96</v>
      </c>
      <c r="IC114" s="133"/>
      <c r="ID114" s="133"/>
    </row>
    <row r="115" spans="1:238" ht="67.900000000000006" customHeight="1" x14ac:dyDescent="0.25">
      <c r="A115" s="76"/>
      <c r="B115" s="70"/>
      <c r="C115" s="70"/>
      <c r="D115" s="70"/>
      <c r="E115" s="70"/>
      <c r="F115" s="70"/>
      <c r="G115" s="70"/>
      <c r="H115" s="70"/>
      <c r="I115" s="70"/>
      <c r="J115" s="70"/>
      <c r="K115" s="70"/>
      <c r="L115" s="70"/>
      <c r="M115" s="70"/>
      <c r="N115" s="70"/>
      <c r="O115" s="70"/>
      <c r="P115" s="70"/>
      <c r="Q115" s="70"/>
      <c r="R115" s="367"/>
      <c r="S115" s="367"/>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0"/>
      <c r="DD115" s="70"/>
      <c r="DE115" s="70"/>
      <c r="DF115" s="70"/>
      <c r="DG115" s="70"/>
      <c r="DH115" s="70"/>
      <c r="DI115" s="70"/>
      <c r="DJ115" s="70"/>
      <c r="DK115" s="70"/>
      <c r="DL115" s="70"/>
      <c r="DM115" s="70"/>
      <c r="DN115" s="70"/>
      <c r="DO115" s="70"/>
      <c r="DP115" s="70"/>
      <c r="DQ115" s="70"/>
      <c r="DR115" s="70"/>
      <c r="DS115" s="70"/>
      <c r="DT115" s="70"/>
      <c r="DU115" s="70"/>
      <c r="DV115" s="70"/>
      <c r="DW115" s="70"/>
      <c r="DX115" s="70"/>
      <c r="DY115" s="70"/>
      <c r="DZ115" s="70"/>
      <c r="EA115" s="70"/>
      <c r="EB115" s="70"/>
      <c r="EC115" s="70"/>
      <c r="ED115" s="70"/>
      <c r="EE115" s="70"/>
      <c r="EF115" s="70"/>
      <c r="EG115" s="70"/>
      <c r="EH115" s="70"/>
      <c r="EI115" s="70"/>
      <c r="EJ115" s="70"/>
      <c r="EK115" s="70"/>
      <c r="EL115" s="70"/>
      <c r="EM115" s="70"/>
      <c r="EN115" s="70"/>
      <c r="EO115" s="70"/>
      <c r="EP115" s="70"/>
      <c r="EQ115" s="70"/>
      <c r="ER115" s="70"/>
      <c r="ES115" s="70"/>
      <c r="ET115" s="70"/>
      <c r="EU115" s="70"/>
      <c r="EV115" s="70"/>
      <c r="EW115" s="70"/>
      <c r="EX115" s="70"/>
      <c r="EY115" s="70"/>
      <c r="EZ115" s="70"/>
      <c r="FA115" s="70"/>
      <c r="FB115" s="70"/>
      <c r="FC115" s="70"/>
      <c r="FD115" s="70"/>
      <c r="FE115" s="70"/>
      <c r="FF115" s="70"/>
      <c r="FG115" s="70"/>
      <c r="FH115" s="70"/>
      <c r="FI115" s="70"/>
      <c r="FJ115" s="70"/>
      <c r="FK115" s="70"/>
      <c r="FL115" s="70"/>
      <c r="FM115" s="70"/>
      <c r="FN115" s="70"/>
      <c r="FO115" s="70"/>
      <c r="FP115" s="70"/>
      <c r="FQ115" s="70"/>
      <c r="FR115" s="70"/>
      <c r="FS115" s="70"/>
      <c r="FT115" s="70"/>
      <c r="FU115" s="70"/>
      <c r="FV115" s="70"/>
      <c r="FW115" s="70"/>
      <c r="HO115" s="517" t="s">
        <v>130</v>
      </c>
      <c r="HP115" s="518"/>
      <c r="HQ115" s="518"/>
      <c r="HR115" s="519"/>
      <c r="HS115" s="517" t="s">
        <v>131</v>
      </c>
      <c r="HT115" s="518"/>
      <c r="HU115" s="518"/>
      <c r="HV115" s="519"/>
      <c r="HW115" s="174"/>
      <c r="HX115" s="174"/>
      <c r="HY115" s="174"/>
      <c r="HZ115" s="174"/>
      <c r="IA115" s="174" t="s">
        <v>132</v>
      </c>
      <c r="IB115" s="174" t="s">
        <v>133</v>
      </c>
      <c r="IC115" s="135"/>
      <c r="ID115" s="133"/>
    </row>
    <row r="116" spans="1:238" ht="15.75" x14ac:dyDescent="0.25">
      <c r="A116" s="76"/>
      <c r="B116" s="70"/>
      <c r="C116" s="70"/>
      <c r="D116" s="70"/>
      <c r="E116" s="70"/>
      <c r="F116" s="70"/>
      <c r="G116" s="70"/>
      <c r="H116" s="70"/>
      <c r="I116" s="70"/>
      <c r="J116" s="70"/>
      <c r="K116" s="70"/>
      <c r="L116" s="70"/>
      <c r="M116" s="70"/>
      <c r="N116" s="70"/>
      <c r="O116" s="70"/>
      <c r="P116" s="70"/>
      <c r="Q116" s="70"/>
      <c r="R116" s="367"/>
      <c r="S116" s="367"/>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0"/>
      <c r="DD116" s="70"/>
      <c r="DE116" s="70"/>
      <c r="DF116" s="70"/>
      <c r="DG116" s="70"/>
      <c r="DH116" s="70"/>
      <c r="DI116" s="70"/>
      <c r="DJ116" s="70"/>
      <c r="DK116" s="70"/>
      <c r="DL116" s="70"/>
      <c r="DM116" s="70"/>
      <c r="DN116" s="70"/>
      <c r="DO116" s="70"/>
      <c r="DP116" s="70"/>
      <c r="DQ116" s="70"/>
      <c r="DR116" s="70"/>
      <c r="DS116" s="70"/>
      <c r="DT116" s="70"/>
      <c r="DU116" s="70"/>
      <c r="DV116" s="70"/>
      <c r="DW116" s="70"/>
      <c r="DX116" s="70"/>
      <c r="DY116" s="70"/>
      <c r="DZ116" s="70"/>
      <c r="EA116" s="70"/>
      <c r="EB116" s="70"/>
      <c r="EC116" s="70"/>
      <c r="ED116" s="70"/>
      <c r="EE116" s="70"/>
      <c r="EF116" s="70"/>
      <c r="EG116" s="70"/>
      <c r="EH116" s="70"/>
      <c r="EI116" s="70"/>
      <c r="EJ116" s="70"/>
      <c r="EK116" s="70"/>
      <c r="EL116" s="70"/>
      <c r="EM116" s="70"/>
      <c r="EN116" s="70"/>
      <c r="EO116" s="70"/>
      <c r="EP116" s="70"/>
      <c r="EQ116" s="70"/>
      <c r="ER116" s="70"/>
      <c r="ES116" s="70"/>
      <c r="ET116" s="70"/>
      <c r="EU116" s="70"/>
      <c r="EV116" s="70"/>
      <c r="EW116" s="70"/>
      <c r="EX116" s="70"/>
      <c r="EY116" s="70"/>
      <c r="EZ116" s="70"/>
      <c r="FA116" s="70"/>
      <c r="FB116" s="70"/>
      <c r="FC116" s="70"/>
      <c r="FD116" s="70"/>
      <c r="FE116" s="70"/>
      <c r="FF116" s="70"/>
      <c r="FG116" s="70"/>
      <c r="FH116" s="70"/>
      <c r="FI116" s="70"/>
      <c r="FJ116" s="70"/>
      <c r="FK116" s="70"/>
      <c r="FL116" s="70"/>
      <c r="FM116" s="70"/>
      <c r="FN116" s="70"/>
      <c r="FO116" s="70"/>
      <c r="FP116" s="70"/>
      <c r="FQ116" s="70"/>
      <c r="FR116" s="70"/>
      <c r="FS116" s="70"/>
      <c r="FT116" s="70"/>
      <c r="FU116" s="70"/>
      <c r="FV116" s="70"/>
      <c r="FW116" s="70"/>
      <c r="HO116" s="180">
        <f t="shared" ref="HO116:IB116" si="59">$A$2-HO114</f>
        <v>25</v>
      </c>
      <c r="HP116" s="180">
        <f t="shared" si="59"/>
        <v>1</v>
      </c>
      <c r="HQ116" s="180">
        <f t="shared" si="59"/>
        <v>2</v>
      </c>
      <c r="HR116" s="180">
        <f t="shared" si="59"/>
        <v>2</v>
      </c>
      <c r="HS116" s="180">
        <f t="shared" si="59"/>
        <v>4</v>
      </c>
      <c r="HT116" s="180">
        <f t="shared" si="59"/>
        <v>0</v>
      </c>
      <c r="HU116" s="180">
        <f t="shared" si="59"/>
        <v>0</v>
      </c>
      <c r="HV116" s="180">
        <f t="shared" si="59"/>
        <v>0</v>
      </c>
      <c r="HW116" s="180">
        <f t="shared" si="59"/>
        <v>78</v>
      </c>
      <c r="HX116" s="180">
        <f t="shared" si="59"/>
        <v>99</v>
      </c>
      <c r="HY116" s="180">
        <f t="shared" si="59"/>
        <v>98</v>
      </c>
      <c r="HZ116" s="180">
        <f t="shared" si="59"/>
        <v>98</v>
      </c>
      <c r="IA116" s="180">
        <f t="shared" si="59"/>
        <v>27</v>
      </c>
      <c r="IB116" s="180">
        <f t="shared" si="59"/>
        <v>4</v>
      </c>
      <c r="IC116" s="133"/>
      <c r="ID116" s="133"/>
    </row>
    <row r="117" spans="1:238" ht="15.75" x14ac:dyDescent="0.25">
      <c r="A117" s="76"/>
      <c r="B117" s="70"/>
      <c r="C117" s="70"/>
      <c r="D117" s="70"/>
      <c r="E117" s="70"/>
      <c r="F117" s="70"/>
      <c r="G117" s="70"/>
      <c r="H117" s="70"/>
      <c r="I117" s="70"/>
      <c r="J117" s="70"/>
      <c r="K117" s="70"/>
      <c r="L117" s="70"/>
      <c r="M117" s="70"/>
      <c r="N117" s="70"/>
      <c r="O117" s="70"/>
      <c r="P117" s="70"/>
      <c r="Q117" s="70"/>
      <c r="R117" s="367"/>
      <c r="S117" s="367"/>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0"/>
      <c r="DD117" s="70"/>
      <c r="DE117" s="70"/>
      <c r="DF117" s="70"/>
      <c r="DG117" s="70"/>
      <c r="DH117" s="70"/>
      <c r="DI117" s="70"/>
      <c r="DJ117" s="70"/>
      <c r="DK117" s="70"/>
      <c r="DL117" s="70"/>
      <c r="DM117" s="70"/>
      <c r="DN117" s="70"/>
      <c r="DO117" s="70"/>
      <c r="DP117" s="70"/>
      <c r="DQ117" s="70"/>
      <c r="DR117" s="70"/>
      <c r="DS117" s="70"/>
      <c r="DT117" s="70"/>
      <c r="DU117" s="70"/>
      <c r="DV117" s="70"/>
      <c r="DW117" s="70"/>
      <c r="DX117" s="70"/>
      <c r="DY117" s="70"/>
      <c r="DZ117" s="70"/>
      <c r="EA117" s="70"/>
      <c r="EB117" s="70"/>
      <c r="EC117" s="70"/>
      <c r="ED117" s="70"/>
      <c r="EE117" s="70"/>
      <c r="EF117" s="70"/>
      <c r="EG117" s="70"/>
      <c r="EH117" s="70"/>
      <c r="EI117" s="70"/>
      <c r="EJ117" s="70"/>
      <c r="EK117" s="70"/>
      <c r="EL117" s="70"/>
      <c r="EM117" s="70"/>
      <c r="EN117" s="70"/>
      <c r="EO117" s="70"/>
      <c r="EP117" s="70"/>
      <c r="EQ117" s="70"/>
      <c r="ER117" s="70"/>
      <c r="ES117" s="70"/>
      <c r="ET117" s="70"/>
      <c r="EU117" s="70"/>
      <c r="EV117" s="70"/>
      <c r="EW117" s="70"/>
      <c r="EX117" s="70"/>
      <c r="EY117" s="70"/>
      <c r="EZ117" s="70"/>
      <c r="FA117" s="70"/>
      <c r="FB117" s="70"/>
      <c r="FC117" s="70"/>
      <c r="FD117" s="70"/>
      <c r="FE117" s="70"/>
      <c r="FF117" s="70"/>
      <c r="FG117" s="70"/>
      <c r="FH117" s="70"/>
      <c r="FI117" s="70"/>
      <c r="FJ117" s="70"/>
      <c r="FK117" s="70"/>
      <c r="FL117" s="70"/>
      <c r="FM117" s="70"/>
      <c r="FN117" s="70"/>
      <c r="FO117" s="70"/>
      <c r="FP117" s="70"/>
      <c r="FQ117" s="70"/>
      <c r="FR117" s="70"/>
      <c r="FS117" s="70"/>
      <c r="FT117" s="70"/>
      <c r="FU117" s="70"/>
      <c r="FV117" s="70"/>
      <c r="FW117" s="70"/>
      <c r="HO117" s="134"/>
      <c r="HP117" s="134"/>
      <c r="HQ117" s="134"/>
      <c r="HR117" s="134"/>
      <c r="HS117" s="134"/>
      <c r="HT117" s="134"/>
      <c r="HU117" s="134"/>
      <c r="HV117" s="134"/>
      <c r="HW117" s="134"/>
      <c r="HX117" s="134"/>
      <c r="HY117" s="134"/>
      <c r="HZ117" s="134"/>
      <c r="IA117" s="134"/>
      <c r="IB117" s="134"/>
      <c r="IC117" s="134"/>
      <c r="ID117" s="133"/>
    </row>
    <row r="118" spans="1:238" ht="15.75" x14ac:dyDescent="0.25">
      <c r="A118" s="76"/>
      <c r="B118" s="70"/>
      <c r="C118" s="70"/>
      <c r="D118" s="70"/>
      <c r="E118" s="70"/>
      <c r="F118" s="70"/>
      <c r="G118" s="70"/>
      <c r="H118" s="70"/>
      <c r="I118" s="70"/>
      <c r="J118" s="70"/>
      <c r="K118" s="70"/>
      <c r="L118" s="70"/>
      <c r="M118" s="70"/>
      <c r="N118" s="70"/>
      <c r="O118" s="70"/>
      <c r="P118" s="70"/>
      <c r="Q118" s="70"/>
      <c r="R118" s="367"/>
      <c r="S118" s="367"/>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0"/>
      <c r="DD118" s="70"/>
      <c r="DE118" s="70"/>
      <c r="DF118" s="70"/>
      <c r="DG118" s="70"/>
      <c r="DH118" s="70"/>
      <c r="DI118" s="70"/>
      <c r="DJ118" s="70"/>
      <c r="DK118" s="70"/>
      <c r="DL118" s="70"/>
      <c r="DM118" s="70"/>
      <c r="DN118" s="70"/>
      <c r="DO118" s="70"/>
      <c r="DP118" s="70"/>
      <c r="DQ118" s="70"/>
      <c r="DR118" s="70"/>
      <c r="DS118" s="70"/>
      <c r="DT118" s="70"/>
      <c r="DU118" s="70"/>
      <c r="DV118" s="70"/>
      <c r="DW118" s="70"/>
      <c r="DX118" s="70"/>
      <c r="DY118" s="70"/>
      <c r="DZ118" s="70"/>
      <c r="EA118" s="70"/>
      <c r="EB118" s="70"/>
      <c r="EC118" s="70"/>
      <c r="ED118" s="70"/>
      <c r="EE118" s="70"/>
      <c r="EF118" s="70"/>
      <c r="EG118" s="70"/>
      <c r="EH118" s="70"/>
      <c r="EI118" s="70"/>
      <c r="EJ118" s="70"/>
      <c r="EK118" s="70"/>
      <c r="EL118" s="70"/>
      <c r="EM118" s="70"/>
      <c r="EN118" s="70"/>
      <c r="EO118" s="70"/>
      <c r="EP118" s="70"/>
      <c r="EQ118" s="70"/>
      <c r="ER118" s="70"/>
      <c r="ES118" s="70"/>
      <c r="ET118" s="70"/>
      <c r="EU118" s="70"/>
      <c r="EV118" s="70"/>
      <c r="EW118" s="70"/>
      <c r="EX118" s="70"/>
      <c r="EY118" s="70"/>
      <c r="EZ118" s="70"/>
      <c r="FA118" s="70"/>
      <c r="FB118" s="70"/>
      <c r="FC118" s="70"/>
      <c r="FD118" s="70"/>
      <c r="FE118" s="70"/>
      <c r="FF118" s="70"/>
      <c r="FG118" s="70"/>
      <c r="FH118" s="70"/>
      <c r="FI118" s="70"/>
      <c r="FJ118" s="70"/>
      <c r="FK118" s="70"/>
      <c r="FL118" s="70"/>
      <c r="FM118" s="70"/>
      <c r="FN118" s="70"/>
      <c r="FO118" s="70"/>
      <c r="FP118" s="70"/>
      <c r="FQ118" s="70"/>
      <c r="FR118" s="70"/>
      <c r="FS118" s="70"/>
      <c r="FT118" s="70"/>
      <c r="FU118" s="70"/>
      <c r="FV118" s="70"/>
      <c r="FW118" s="70"/>
      <c r="HO118" s="134"/>
      <c r="HP118" s="134"/>
      <c r="HQ118" s="134"/>
      <c r="HR118" s="134"/>
      <c r="HS118" s="134"/>
      <c r="HT118" s="134"/>
      <c r="HU118" s="134"/>
      <c r="HV118" s="134"/>
      <c r="HW118" s="134"/>
      <c r="HX118" s="134"/>
      <c r="HY118" s="134"/>
      <c r="HZ118" s="134"/>
      <c r="IA118" s="134"/>
      <c r="IB118" s="134"/>
      <c r="IC118" s="134"/>
      <c r="ID118" s="133"/>
    </row>
    <row r="119" spans="1:238" ht="15.75" x14ac:dyDescent="0.25">
      <c r="A119" s="76"/>
      <c r="B119" s="70"/>
      <c r="C119" s="70"/>
      <c r="D119" s="70"/>
      <c r="E119" s="70"/>
      <c r="F119" s="70"/>
      <c r="G119" s="70"/>
      <c r="H119" s="70"/>
      <c r="I119" s="70"/>
      <c r="J119" s="70"/>
      <c r="K119" s="70"/>
      <c r="L119" s="70"/>
      <c r="M119" s="70"/>
      <c r="N119" s="70"/>
      <c r="O119" s="70"/>
      <c r="P119" s="70"/>
      <c r="Q119" s="70"/>
      <c r="R119" s="367"/>
      <c r="S119" s="367"/>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0"/>
      <c r="DD119" s="70"/>
      <c r="DE119" s="70"/>
      <c r="DF119" s="70"/>
      <c r="DG119" s="70"/>
      <c r="DH119" s="70"/>
      <c r="DI119" s="70"/>
      <c r="DJ119" s="70"/>
      <c r="DK119" s="70"/>
      <c r="DL119" s="70"/>
      <c r="DM119" s="70"/>
      <c r="DN119" s="70"/>
      <c r="DO119" s="70"/>
      <c r="DP119" s="70"/>
      <c r="DQ119" s="70"/>
      <c r="DR119" s="70"/>
      <c r="DS119" s="70"/>
      <c r="DT119" s="70"/>
      <c r="DU119" s="70"/>
      <c r="DV119" s="70"/>
      <c r="DW119" s="70"/>
      <c r="DX119" s="70"/>
      <c r="DY119" s="70"/>
      <c r="DZ119" s="70"/>
      <c r="EA119" s="70"/>
      <c r="EB119" s="70"/>
      <c r="EC119" s="70"/>
      <c r="ED119" s="70"/>
      <c r="EE119" s="70"/>
      <c r="EF119" s="70"/>
      <c r="EG119" s="70"/>
      <c r="EH119" s="70"/>
      <c r="EI119" s="70"/>
      <c r="EJ119" s="70"/>
      <c r="EK119" s="70"/>
      <c r="EL119" s="70"/>
      <c r="EM119" s="70"/>
      <c r="EN119" s="70"/>
      <c r="EO119" s="70"/>
      <c r="EP119" s="70"/>
      <c r="EQ119" s="70"/>
      <c r="ER119" s="70"/>
      <c r="ES119" s="70"/>
      <c r="ET119" s="70"/>
      <c r="EU119" s="70"/>
      <c r="EV119" s="70"/>
      <c r="EW119" s="70"/>
      <c r="EX119" s="70"/>
      <c r="EY119" s="70"/>
      <c r="EZ119" s="70"/>
      <c r="FA119" s="70"/>
      <c r="FB119" s="70"/>
      <c r="FC119" s="70"/>
      <c r="FD119" s="70"/>
      <c r="FE119" s="70"/>
      <c r="FF119" s="70"/>
      <c r="FG119" s="70"/>
      <c r="FH119" s="70"/>
      <c r="FI119" s="70"/>
      <c r="FJ119" s="70"/>
      <c r="FK119" s="70"/>
      <c r="FL119" s="70"/>
      <c r="FM119" s="70"/>
      <c r="FN119" s="70"/>
      <c r="FO119" s="70"/>
      <c r="FP119" s="70"/>
      <c r="FQ119" s="70"/>
      <c r="FR119" s="70"/>
      <c r="FS119" s="70"/>
      <c r="FT119" s="70"/>
      <c r="FU119" s="70"/>
      <c r="FV119" s="70"/>
      <c r="FW119" s="70"/>
      <c r="HO119" s="503" t="s">
        <v>134</v>
      </c>
      <c r="HP119" s="504"/>
      <c r="HQ119" s="504"/>
      <c r="HR119" s="505"/>
      <c r="HS119" s="507" t="s">
        <v>135</v>
      </c>
      <c r="HT119" s="508"/>
      <c r="HU119" s="508"/>
      <c r="HV119" s="509"/>
      <c r="HW119" s="503" t="s">
        <v>136</v>
      </c>
      <c r="HX119" s="504"/>
      <c r="HY119" s="504"/>
      <c r="HZ119" s="505"/>
      <c r="IA119" s="175"/>
      <c r="IB119" s="175" t="s">
        <v>176</v>
      </c>
      <c r="IC119" s="176"/>
      <c r="ID119" s="177"/>
    </row>
    <row r="120" spans="1:238" ht="15.75" x14ac:dyDescent="0.25">
      <c r="A120" s="76"/>
      <c r="B120" s="70"/>
      <c r="C120" s="70"/>
      <c r="D120" s="70"/>
      <c r="E120" s="70"/>
      <c r="F120" s="70"/>
      <c r="G120" s="70"/>
      <c r="H120" s="70"/>
      <c r="I120" s="70"/>
      <c r="J120" s="70"/>
      <c r="K120" s="70"/>
      <c r="L120" s="70"/>
      <c r="M120" s="70"/>
      <c r="N120" s="70"/>
      <c r="O120" s="70"/>
      <c r="P120" s="70"/>
      <c r="Q120" s="70"/>
      <c r="R120" s="367"/>
      <c r="S120" s="367"/>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0"/>
      <c r="DD120" s="70"/>
      <c r="DE120" s="70"/>
      <c r="DF120" s="70"/>
      <c r="DG120" s="70"/>
      <c r="DH120" s="70"/>
      <c r="DI120" s="70"/>
      <c r="DJ120" s="70"/>
      <c r="DK120" s="70"/>
      <c r="DL120" s="70"/>
      <c r="DM120" s="70"/>
      <c r="DN120" s="70"/>
      <c r="DO120" s="70"/>
      <c r="DP120" s="70"/>
      <c r="DQ120" s="70"/>
      <c r="DR120" s="70"/>
      <c r="DS120" s="70"/>
      <c r="DT120" s="70"/>
      <c r="DU120" s="70"/>
      <c r="DV120" s="70"/>
      <c r="DW120" s="70"/>
      <c r="DX120" s="70"/>
      <c r="DY120" s="70"/>
      <c r="DZ120" s="70"/>
      <c r="EA120" s="70"/>
      <c r="EB120" s="70"/>
      <c r="EC120" s="70"/>
      <c r="ED120" s="70"/>
      <c r="EE120" s="70"/>
      <c r="EF120" s="70"/>
      <c r="EG120" s="70"/>
      <c r="EH120" s="70"/>
      <c r="EI120" s="70"/>
      <c r="EJ120" s="70"/>
      <c r="EK120" s="70"/>
      <c r="EL120" s="70"/>
      <c r="EM120" s="70"/>
      <c r="EN120" s="70"/>
      <c r="EO120" s="70"/>
      <c r="EP120" s="70"/>
      <c r="EQ120" s="70"/>
      <c r="ER120" s="70"/>
      <c r="ES120" s="70"/>
      <c r="ET120" s="70"/>
      <c r="EU120" s="70"/>
      <c r="EV120" s="70"/>
      <c r="EW120" s="70"/>
      <c r="EX120" s="70"/>
      <c r="EY120" s="70"/>
      <c r="EZ120" s="70"/>
      <c r="FA120" s="70"/>
      <c r="FB120" s="70"/>
      <c r="FC120" s="70"/>
      <c r="FD120" s="70"/>
      <c r="FE120" s="70"/>
      <c r="FF120" s="70"/>
      <c r="FG120" s="70"/>
      <c r="FH120" s="70"/>
      <c r="FI120" s="70"/>
      <c r="FJ120" s="70"/>
      <c r="FK120" s="70"/>
      <c r="FL120" s="70"/>
      <c r="FM120" s="70"/>
      <c r="FN120" s="70"/>
      <c r="FO120" s="70"/>
      <c r="FP120" s="70"/>
      <c r="FQ120" s="70"/>
      <c r="FR120" s="70"/>
      <c r="FS120" s="70"/>
      <c r="FT120" s="70"/>
      <c r="FU120" s="70"/>
      <c r="FV120" s="70"/>
      <c r="FW120" s="70"/>
      <c r="HO120" s="80" t="s">
        <v>36</v>
      </c>
      <c r="HP120" s="101" t="s">
        <v>37</v>
      </c>
      <c r="HQ120" s="101" t="s">
        <v>38</v>
      </c>
      <c r="HR120" s="95" t="s">
        <v>39</v>
      </c>
      <c r="HS120" s="80" t="s">
        <v>36</v>
      </c>
      <c r="HT120" s="101" t="s">
        <v>37</v>
      </c>
      <c r="HU120" s="101" t="s">
        <v>38</v>
      </c>
      <c r="HV120" s="95" t="s">
        <v>39</v>
      </c>
      <c r="HW120" s="80" t="s">
        <v>36</v>
      </c>
      <c r="HX120" s="101" t="s">
        <v>37</v>
      </c>
      <c r="HY120" s="101" t="s">
        <v>38</v>
      </c>
      <c r="HZ120" s="95" t="s">
        <v>39</v>
      </c>
      <c r="IA120" s="178" t="s">
        <v>124</v>
      </c>
      <c r="IB120" s="178" t="s">
        <v>125</v>
      </c>
      <c r="IC120" s="182" t="s">
        <v>126</v>
      </c>
      <c r="ID120" s="179" t="s">
        <v>127</v>
      </c>
    </row>
    <row r="121" spans="1:238" ht="15.75" x14ac:dyDescent="0.25">
      <c r="A121" s="76"/>
      <c r="B121" s="70"/>
      <c r="C121" s="70"/>
      <c r="D121" s="70"/>
      <c r="E121" s="70"/>
      <c r="F121" s="70"/>
      <c r="G121" s="70"/>
      <c r="H121" s="70"/>
      <c r="I121" s="70"/>
      <c r="J121" s="70"/>
      <c r="K121" s="70"/>
      <c r="L121" s="70"/>
      <c r="M121" s="70"/>
      <c r="N121" s="70"/>
      <c r="O121" s="70"/>
      <c r="P121" s="70"/>
      <c r="Q121" s="70"/>
      <c r="R121" s="367"/>
      <c r="S121" s="367"/>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0"/>
      <c r="DD121" s="70"/>
      <c r="DE121" s="70"/>
      <c r="DF121" s="70"/>
      <c r="DG121" s="70"/>
      <c r="DH121" s="70"/>
      <c r="DI121" s="70"/>
      <c r="DJ121" s="70"/>
      <c r="DK121" s="70"/>
      <c r="DL121" s="70"/>
      <c r="DM121" s="70"/>
      <c r="DN121" s="70"/>
      <c r="DO121" s="70"/>
      <c r="DP121" s="70"/>
      <c r="DQ121" s="70"/>
      <c r="DR121" s="70"/>
      <c r="DS121" s="70"/>
      <c r="DT121" s="70"/>
      <c r="DU121" s="70"/>
      <c r="DV121" s="70"/>
      <c r="DW121" s="70"/>
      <c r="DX121" s="70"/>
      <c r="DY121" s="70"/>
      <c r="DZ121" s="70"/>
      <c r="EA121" s="70"/>
      <c r="EB121" s="70"/>
      <c r="EC121" s="70"/>
      <c r="ED121" s="70"/>
      <c r="EE121" s="70"/>
      <c r="EF121" s="70"/>
      <c r="EG121" s="70"/>
      <c r="EH121" s="70"/>
      <c r="EI121" s="70"/>
      <c r="EJ121" s="70"/>
      <c r="EK121" s="70"/>
      <c r="EL121" s="70"/>
      <c r="EM121" s="70"/>
      <c r="EN121" s="70"/>
      <c r="EO121" s="70"/>
      <c r="EP121" s="70"/>
      <c r="EQ121" s="70"/>
      <c r="ER121" s="70"/>
      <c r="ES121" s="70"/>
      <c r="ET121" s="70"/>
      <c r="EU121" s="70"/>
      <c r="EV121" s="70"/>
      <c r="EW121" s="70"/>
      <c r="EX121" s="70"/>
      <c r="EY121" s="70"/>
      <c r="EZ121" s="70"/>
      <c r="FA121" s="70"/>
      <c r="FB121" s="70"/>
      <c r="FC121" s="70"/>
      <c r="FD121" s="70"/>
      <c r="FE121" s="70"/>
      <c r="FF121" s="70"/>
      <c r="FG121" s="70"/>
      <c r="FH121" s="70"/>
      <c r="FI121" s="70"/>
      <c r="FJ121" s="70"/>
      <c r="FK121" s="70"/>
      <c r="FL121" s="70"/>
      <c r="FM121" s="70"/>
      <c r="FN121" s="70"/>
      <c r="FO121" s="70"/>
      <c r="FP121" s="70"/>
      <c r="FQ121" s="70"/>
      <c r="FR121" s="70"/>
      <c r="FS121" s="70"/>
      <c r="FT121" s="70"/>
      <c r="FU121" s="70"/>
      <c r="FV121" s="70"/>
      <c r="FW121" s="70"/>
      <c r="HO121" s="181">
        <f>HO111</f>
        <v>1.52</v>
      </c>
      <c r="HP121" s="181">
        <f t="shared" ref="HP121:ID121" si="60">HP111</f>
        <v>0.03</v>
      </c>
      <c r="HQ121" s="181">
        <f t="shared" si="60"/>
        <v>0.08</v>
      </c>
      <c r="HR121" s="181">
        <f t="shared" si="60"/>
        <v>0.06</v>
      </c>
      <c r="HS121" s="181">
        <f t="shared" si="60"/>
        <v>0.2</v>
      </c>
      <c r="HT121" s="181">
        <f t="shared" si="60"/>
        <v>0</v>
      </c>
      <c r="HU121" s="181">
        <f t="shared" si="60"/>
        <v>0</v>
      </c>
      <c r="HV121" s="181">
        <f t="shared" si="60"/>
        <v>0</v>
      </c>
      <c r="HW121" s="181">
        <f t="shared" si="60"/>
        <v>0.28333333333333338</v>
      </c>
      <c r="HX121" s="181">
        <f t="shared" si="60"/>
        <v>0</v>
      </c>
      <c r="HY121" s="181">
        <f t="shared" si="60"/>
        <v>0</v>
      </c>
      <c r="HZ121" s="181">
        <f t="shared" si="60"/>
        <v>0</v>
      </c>
      <c r="IA121" s="181">
        <f t="shared" si="60"/>
        <v>1.69</v>
      </c>
      <c r="IB121" s="181">
        <f t="shared" si="60"/>
        <v>0.2</v>
      </c>
      <c r="IC121" s="181">
        <f t="shared" si="60"/>
        <v>0.26234567901234568</v>
      </c>
      <c r="ID121" s="181">
        <f t="shared" si="60"/>
        <v>0.1</v>
      </c>
    </row>
    <row r="122" spans="1:238" x14ac:dyDescent="0.25">
      <c r="R122" s="367"/>
      <c r="S122" s="367"/>
    </row>
    <row r="123" spans="1:238" x14ac:dyDescent="0.25">
      <c r="R123" s="367"/>
      <c r="S123" s="367"/>
    </row>
    <row r="124" spans="1:238" x14ac:dyDescent="0.25">
      <c r="R124" s="367"/>
      <c r="S124" s="367"/>
    </row>
    <row r="125" spans="1:238" x14ac:dyDescent="0.25">
      <c r="R125" s="367"/>
      <c r="S125" s="367"/>
    </row>
    <row r="126" spans="1:238" x14ac:dyDescent="0.25">
      <c r="R126" s="367"/>
      <c r="S126" s="367"/>
    </row>
    <row r="127" spans="1:238" x14ac:dyDescent="0.25">
      <c r="R127" s="367"/>
      <c r="S127" s="367"/>
    </row>
    <row r="128" spans="1:238" x14ac:dyDescent="0.25">
      <c r="R128" s="367"/>
      <c r="S128" s="367"/>
    </row>
    <row r="129" spans="18:19" x14ac:dyDescent="0.25">
      <c r="R129" s="367"/>
      <c r="S129" s="367"/>
    </row>
    <row r="130" spans="18:19" x14ac:dyDescent="0.25">
      <c r="R130" s="367"/>
      <c r="S130" s="367"/>
    </row>
    <row r="131" spans="18:19" x14ac:dyDescent="0.25">
      <c r="R131" s="367"/>
      <c r="S131" s="367"/>
    </row>
    <row r="132" spans="18:19" x14ac:dyDescent="0.25">
      <c r="R132" s="367"/>
      <c r="S132" s="367"/>
    </row>
    <row r="133" spans="18:19" x14ac:dyDescent="0.25">
      <c r="R133" s="367"/>
      <c r="S133" s="367"/>
    </row>
    <row r="134" spans="18:19" x14ac:dyDescent="0.25">
      <c r="R134" s="367"/>
      <c r="S134" s="367"/>
    </row>
    <row r="135" spans="18:19" x14ac:dyDescent="0.25">
      <c r="R135" s="367"/>
      <c r="S135" s="367"/>
    </row>
    <row r="136" spans="18:19" x14ac:dyDescent="0.25">
      <c r="R136" s="367"/>
      <c r="S136" s="367"/>
    </row>
    <row r="137" spans="18:19" x14ac:dyDescent="0.25">
      <c r="R137" s="367"/>
      <c r="S137" s="367"/>
    </row>
    <row r="138" spans="18:19" x14ac:dyDescent="0.25">
      <c r="R138" s="367"/>
      <c r="S138" s="367"/>
    </row>
    <row r="139" spans="18:19" x14ac:dyDescent="0.25">
      <c r="R139" s="367"/>
      <c r="S139" s="367"/>
    </row>
    <row r="140" spans="18:19" x14ac:dyDescent="0.25">
      <c r="R140" s="367"/>
      <c r="S140" s="367"/>
    </row>
    <row r="141" spans="18:19" x14ac:dyDescent="0.25">
      <c r="R141" s="367"/>
      <c r="S141" s="367"/>
    </row>
    <row r="142" spans="18:19" x14ac:dyDescent="0.25">
      <c r="R142" s="367"/>
      <c r="S142" s="367"/>
    </row>
    <row r="143" spans="18:19" x14ac:dyDescent="0.25">
      <c r="R143" s="367"/>
      <c r="S143" s="367"/>
    </row>
    <row r="144" spans="18:19" x14ac:dyDescent="0.25">
      <c r="R144" s="367"/>
      <c r="S144" s="367"/>
    </row>
    <row r="145" spans="18:19" x14ac:dyDescent="0.25">
      <c r="R145" s="367"/>
      <c r="S145" s="367"/>
    </row>
    <row r="146" spans="18:19" x14ac:dyDescent="0.25">
      <c r="R146" s="367"/>
      <c r="S146" s="367"/>
    </row>
    <row r="147" spans="18:19" x14ac:dyDescent="0.25">
      <c r="R147" s="367"/>
      <c r="S147" s="367"/>
    </row>
    <row r="148" spans="18:19" x14ac:dyDescent="0.25">
      <c r="R148" s="367"/>
      <c r="S148" s="367"/>
    </row>
    <row r="149" spans="18:19" x14ac:dyDescent="0.25">
      <c r="R149" s="367"/>
      <c r="S149" s="367"/>
    </row>
    <row r="150" spans="18:19" x14ac:dyDescent="0.25">
      <c r="R150" s="367"/>
      <c r="S150" s="367"/>
    </row>
    <row r="151" spans="18:19" x14ac:dyDescent="0.25">
      <c r="R151" s="367"/>
      <c r="S151" s="367"/>
    </row>
    <row r="152" spans="18:19" x14ac:dyDescent="0.25">
      <c r="R152" s="367"/>
      <c r="S152" s="367"/>
    </row>
    <row r="153" spans="18:19" x14ac:dyDescent="0.25">
      <c r="R153" s="367"/>
      <c r="S153" s="367"/>
    </row>
    <row r="154" spans="18:19" x14ac:dyDescent="0.25">
      <c r="R154" s="367"/>
      <c r="S154" s="367"/>
    </row>
    <row r="155" spans="18:19" x14ac:dyDescent="0.25">
      <c r="R155" s="367"/>
      <c r="S155" s="367"/>
    </row>
    <row r="156" spans="18:19" x14ac:dyDescent="0.25">
      <c r="R156" s="367"/>
      <c r="S156" s="367"/>
    </row>
    <row r="157" spans="18:19" x14ac:dyDescent="0.25">
      <c r="R157" s="367"/>
      <c r="S157" s="367"/>
    </row>
    <row r="158" spans="18:19" x14ac:dyDescent="0.25">
      <c r="R158" s="367"/>
      <c r="S158" s="367"/>
    </row>
    <row r="159" spans="18:19" x14ac:dyDescent="0.25">
      <c r="R159" s="367"/>
      <c r="S159" s="367"/>
    </row>
    <row r="160" spans="18:19" x14ac:dyDescent="0.25">
      <c r="R160" s="367"/>
      <c r="S160" s="367"/>
    </row>
    <row r="161" spans="18:19" x14ac:dyDescent="0.25">
      <c r="R161" s="367"/>
      <c r="S161" s="367"/>
    </row>
    <row r="162" spans="18:19" x14ac:dyDescent="0.25">
      <c r="R162" s="367"/>
      <c r="S162" s="367"/>
    </row>
    <row r="163" spans="18:19" x14ac:dyDescent="0.25">
      <c r="R163" s="367"/>
      <c r="S163" s="367"/>
    </row>
    <row r="164" spans="18:19" x14ac:dyDescent="0.25">
      <c r="R164" s="367"/>
      <c r="S164" s="367"/>
    </row>
    <row r="165" spans="18:19" x14ac:dyDescent="0.25">
      <c r="R165" s="367"/>
      <c r="S165" s="367"/>
    </row>
    <row r="166" spans="18:19" x14ac:dyDescent="0.25">
      <c r="R166" s="367"/>
      <c r="S166" s="367"/>
    </row>
    <row r="167" spans="18:19" x14ac:dyDescent="0.25">
      <c r="R167" s="367"/>
      <c r="S167" s="367"/>
    </row>
    <row r="168" spans="18:19" x14ac:dyDescent="0.25">
      <c r="R168" s="367"/>
      <c r="S168" s="367"/>
    </row>
    <row r="169" spans="18:19" x14ac:dyDescent="0.25">
      <c r="R169" s="367"/>
      <c r="S169" s="367"/>
    </row>
    <row r="170" spans="18:19" x14ac:dyDescent="0.25">
      <c r="R170" s="367"/>
      <c r="S170" s="367"/>
    </row>
    <row r="171" spans="18:19" x14ac:dyDescent="0.25">
      <c r="R171" s="367"/>
      <c r="S171" s="367"/>
    </row>
    <row r="172" spans="18:19" x14ac:dyDescent="0.25">
      <c r="R172" s="367"/>
      <c r="S172" s="367"/>
    </row>
    <row r="173" spans="18:19" x14ac:dyDescent="0.25">
      <c r="R173" s="367"/>
      <c r="S173" s="367"/>
    </row>
    <row r="174" spans="18:19" x14ac:dyDescent="0.25">
      <c r="R174" s="367"/>
      <c r="S174" s="367"/>
    </row>
    <row r="175" spans="18:19" x14ac:dyDescent="0.25">
      <c r="R175" s="367"/>
      <c r="S175" s="367"/>
    </row>
    <row r="176" spans="18:19" x14ac:dyDescent="0.25">
      <c r="R176" s="367"/>
      <c r="S176" s="367"/>
    </row>
    <row r="177" spans="18:19" x14ac:dyDescent="0.25">
      <c r="R177" s="367"/>
      <c r="S177" s="367"/>
    </row>
    <row r="178" spans="18:19" x14ac:dyDescent="0.25">
      <c r="R178" s="367"/>
      <c r="S178" s="367"/>
    </row>
    <row r="179" spans="18:19" x14ac:dyDescent="0.25">
      <c r="R179" s="367"/>
      <c r="S179" s="367"/>
    </row>
    <row r="180" spans="18:19" x14ac:dyDescent="0.25">
      <c r="R180" s="367"/>
      <c r="S180" s="367"/>
    </row>
    <row r="181" spans="18:19" x14ac:dyDescent="0.25">
      <c r="R181" s="367"/>
      <c r="S181" s="367"/>
    </row>
    <row r="182" spans="18:19" x14ac:dyDescent="0.25">
      <c r="R182" s="367"/>
      <c r="S182" s="367"/>
    </row>
    <row r="183" spans="18:19" x14ac:dyDescent="0.25">
      <c r="R183" s="367"/>
      <c r="S183" s="367"/>
    </row>
    <row r="184" spans="18:19" x14ac:dyDescent="0.25">
      <c r="R184" s="367"/>
      <c r="S184" s="367"/>
    </row>
    <row r="185" spans="18:19" x14ac:dyDescent="0.25">
      <c r="R185" s="367"/>
      <c r="S185" s="367"/>
    </row>
    <row r="186" spans="18:19" x14ac:dyDescent="0.25">
      <c r="R186" s="367"/>
      <c r="S186" s="367"/>
    </row>
    <row r="187" spans="18:19" x14ac:dyDescent="0.25">
      <c r="R187" s="367"/>
      <c r="S187" s="367"/>
    </row>
    <row r="188" spans="18:19" x14ac:dyDescent="0.25">
      <c r="R188" s="367"/>
      <c r="S188" s="367"/>
    </row>
    <row r="189" spans="18:19" x14ac:dyDescent="0.25">
      <c r="R189" s="367"/>
      <c r="S189" s="367"/>
    </row>
    <row r="190" spans="18:19" x14ac:dyDescent="0.25">
      <c r="R190" s="367"/>
      <c r="S190" s="367"/>
    </row>
    <row r="191" spans="18:19" x14ac:dyDescent="0.25">
      <c r="R191" s="367"/>
      <c r="S191" s="367"/>
    </row>
    <row r="192" spans="18:19" x14ac:dyDescent="0.25">
      <c r="R192" s="367"/>
      <c r="S192" s="367"/>
    </row>
    <row r="193" spans="18:19" x14ac:dyDescent="0.25">
      <c r="R193" s="367"/>
      <c r="S193" s="367"/>
    </row>
    <row r="194" spans="18:19" x14ac:dyDescent="0.25">
      <c r="R194" s="367"/>
      <c r="S194" s="367"/>
    </row>
    <row r="195" spans="18:19" x14ac:dyDescent="0.25">
      <c r="R195" s="367"/>
      <c r="S195" s="367"/>
    </row>
    <row r="196" spans="18:19" x14ac:dyDescent="0.25">
      <c r="R196" s="367"/>
      <c r="S196" s="367"/>
    </row>
    <row r="197" spans="18:19" x14ac:dyDescent="0.25">
      <c r="R197" s="367"/>
      <c r="S197" s="367"/>
    </row>
    <row r="198" spans="18:19" x14ac:dyDescent="0.25">
      <c r="R198" s="367"/>
      <c r="S198" s="367"/>
    </row>
    <row r="199" spans="18:19" x14ac:dyDescent="0.25">
      <c r="R199" s="367"/>
      <c r="S199" s="367"/>
    </row>
    <row r="200" spans="18:19" x14ac:dyDescent="0.25">
      <c r="R200" s="367"/>
      <c r="S200" s="367"/>
    </row>
    <row r="201" spans="18:19" x14ac:dyDescent="0.25">
      <c r="R201" s="367"/>
      <c r="S201" s="367"/>
    </row>
    <row r="202" spans="18:19" x14ac:dyDescent="0.25">
      <c r="R202" s="367"/>
      <c r="S202" s="367"/>
    </row>
    <row r="203" spans="18:19" x14ac:dyDescent="0.25">
      <c r="R203" s="367"/>
      <c r="S203" s="367"/>
    </row>
    <row r="204" spans="18:19" x14ac:dyDescent="0.25">
      <c r="R204" s="367"/>
      <c r="S204" s="367"/>
    </row>
    <row r="205" spans="18:19" x14ac:dyDescent="0.25">
      <c r="R205" s="367"/>
      <c r="S205" s="367"/>
    </row>
    <row r="206" spans="18:19" x14ac:dyDescent="0.25">
      <c r="R206" s="367"/>
      <c r="S206" s="367"/>
    </row>
    <row r="207" spans="18:19" x14ac:dyDescent="0.25">
      <c r="R207" s="367"/>
      <c r="S207" s="367"/>
    </row>
    <row r="208" spans="18:19" x14ac:dyDescent="0.25">
      <c r="R208" s="367"/>
      <c r="S208" s="367"/>
    </row>
    <row r="209" spans="18:19" x14ac:dyDescent="0.25">
      <c r="R209" s="367"/>
      <c r="S209" s="367"/>
    </row>
    <row r="210" spans="18:19" x14ac:dyDescent="0.25">
      <c r="R210" s="367"/>
      <c r="S210" s="367"/>
    </row>
    <row r="211" spans="18:19" x14ac:dyDescent="0.25">
      <c r="R211" s="367"/>
      <c r="S211" s="367"/>
    </row>
    <row r="212" spans="18:19" x14ac:dyDescent="0.25">
      <c r="R212" s="367"/>
      <c r="S212" s="367"/>
    </row>
    <row r="213" spans="18:19" x14ac:dyDescent="0.25">
      <c r="R213" s="367"/>
      <c r="S213" s="367"/>
    </row>
    <row r="214" spans="18:19" x14ac:dyDescent="0.25">
      <c r="R214" s="367"/>
      <c r="S214" s="367"/>
    </row>
    <row r="215" spans="18:19" x14ac:dyDescent="0.25">
      <c r="R215" s="367"/>
      <c r="S215" s="367"/>
    </row>
    <row r="216" spans="18:19" x14ac:dyDescent="0.25">
      <c r="R216" s="105"/>
      <c r="S216" s="105"/>
    </row>
    <row r="217" spans="18:19" x14ac:dyDescent="0.25">
      <c r="R217" s="105"/>
      <c r="S217" s="105"/>
    </row>
  </sheetData>
  <mergeCells count="49">
    <mergeCell ref="FX2:GC2"/>
    <mergeCell ref="GP2:GU2"/>
    <mergeCell ref="HH2:HM2"/>
    <mergeCell ref="G2:L2"/>
    <mergeCell ref="CU2:CZ2"/>
    <mergeCell ref="DM2:DR2"/>
    <mergeCell ref="DV2:EA2"/>
    <mergeCell ref="EN2:ES2"/>
    <mergeCell ref="FF2:FK2"/>
    <mergeCell ref="BK2:BP2"/>
    <mergeCell ref="CC2:CH2"/>
    <mergeCell ref="C5:H5"/>
    <mergeCell ref="FV3:GD3"/>
    <mergeCell ref="GE3:GM3"/>
    <mergeCell ref="GN3:GV3"/>
    <mergeCell ref="GW3:HE3"/>
    <mergeCell ref="BR3:BZ3"/>
    <mergeCell ref="CA3:CI3"/>
    <mergeCell ref="CJ3:CR3"/>
    <mergeCell ref="CS3:DA3"/>
    <mergeCell ref="DB3:DJ3"/>
    <mergeCell ref="DK3:DS3"/>
    <mergeCell ref="P3:X3"/>
    <mergeCell ref="Y3:AG3"/>
    <mergeCell ref="AH3:AP3"/>
    <mergeCell ref="AQ3:AY3"/>
    <mergeCell ref="AZ3:BH3"/>
    <mergeCell ref="IA5:ID5"/>
    <mergeCell ref="HO113:IC113"/>
    <mergeCell ref="HO115:HR115"/>
    <mergeCell ref="HS115:HV115"/>
    <mergeCell ref="HO5:HR5"/>
    <mergeCell ref="HS5:HV5"/>
    <mergeCell ref="R1:U1"/>
    <mergeCell ref="AN1:AO1"/>
    <mergeCell ref="BI3:BQ3"/>
    <mergeCell ref="HW119:HZ119"/>
    <mergeCell ref="HW5:HZ5"/>
    <mergeCell ref="HO119:HR119"/>
    <mergeCell ref="HS119:HV119"/>
    <mergeCell ref="HF3:HN3"/>
    <mergeCell ref="DT3:EB3"/>
    <mergeCell ref="EC3:EK3"/>
    <mergeCell ref="EL3:ET3"/>
    <mergeCell ref="EU3:FC3"/>
    <mergeCell ref="FD3:FL3"/>
    <mergeCell ref="FM3:FU3"/>
    <mergeCell ref="Z2:AE2"/>
    <mergeCell ref="AT2:AY2"/>
  </mergeCells>
  <phoneticPr fontId="6" type="noConversion"/>
  <pageMargins left="0.75" right="0.75" top="1" bottom="1" header="0.5" footer="0.5"/>
  <pageSetup paperSize="9" scale="10" fitToWidth="0" fitToHeight="0" orientation="portrait" verticalDpi="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B113"/>
  <sheetViews>
    <sheetView zoomScale="70" zoomScaleNormal="70" workbookViewId="0">
      <pane xSplit="2" ySplit="7" topLeftCell="C59" activePane="bottomRight" state="frozen"/>
      <selection pane="topRight" activeCell="C1" sqref="C1"/>
      <selection pane="bottomLeft" activeCell="A8" sqref="A8"/>
      <selection pane="bottomRight" activeCell="C58" sqref="C58"/>
    </sheetView>
  </sheetViews>
  <sheetFormatPr defaultRowHeight="12.75" x14ac:dyDescent="0.2"/>
  <cols>
    <col min="1" max="2" width="12.28515625" customWidth="1"/>
    <col min="3" max="4" width="15.7109375" customWidth="1"/>
    <col min="5" max="5" width="17" customWidth="1"/>
    <col min="6" max="6" width="16.28515625" customWidth="1"/>
    <col min="7" max="10" width="15.7109375" customWidth="1"/>
    <col min="11" max="11" width="16.5703125" customWidth="1"/>
    <col min="12" max="12" width="17" customWidth="1"/>
    <col min="13" max="16" width="15.7109375" customWidth="1"/>
    <col min="17" max="18" width="16.7109375" customWidth="1"/>
    <col min="19" max="20" width="15.7109375" customWidth="1"/>
    <col min="22" max="22" width="12.5703125" customWidth="1"/>
    <col min="23" max="23" width="14.85546875" customWidth="1"/>
    <col min="24" max="25" width="12.85546875" customWidth="1"/>
    <col min="26" max="26" width="9.5703125" customWidth="1"/>
  </cols>
  <sheetData>
    <row r="1" spans="1:28" ht="18.75" thickBot="1" x14ac:dyDescent="0.3">
      <c r="A1" s="197" t="s">
        <v>144</v>
      </c>
      <c r="B1" s="197"/>
      <c r="C1" s="297" t="s">
        <v>142</v>
      </c>
      <c r="D1" s="368" t="str">
        <f>'terepi-hajtásszám&amp;hullaték'!L1</f>
        <v>Gyöngyöstarján 2.vonal</v>
      </c>
      <c r="E1" s="368"/>
      <c r="F1" s="368"/>
      <c r="G1" s="295"/>
      <c r="H1" s="297" t="s">
        <v>143</v>
      </c>
      <c r="I1" s="499">
        <f>'terepi-hajtásszám&amp;hullaték'!R1</f>
        <v>41808</v>
      </c>
      <c r="J1" s="527"/>
      <c r="K1" s="527"/>
      <c r="L1" s="295"/>
      <c r="M1" s="295" t="s">
        <v>214</v>
      </c>
      <c r="N1" s="295"/>
      <c r="O1" s="368" t="str">
        <f>'terepi-hajtásszám&amp;hullaték'!Y1</f>
        <v>Hepp K. Brevák E. Ványi P. Konyha G.</v>
      </c>
      <c r="P1" s="368"/>
      <c r="Q1" s="369"/>
      <c r="R1" s="146"/>
      <c r="S1" s="293" t="s">
        <v>307</v>
      </c>
      <c r="T1" s="295"/>
      <c r="U1" s="368" t="str">
        <f>'terepi-hajtásszám&amp;hullaték'!AH1</f>
        <v>Hoffer K.</v>
      </c>
      <c r="V1" s="368"/>
      <c r="W1" s="368"/>
      <c r="X1" s="368"/>
      <c r="Y1" s="295" t="s">
        <v>308</v>
      </c>
      <c r="Z1" s="295" t="s">
        <v>309</v>
      </c>
      <c r="AA1" s="499">
        <f>'terepi-hajtásszám&amp;hullaték'!AN1</f>
        <v>41851</v>
      </c>
      <c r="AB1" s="528"/>
    </row>
    <row r="2" spans="1:28" ht="15.75" x14ac:dyDescent="0.25">
      <c r="A2" s="266">
        <f>'terepi-hajtásszám&amp;hullaték'!A2</f>
        <v>100</v>
      </c>
      <c r="B2" s="328"/>
    </row>
    <row r="3" spans="1:28" ht="18" x14ac:dyDescent="0.25">
      <c r="A3" s="328"/>
      <c r="B3" s="328"/>
      <c r="I3" s="510" t="s">
        <v>348</v>
      </c>
      <c r="J3" s="511"/>
      <c r="K3" s="511"/>
      <c r="L3" s="511"/>
      <c r="M3" s="511"/>
      <c r="N3" s="511"/>
    </row>
    <row r="4" spans="1:28" ht="18" x14ac:dyDescent="0.25">
      <c r="A4" s="328"/>
      <c r="B4" s="328"/>
      <c r="I4" s="371"/>
      <c r="J4" s="349"/>
      <c r="K4" s="349"/>
      <c r="L4" s="349"/>
      <c r="M4" s="349"/>
      <c r="N4" s="349"/>
    </row>
    <row r="5" spans="1:28" ht="18" x14ac:dyDescent="0.25">
      <c r="C5" s="525" t="s">
        <v>230</v>
      </c>
      <c r="D5" s="526"/>
      <c r="E5" s="526"/>
      <c r="F5" s="526"/>
      <c r="G5" s="526"/>
      <c r="H5" s="526"/>
      <c r="I5" s="526"/>
      <c r="J5" s="526"/>
      <c r="K5" s="526"/>
      <c r="L5" s="526"/>
      <c r="M5" s="526"/>
      <c r="N5" s="526"/>
      <c r="O5" s="526"/>
      <c r="P5" s="526"/>
      <c r="Q5" s="526"/>
      <c r="R5" s="526"/>
      <c r="S5" s="526"/>
      <c r="T5" s="526"/>
    </row>
    <row r="6" spans="1:28" ht="15.75" x14ac:dyDescent="0.2">
      <c r="A6" s="523" t="s">
        <v>229</v>
      </c>
      <c r="B6" s="523" t="s">
        <v>363</v>
      </c>
      <c r="C6" s="529" t="s">
        <v>228</v>
      </c>
      <c r="D6" s="530"/>
      <c r="E6" s="530"/>
      <c r="F6" s="530"/>
      <c r="G6" s="530"/>
      <c r="H6" s="531"/>
      <c r="I6" s="532" t="s">
        <v>227</v>
      </c>
      <c r="J6" s="533"/>
      <c r="K6" s="533"/>
      <c r="L6" s="533"/>
      <c r="M6" s="533"/>
      <c r="N6" s="534"/>
      <c r="O6" s="532" t="s">
        <v>226</v>
      </c>
      <c r="P6" s="530"/>
      <c r="Q6" s="530"/>
      <c r="R6" s="530"/>
      <c r="S6" s="530"/>
      <c r="T6" s="530"/>
      <c r="U6" s="189"/>
    </row>
    <row r="7" spans="1:28" ht="63" x14ac:dyDescent="0.2">
      <c r="A7" s="524"/>
      <c r="B7" s="535"/>
      <c r="C7" s="46" t="s">
        <v>235</v>
      </c>
      <c r="D7" s="46" t="s">
        <v>236</v>
      </c>
      <c r="E7" s="46" t="s">
        <v>295</v>
      </c>
      <c r="F7" s="46" t="s">
        <v>237</v>
      </c>
      <c r="G7" s="46" t="s">
        <v>238</v>
      </c>
      <c r="H7" s="45" t="s">
        <v>239</v>
      </c>
      <c r="I7" s="141" t="s">
        <v>235</v>
      </c>
      <c r="J7" s="46" t="s">
        <v>236</v>
      </c>
      <c r="K7" s="269" t="s">
        <v>295</v>
      </c>
      <c r="L7" s="46" t="s">
        <v>237</v>
      </c>
      <c r="M7" s="46" t="s">
        <v>238</v>
      </c>
      <c r="N7" s="142" t="s">
        <v>239</v>
      </c>
      <c r="O7" s="46" t="s">
        <v>235</v>
      </c>
      <c r="P7" s="46" t="s">
        <v>236</v>
      </c>
      <c r="Q7" s="269" t="s">
        <v>295</v>
      </c>
      <c r="R7" s="46" t="s">
        <v>237</v>
      </c>
      <c r="S7" s="46" t="s">
        <v>238</v>
      </c>
      <c r="T7" s="47" t="s">
        <v>239</v>
      </c>
      <c r="U7" s="190" t="s">
        <v>249</v>
      </c>
      <c r="V7" s="198" t="s">
        <v>250</v>
      </c>
      <c r="W7" s="199" t="s">
        <v>251</v>
      </c>
      <c r="X7" s="199" t="s">
        <v>252</v>
      </c>
      <c r="Y7" s="208" t="s">
        <v>253</v>
      </c>
    </row>
    <row r="8" spans="1:28" ht="15.75" x14ac:dyDescent="0.25">
      <c r="A8" s="44" t="s">
        <v>0</v>
      </c>
      <c r="B8" s="398" t="s">
        <v>438</v>
      </c>
      <c r="C8" s="48">
        <v>1</v>
      </c>
      <c r="D8" s="48">
        <v>0</v>
      </c>
      <c r="E8" s="48">
        <v>0</v>
      </c>
      <c r="F8" s="48">
        <v>0</v>
      </c>
      <c r="G8" s="48">
        <v>0</v>
      </c>
      <c r="H8" s="43">
        <f t="shared" ref="H8:H22" si="0">SUM(C8:G8)</f>
        <v>1</v>
      </c>
      <c r="I8" s="282">
        <v>0</v>
      </c>
      <c r="J8" s="48">
        <v>0</v>
      </c>
      <c r="K8" s="48">
        <v>0</v>
      </c>
      <c r="L8" s="48">
        <v>0</v>
      </c>
      <c r="M8" s="48">
        <v>0</v>
      </c>
      <c r="N8" s="143">
        <f>SUM(I8:M8)</f>
        <v>0</v>
      </c>
      <c r="O8" s="48">
        <v>0</v>
      </c>
      <c r="P8" s="48">
        <v>0</v>
      </c>
      <c r="Q8" s="48">
        <v>0</v>
      </c>
      <c r="R8" s="48">
        <v>0</v>
      </c>
      <c r="S8" s="48">
        <v>0</v>
      </c>
      <c r="T8" s="43">
        <f>SUM(O8:S8)</f>
        <v>0</v>
      </c>
      <c r="U8" s="195">
        <f>SUM(T8,N8,H8)</f>
        <v>1</v>
      </c>
      <c r="V8" s="192">
        <f>(D8+E8+F8+G8)/H8</f>
        <v>0</v>
      </c>
      <c r="W8" s="201" t="e">
        <f>(J8+K8+L8+M8)/N8</f>
        <v>#DIV/0!</v>
      </c>
      <c r="X8" s="201" t="e">
        <f>(P8+Q8+R8+S8)/T8</f>
        <v>#DIV/0!</v>
      </c>
      <c r="Y8" s="201">
        <f>((D8+E8+F8+G8)+(J8+K8+L8+M8)+(P8+Q8+R8+S8))/U8</f>
        <v>0</v>
      </c>
    </row>
    <row r="9" spans="1:28" ht="15.75" x14ac:dyDescent="0.25">
      <c r="A9" s="44" t="s">
        <v>1</v>
      </c>
      <c r="B9" s="398"/>
      <c r="C9" s="48">
        <v>0</v>
      </c>
      <c r="D9" s="48">
        <v>0</v>
      </c>
      <c r="E9" s="48">
        <v>0</v>
      </c>
      <c r="F9" s="48">
        <v>0</v>
      </c>
      <c r="G9" s="48">
        <v>0</v>
      </c>
      <c r="H9" s="43">
        <f t="shared" si="0"/>
        <v>0</v>
      </c>
      <c r="I9" s="282">
        <v>0</v>
      </c>
      <c r="J9" s="48">
        <v>0</v>
      </c>
      <c r="K9" s="48">
        <v>0</v>
      </c>
      <c r="L9" s="48">
        <v>0</v>
      </c>
      <c r="M9" s="48">
        <v>0</v>
      </c>
      <c r="N9" s="143">
        <f t="shared" ref="N9:N22" si="1">SUM(I9:M9)</f>
        <v>0</v>
      </c>
      <c r="O9" s="48">
        <v>0</v>
      </c>
      <c r="P9" s="48">
        <v>0</v>
      </c>
      <c r="Q9" s="48">
        <v>0</v>
      </c>
      <c r="R9" s="48">
        <v>0</v>
      </c>
      <c r="S9" s="48">
        <v>0</v>
      </c>
      <c r="T9" s="43">
        <f t="shared" ref="T9:T72" si="2">SUM(O9:S9)</f>
        <v>0</v>
      </c>
      <c r="U9" s="195">
        <f t="shared" ref="U9:U72" si="3">SUM(T9,N9,H9)</f>
        <v>0</v>
      </c>
      <c r="V9" s="192" t="e">
        <f t="shared" ref="V9:V72" si="4">(D9+E9+F9+G9)/H9</f>
        <v>#DIV/0!</v>
      </c>
      <c r="W9" s="201" t="e">
        <f t="shared" ref="W9:W72" si="5">(J9+K9+L9+M9)/N9</f>
        <v>#DIV/0!</v>
      </c>
      <c r="X9" s="201" t="e">
        <f t="shared" ref="X9:X72" si="6">(P9+Q9+R9+S9)/T9</f>
        <v>#DIV/0!</v>
      </c>
      <c r="Y9" s="201" t="e">
        <f t="shared" ref="Y9:Y72" si="7">((D9+E9+F9+G9)+(J9+K9+L9+M9)+(P9+Q9+R9+S9))/U9</f>
        <v>#DIV/0!</v>
      </c>
    </row>
    <row r="10" spans="1:28" ht="15.75" x14ac:dyDescent="0.25">
      <c r="A10" s="44" t="s">
        <v>2</v>
      </c>
      <c r="B10" s="398" t="s">
        <v>439</v>
      </c>
      <c r="C10" s="48">
        <v>6</v>
      </c>
      <c r="D10" s="48">
        <v>0</v>
      </c>
      <c r="E10" s="48">
        <v>0</v>
      </c>
      <c r="F10" s="48">
        <v>0</v>
      </c>
      <c r="G10" s="48">
        <v>0</v>
      </c>
      <c r="H10" s="43">
        <f t="shared" si="0"/>
        <v>6</v>
      </c>
      <c r="I10" s="282">
        <v>0</v>
      </c>
      <c r="J10" s="48">
        <v>0</v>
      </c>
      <c r="K10" s="48">
        <v>0</v>
      </c>
      <c r="L10" s="48">
        <v>0</v>
      </c>
      <c r="M10" s="48">
        <v>0</v>
      </c>
      <c r="N10" s="143">
        <f t="shared" si="1"/>
        <v>0</v>
      </c>
      <c r="O10" s="48">
        <v>0</v>
      </c>
      <c r="P10" s="48">
        <v>0</v>
      </c>
      <c r="Q10" s="48">
        <v>0</v>
      </c>
      <c r="R10" s="48">
        <v>0</v>
      </c>
      <c r="S10" s="48">
        <v>0</v>
      </c>
      <c r="T10" s="43">
        <f t="shared" si="2"/>
        <v>0</v>
      </c>
      <c r="U10" s="195">
        <f t="shared" si="3"/>
        <v>6</v>
      </c>
      <c r="V10" s="192">
        <f t="shared" si="4"/>
        <v>0</v>
      </c>
      <c r="W10" s="201" t="e">
        <f t="shared" si="5"/>
        <v>#DIV/0!</v>
      </c>
      <c r="X10" s="201" t="e">
        <f t="shared" si="6"/>
        <v>#DIV/0!</v>
      </c>
      <c r="Y10" s="201">
        <f t="shared" si="7"/>
        <v>0</v>
      </c>
    </row>
    <row r="11" spans="1:28" ht="15.75" x14ac:dyDescent="0.25">
      <c r="A11" s="44" t="s">
        <v>3</v>
      </c>
      <c r="B11" s="398"/>
      <c r="C11" s="48">
        <v>0</v>
      </c>
      <c r="D11" s="48">
        <v>0</v>
      </c>
      <c r="E11" s="48">
        <v>0</v>
      </c>
      <c r="F11" s="48">
        <v>0</v>
      </c>
      <c r="G11" s="48">
        <v>0</v>
      </c>
      <c r="H11" s="43">
        <f t="shared" si="0"/>
        <v>0</v>
      </c>
      <c r="I11" s="282">
        <v>0</v>
      </c>
      <c r="J11" s="48">
        <v>0</v>
      </c>
      <c r="K11" s="48">
        <v>0</v>
      </c>
      <c r="L11" s="48">
        <v>0</v>
      </c>
      <c r="M11" s="48">
        <v>0</v>
      </c>
      <c r="N11" s="143">
        <f t="shared" si="1"/>
        <v>0</v>
      </c>
      <c r="O11" s="48">
        <v>0</v>
      </c>
      <c r="P11" s="48">
        <v>0</v>
      </c>
      <c r="Q11" s="48">
        <v>0</v>
      </c>
      <c r="R11" s="48">
        <v>0</v>
      </c>
      <c r="S11" s="48">
        <v>0</v>
      </c>
      <c r="T11" s="43">
        <f t="shared" si="2"/>
        <v>0</v>
      </c>
      <c r="U11" s="195">
        <f t="shared" si="3"/>
        <v>0</v>
      </c>
      <c r="V11" s="192" t="e">
        <f t="shared" si="4"/>
        <v>#DIV/0!</v>
      </c>
      <c r="W11" s="201" t="e">
        <f t="shared" si="5"/>
        <v>#DIV/0!</v>
      </c>
      <c r="X11" s="201" t="e">
        <f t="shared" si="6"/>
        <v>#DIV/0!</v>
      </c>
      <c r="Y11" s="201" t="e">
        <f t="shared" si="7"/>
        <v>#DIV/0!</v>
      </c>
    </row>
    <row r="12" spans="1:28" ht="15.75" x14ac:dyDescent="0.25">
      <c r="A12" s="44" t="s">
        <v>4</v>
      </c>
      <c r="B12" s="398" t="s">
        <v>439</v>
      </c>
      <c r="C12" s="48">
        <v>9</v>
      </c>
      <c r="D12" s="48">
        <v>0</v>
      </c>
      <c r="E12" s="48">
        <v>0</v>
      </c>
      <c r="F12" s="48">
        <v>0</v>
      </c>
      <c r="G12" s="48">
        <v>0</v>
      </c>
      <c r="H12" s="43">
        <f t="shared" si="0"/>
        <v>9</v>
      </c>
      <c r="I12" s="282">
        <v>0</v>
      </c>
      <c r="J12" s="48">
        <v>0</v>
      </c>
      <c r="K12" s="48">
        <v>0</v>
      </c>
      <c r="L12" s="48">
        <v>0</v>
      </c>
      <c r="M12" s="48">
        <v>0</v>
      </c>
      <c r="N12" s="143">
        <f t="shared" si="1"/>
        <v>0</v>
      </c>
      <c r="O12" s="48">
        <v>0</v>
      </c>
      <c r="P12" s="48">
        <v>0</v>
      </c>
      <c r="Q12" s="48">
        <v>0</v>
      </c>
      <c r="R12" s="48">
        <v>0</v>
      </c>
      <c r="S12" s="48">
        <v>0</v>
      </c>
      <c r="T12" s="43">
        <f t="shared" si="2"/>
        <v>0</v>
      </c>
      <c r="U12" s="195">
        <f t="shared" si="3"/>
        <v>9</v>
      </c>
      <c r="V12" s="192">
        <f t="shared" si="4"/>
        <v>0</v>
      </c>
      <c r="W12" s="201" t="e">
        <f t="shared" si="5"/>
        <v>#DIV/0!</v>
      </c>
      <c r="X12" s="201" t="e">
        <f t="shared" si="6"/>
        <v>#DIV/0!</v>
      </c>
      <c r="Y12" s="201">
        <f t="shared" si="7"/>
        <v>0</v>
      </c>
    </row>
    <row r="13" spans="1:28" ht="15.75" x14ac:dyDescent="0.25">
      <c r="A13" s="44" t="s">
        <v>5</v>
      </c>
      <c r="B13" s="398" t="s">
        <v>439</v>
      </c>
      <c r="C13" s="48">
        <v>3</v>
      </c>
      <c r="D13" s="48">
        <v>3</v>
      </c>
      <c r="E13" s="48">
        <v>0</v>
      </c>
      <c r="F13" s="48">
        <v>0</v>
      </c>
      <c r="G13" s="48">
        <v>0</v>
      </c>
      <c r="H13" s="43">
        <f t="shared" si="0"/>
        <v>6</v>
      </c>
      <c r="I13" s="282">
        <v>0</v>
      </c>
      <c r="J13" s="48">
        <v>0</v>
      </c>
      <c r="K13" s="48">
        <v>0</v>
      </c>
      <c r="L13" s="48">
        <v>0</v>
      </c>
      <c r="M13" s="48">
        <v>0</v>
      </c>
      <c r="N13" s="143">
        <f t="shared" si="1"/>
        <v>0</v>
      </c>
      <c r="O13" s="48">
        <v>0</v>
      </c>
      <c r="P13" s="48">
        <v>0</v>
      </c>
      <c r="Q13" s="48">
        <v>0</v>
      </c>
      <c r="R13" s="48">
        <v>0</v>
      </c>
      <c r="S13" s="48">
        <v>0</v>
      </c>
      <c r="T13" s="43">
        <f t="shared" si="2"/>
        <v>0</v>
      </c>
      <c r="U13" s="195">
        <f t="shared" si="3"/>
        <v>6</v>
      </c>
      <c r="V13" s="192">
        <f t="shared" si="4"/>
        <v>0.5</v>
      </c>
      <c r="W13" s="201" t="e">
        <f t="shared" si="5"/>
        <v>#DIV/0!</v>
      </c>
      <c r="X13" s="201" t="e">
        <f t="shared" si="6"/>
        <v>#DIV/0!</v>
      </c>
      <c r="Y13" s="201">
        <f t="shared" si="7"/>
        <v>0.5</v>
      </c>
    </row>
    <row r="14" spans="1:28" ht="15.75" x14ac:dyDescent="0.25">
      <c r="A14" s="44" t="s">
        <v>6</v>
      </c>
      <c r="B14" s="398" t="s">
        <v>438</v>
      </c>
      <c r="C14" s="48">
        <v>0</v>
      </c>
      <c r="D14" s="48">
        <v>1</v>
      </c>
      <c r="E14" s="48">
        <v>0</v>
      </c>
      <c r="F14" s="48">
        <v>0</v>
      </c>
      <c r="G14" s="48">
        <v>0</v>
      </c>
      <c r="H14" s="43">
        <f t="shared" si="0"/>
        <v>1</v>
      </c>
      <c r="I14" s="282">
        <v>0</v>
      </c>
      <c r="J14" s="48">
        <v>0</v>
      </c>
      <c r="K14" s="48">
        <v>0</v>
      </c>
      <c r="L14" s="48">
        <v>0</v>
      </c>
      <c r="M14" s="48">
        <v>0</v>
      </c>
      <c r="N14" s="143">
        <f t="shared" si="1"/>
        <v>0</v>
      </c>
      <c r="O14" s="48">
        <v>0</v>
      </c>
      <c r="P14" s="48">
        <v>0</v>
      </c>
      <c r="Q14" s="48">
        <v>0</v>
      </c>
      <c r="R14" s="48">
        <v>0</v>
      </c>
      <c r="S14" s="48">
        <v>0</v>
      </c>
      <c r="T14" s="43">
        <f t="shared" si="2"/>
        <v>0</v>
      </c>
      <c r="U14" s="195">
        <f t="shared" si="3"/>
        <v>1</v>
      </c>
      <c r="V14" s="192">
        <f t="shared" si="4"/>
        <v>1</v>
      </c>
      <c r="W14" s="201" t="e">
        <f t="shared" si="5"/>
        <v>#DIV/0!</v>
      </c>
      <c r="X14" s="201" t="e">
        <f t="shared" si="6"/>
        <v>#DIV/0!</v>
      </c>
      <c r="Y14" s="201">
        <f t="shared" si="7"/>
        <v>1</v>
      </c>
    </row>
    <row r="15" spans="1:28" ht="15.75" x14ac:dyDescent="0.25">
      <c r="A15" s="44" t="s">
        <v>7</v>
      </c>
      <c r="B15" s="398"/>
      <c r="C15" s="48">
        <v>0</v>
      </c>
      <c r="D15" s="48">
        <v>0</v>
      </c>
      <c r="E15" s="48">
        <v>0</v>
      </c>
      <c r="F15" s="48">
        <v>0</v>
      </c>
      <c r="G15" s="48">
        <v>0</v>
      </c>
      <c r="H15" s="43">
        <f t="shared" si="0"/>
        <v>0</v>
      </c>
      <c r="I15" s="282">
        <v>0</v>
      </c>
      <c r="J15" s="48">
        <v>0</v>
      </c>
      <c r="K15" s="48">
        <v>0</v>
      </c>
      <c r="L15" s="48">
        <v>0</v>
      </c>
      <c r="M15" s="48">
        <v>0</v>
      </c>
      <c r="N15" s="143">
        <f t="shared" si="1"/>
        <v>0</v>
      </c>
      <c r="O15" s="48">
        <v>0</v>
      </c>
      <c r="P15" s="48">
        <v>0</v>
      </c>
      <c r="Q15" s="48">
        <v>0</v>
      </c>
      <c r="R15" s="48">
        <v>0</v>
      </c>
      <c r="S15" s="48">
        <v>0</v>
      </c>
      <c r="T15" s="43">
        <f t="shared" si="2"/>
        <v>0</v>
      </c>
      <c r="U15" s="195">
        <f t="shared" si="3"/>
        <v>0</v>
      </c>
      <c r="V15" s="192" t="e">
        <f t="shared" si="4"/>
        <v>#DIV/0!</v>
      </c>
      <c r="W15" s="201" t="e">
        <f t="shared" si="5"/>
        <v>#DIV/0!</v>
      </c>
      <c r="X15" s="201" t="e">
        <f t="shared" si="6"/>
        <v>#DIV/0!</v>
      </c>
      <c r="Y15" s="201" t="e">
        <f t="shared" si="7"/>
        <v>#DIV/0!</v>
      </c>
    </row>
    <row r="16" spans="1:28" ht="15.75" x14ac:dyDescent="0.25">
      <c r="A16" s="44" t="s">
        <v>8</v>
      </c>
      <c r="B16" s="398"/>
      <c r="C16" s="48">
        <v>0</v>
      </c>
      <c r="D16" s="48">
        <v>0</v>
      </c>
      <c r="E16" s="48">
        <v>0</v>
      </c>
      <c r="F16" s="48">
        <v>0</v>
      </c>
      <c r="G16" s="48">
        <v>0</v>
      </c>
      <c r="H16" s="43">
        <f t="shared" si="0"/>
        <v>0</v>
      </c>
      <c r="I16" s="282">
        <v>0</v>
      </c>
      <c r="J16" s="48">
        <v>0</v>
      </c>
      <c r="K16" s="48">
        <v>0</v>
      </c>
      <c r="L16" s="48">
        <v>0</v>
      </c>
      <c r="M16" s="48">
        <v>0</v>
      </c>
      <c r="N16" s="143">
        <f t="shared" si="1"/>
        <v>0</v>
      </c>
      <c r="O16" s="48">
        <v>0</v>
      </c>
      <c r="P16" s="48">
        <v>0</v>
      </c>
      <c r="Q16" s="48">
        <v>0</v>
      </c>
      <c r="R16" s="48">
        <v>0</v>
      </c>
      <c r="S16" s="48">
        <v>0</v>
      </c>
      <c r="T16" s="43">
        <f t="shared" si="2"/>
        <v>0</v>
      </c>
      <c r="U16" s="195">
        <f t="shared" si="3"/>
        <v>0</v>
      </c>
      <c r="V16" s="192" t="e">
        <f t="shared" si="4"/>
        <v>#DIV/0!</v>
      </c>
      <c r="W16" s="201" t="e">
        <f t="shared" si="5"/>
        <v>#DIV/0!</v>
      </c>
      <c r="X16" s="201" t="e">
        <f t="shared" si="6"/>
        <v>#DIV/0!</v>
      </c>
      <c r="Y16" s="201" t="e">
        <f t="shared" si="7"/>
        <v>#DIV/0!</v>
      </c>
    </row>
    <row r="17" spans="1:25" ht="15.75" x14ac:dyDescent="0.25">
      <c r="A17" s="44" t="s">
        <v>9</v>
      </c>
      <c r="B17" s="398" t="s">
        <v>440</v>
      </c>
      <c r="C17" s="48">
        <v>2</v>
      </c>
      <c r="D17" s="48">
        <v>0</v>
      </c>
      <c r="E17" s="48">
        <v>0</v>
      </c>
      <c r="F17" s="48">
        <v>0</v>
      </c>
      <c r="G17" s="48">
        <v>0</v>
      </c>
      <c r="H17" s="43">
        <f t="shared" si="0"/>
        <v>2</v>
      </c>
      <c r="I17" s="282">
        <v>0</v>
      </c>
      <c r="J17" s="48">
        <v>0</v>
      </c>
      <c r="K17" s="48">
        <v>0</v>
      </c>
      <c r="L17" s="48">
        <v>0</v>
      </c>
      <c r="M17" s="48">
        <v>0</v>
      </c>
      <c r="N17" s="143">
        <f t="shared" si="1"/>
        <v>0</v>
      </c>
      <c r="O17" s="48">
        <v>0</v>
      </c>
      <c r="P17" s="48">
        <v>0</v>
      </c>
      <c r="Q17" s="48">
        <v>0</v>
      </c>
      <c r="R17" s="48">
        <v>0</v>
      </c>
      <c r="S17" s="48">
        <v>0</v>
      </c>
      <c r="T17" s="43">
        <f t="shared" si="2"/>
        <v>0</v>
      </c>
      <c r="U17" s="195">
        <f t="shared" si="3"/>
        <v>2</v>
      </c>
      <c r="V17" s="192">
        <f t="shared" si="4"/>
        <v>0</v>
      </c>
      <c r="W17" s="201" t="e">
        <f t="shared" si="5"/>
        <v>#DIV/0!</v>
      </c>
      <c r="X17" s="201" t="e">
        <f t="shared" si="6"/>
        <v>#DIV/0!</v>
      </c>
      <c r="Y17" s="201">
        <f t="shared" si="7"/>
        <v>0</v>
      </c>
    </row>
    <row r="18" spans="1:25" ht="15.75" x14ac:dyDescent="0.25">
      <c r="A18" s="44" t="s">
        <v>10</v>
      </c>
      <c r="B18" s="398" t="s">
        <v>438</v>
      </c>
      <c r="C18" s="48">
        <v>2</v>
      </c>
      <c r="D18" s="48">
        <v>0</v>
      </c>
      <c r="E18" s="48">
        <v>0</v>
      </c>
      <c r="F18" s="48">
        <v>0</v>
      </c>
      <c r="G18" s="48">
        <v>0</v>
      </c>
      <c r="H18" s="43">
        <f t="shared" si="0"/>
        <v>2</v>
      </c>
      <c r="I18" s="282">
        <v>0</v>
      </c>
      <c r="J18" s="48">
        <v>0</v>
      </c>
      <c r="K18" s="48">
        <v>0</v>
      </c>
      <c r="L18" s="48">
        <v>0</v>
      </c>
      <c r="M18" s="48">
        <v>0</v>
      </c>
      <c r="N18" s="143">
        <f t="shared" si="1"/>
        <v>0</v>
      </c>
      <c r="O18" s="48">
        <v>0</v>
      </c>
      <c r="P18" s="48">
        <v>0</v>
      </c>
      <c r="Q18" s="48">
        <v>0</v>
      </c>
      <c r="R18" s="48">
        <v>0</v>
      </c>
      <c r="S18" s="48">
        <v>0</v>
      </c>
      <c r="T18" s="43">
        <f t="shared" si="2"/>
        <v>0</v>
      </c>
      <c r="U18" s="195">
        <f t="shared" si="3"/>
        <v>2</v>
      </c>
      <c r="V18" s="192">
        <f t="shared" si="4"/>
        <v>0</v>
      </c>
      <c r="W18" s="201" t="e">
        <f t="shared" si="5"/>
        <v>#DIV/0!</v>
      </c>
      <c r="X18" s="201" t="e">
        <f t="shared" si="6"/>
        <v>#DIV/0!</v>
      </c>
      <c r="Y18" s="201">
        <f t="shared" si="7"/>
        <v>0</v>
      </c>
    </row>
    <row r="19" spans="1:25" ht="15.75" x14ac:dyDescent="0.25">
      <c r="A19" s="44" t="s">
        <v>11</v>
      </c>
      <c r="B19" s="398" t="s">
        <v>439</v>
      </c>
      <c r="C19" s="48">
        <v>25</v>
      </c>
      <c r="D19" s="48">
        <v>0</v>
      </c>
      <c r="E19" s="48">
        <v>0</v>
      </c>
      <c r="F19" s="48">
        <v>0</v>
      </c>
      <c r="G19" s="48">
        <v>0</v>
      </c>
      <c r="H19" s="43">
        <f t="shared" si="0"/>
        <v>25</v>
      </c>
      <c r="I19" s="282">
        <v>0</v>
      </c>
      <c r="J19" s="48">
        <v>0</v>
      </c>
      <c r="K19" s="48">
        <v>0</v>
      </c>
      <c r="L19" s="48">
        <v>0</v>
      </c>
      <c r="M19" s="48">
        <v>0</v>
      </c>
      <c r="N19" s="143">
        <f t="shared" si="1"/>
        <v>0</v>
      </c>
      <c r="O19" s="48">
        <v>0</v>
      </c>
      <c r="P19" s="48">
        <v>0</v>
      </c>
      <c r="Q19" s="48">
        <v>0</v>
      </c>
      <c r="R19" s="48">
        <v>0</v>
      </c>
      <c r="S19" s="48">
        <v>0</v>
      </c>
      <c r="T19" s="43">
        <f t="shared" si="2"/>
        <v>0</v>
      </c>
      <c r="U19" s="195">
        <f t="shared" si="3"/>
        <v>25</v>
      </c>
      <c r="V19" s="192">
        <f t="shared" si="4"/>
        <v>0</v>
      </c>
      <c r="W19" s="201" t="e">
        <f t="shared" si="5"/>
        <v>#DIV/0!</v>
      </c>
      <c r="X19" s="201" t="e">
        <f t="shared" si="6"/>
        <v>#DIV/0!</v>
      </c>
      <c r="Y19" s="201">
        <f t="shared" si="7"/>
        <v>0</v>
      </c>
    </row>
    <row r="20" spans="1:25" ht="15.75" x14ac:dyDescent="0.25">
      <c r="A20" s="44" t="s">
        <v>12</v>
      </c>
      <c r="B20" s="398" t="s">
        <v>441</v>
      </c>
      <c r="C20" s="48">
        <v>5</v>
      </c>
      <c r="D20" s="48">
        <v>0</v>
      </c>
      <c r="E20" s="48">
        <v>0</v>
      </c>
      <c r="F20" s="48">
        <v>0</v>
      </c>
      <c r="G20" s="48">
        <v>0</v>
      </c>
      <c r="H20" s="43">
        <f t="shared" si="0"/>
        <v>5</v>
      </c>
      <c r="I20" s="282">
        <v>0</v>
      </c>
      <c r="J20" s="48">
        <v>0</v>
      </c>
      <c r="K20" s="48">
        <v>0</v>
      </c>
      <c r="L20" s="48">
        <v>0</v>
      </c>
      <c r="M20" s="48">
        <v>0</v>
      </c>
      <c r="N20" s="143">
        <f t="shared" si="1"/>
        <v>0</v>
      </c>
      <c r="O20" s="48">
        <v>0</v>
      </c>
      <c r="P20" s="48">
        <v>0</v>
      </c>
      <c r="Q20" s="48">
        <v>0</v>
      </c>
      <c r="R20" s="48">
        <v>0</v>
      </c>
      <c r="S20" s="48">
        <v>0</v>
      </c>
      <c r="T20" s="43">
        <f t="shared" si="2"/>
        <v>0</v>
      </c>
      <c r="U20" s="195">
        <f t="shared" si="3"/>
        <v>5</v>
      </c>
      <c r="V20" s="192">
        <f t="shared" si="4"/>
        <v>0</v>
      </c>
      <c r="W20" s="201" t="e">
        <f t="shared" si="5"/>
        <v>#DIV/0!</v>
      </c>
      <c r="X20" s="201" t="e">
        <f t="shared" si="6"/>
        <v>#DIV/0!</v>
      </c>
      <c r="Y20" s="201">
        <f t="shared" si="7"/>
        <v>0</v>
      </c>
    </row>
    <row r="21" spans="1:25" ht="15.75" x14ac:dyDescent="0.25">
      <c r="A21" s="44" t="s">
        <v>13</v>
      </c>
      <c r="B21" s="398" t="s">
        <v>439</v>
      </c>
      <c r="C21" s="48">
        <v>0</v>
      </c>
      <c r="D21" s="48">
        <v>0</v>
      </c>
      <c r="E21" s="48">
        <v>0</v>
      </c>
      <c r="F21" s="48">
        <v>0</v>
      </c>
      <c r="G21" s="48">
        <v>2</v>
      </c>
      <c r="H21" s="43">
        <f t="shared" si="0"/>
        <v>2</v>
      </c>
      <c r="I21" s="282">
        <v>0</v>
      </c>
      <c r="J21" s="48">
        <v>0</v>
      </c>
      <c r="K21" s="48">
        <v>0</v>
      </c>
      <c r="L21" s="48">
        <v>0</v>
      </c>
      <c r="M21" s="48">
        <v>0</v>
      </c>
      <c r="N21" s="143">
        <f t="shared" si="1"/>
        <v>0</v>
      </c>
      <c r="O21" s="48">
        <v>0</v>
      </c>
      <c r="P21" s="48">
        <v>0</v>
      </c>
      <c r="Q21" s="48">
        <v>0</v>
      </c>
      <c r="R21" s="48">
        <v>0</v>
      </c>
      <c r="S21" s="48">
        <v>0</v>
      </c>
      <c r="T21" s="43">
        <f t="shared" si="2"/>
        <v>0</v>
      </c>
      <c r="U21" s="195">
        <f t="shared" si="3"/>
        <v>2</v>
      </c>
      <c r="V21" s="192">
        <f t="shared" si="4"/>
        <v>1</v>
      </c>
      <c r="W21" s="201" t="e">
        <f t="shared" si="5"/>
        <v>#DIV/0!</v>
      </c>
      <c r="X21" s="201" t="e">
        <f t="shared" si="6"/>
        <v>#DIV/0!</v>
      </c>
      <c r="Y21" s="201">
        <f t="shared" si="7"/>
        <v>1</v>
      </c>
    </row>
    <row r="22" spans="1:25" ht="15.75" x14ac:dyDescent="0.25">
      <c r="A22" s="44" t="s">
        <v>14</v>
      </c>
      <c r="B22" s="398"/>
      <c r="C22" s="48">
        <v>0</v>
      </c>
      <c r="D22" s="48">
        <v>0</v>
      </c>
      <c r="E22" s="48">
        <v>0</v>
      </c>
      <c r="F22" s="48">
        <v>0</v>
      </c>
      <c r="G22" s="48">
        <v>0</v>
      </c>
      <c r="H22" s="43">
        <f t="shared" si="0"/>
        <v>0</v>
      </c>
      <c r="I22" s="282">
        <v>0</v>
      </c>
      <c r="J22" s="48">
        <v>0</v>
      </c>
      <c r="K22" s="48">
        <v>0</v>
      </c>
      <c r="L22" s="48">
        <v>0</v>
      </c>
      <c r="M22" s="48">
        <v>0</v>
      </c>
      <c r="N22" s="143">
        <f t="shared" si="1"/>
        <v>0</v>
      </c>
      <c r="O22" s="48">
        <v>0</v>
      </c>
      <c r="P22" s="48">
        <v>0</v>
      </c>
      <c r="Q22" s="48">
        <v>0</v>
      </c>
      <c r="R22" s="48">
        <v>0</v>
      </c>
      <c r="S22" s="48">
        <v>0</v>
      </c>
      <c r="T22" s="43">
        <f t="shared" si="2"/>
        <v>0</v>
      </c>
      <c r="U22" s="195">
        <f t="shared" si="3"/>
        <v>0</v>
      </c>
      <c r="V22" s="192" t="e">
        <f t="shared" si="4"/>
        <v>#DIV/0!</v>
      </c>
      <c r="W22" s="201" t="e">
        <f t="shared" si="5"/>
        <v>#DIV/0!</v>
      </c>
      <c r="X22" s="201" t="e">
        <f t="shared" si="6"/>
        <v>#DIV/0!</v>
      </c>
      <c r="Y22" s="201" t="e">
        <f t="shared" si="7"/>
        <v>#DIV/0!</v>
      </c>
    </row>
    <row r="23" spans="1:25" ht="15.75" x14ac:dyDescent="0.25">
      <c r="A23" s="44" t="s">
        <v>15</v>
      </c>
      <c r="B23" s="398" t="s">
        <v>441</v>
      </c>
      <c r="C23" s="48">
        <v>11</v>
      </c>
      <c r="D23" s="48">
        <v>0</v>
      </c>
      <c r="E23" s="48">
        <v>0</v>
      </c>
      <c r="F23" s="48">
        <v>0</v>
      </c>
      <c r="G23" s="48">
        <v>0</v>
      </c>
      <c r="H23" s="43">
        <f t="shared" ref="H23:H86" si="8">SUM(C23:G23)</f>
        <v>11</v>
      </c>
      <c r="I23" s="282">
        <v>0</v>
      </c>
      <c r="J23" s="48">
        <v>0</v>
      </c>
      <c r="K23" s="48">
        <v>0</v>
      </c>
      <c r="L23" s="48">
        <v>0</v>
      </c>
      <c r="M23" s="48">
        <v>0</v>
      </c>
      <c r="N23" s="143">
        <f t="shared" ref="N23:N86" si="9">SUM(I23:M23)</f>
        <v>0</v>
      </c>
      <c r="O23" s="48">
        <v>0</v>
      </c>
      <c r="P23" s="48">
        <v>0</v>
      </c>
      <c r="Q23" s="48">
        <v>0</v>
      </c>
      <c r="R23" s="48">
        <v>0</v>
      </c>
      <c r="S23" s="48">
        <v>0</v>
      </c>
      <c r="T23" s="43">
        <f t="shared" si="2"/>
        <v>0</v>
      </c>
      <c r="U23" s="195">
        <f t="shared" si="3"/>
        <v>11</v>
      </c>
      <c r="V23" s="192">
        <f t="shared" si="4"/>
        <v>0</v>
      </c>
      <c r="W23" s="201" t="e">
        <f t="shared" si="5"/>
        <v>#DIV/0!</v>
      </c>
      <c r="X23" s="201" t="e">
        <f t="shared" si="6"/>
        <v>#DIV/0!</v>
      </c>
      <c r="Y23" s="201">
        <f t="shared" si="7"/>
        <v>0</v>
      </c>
    </row>
    <row r="24" spans="1:25" ht="15.75" x14ac:dyDescent="0.25">
      <c r="A24" s="44" t="s">
        <v>16</v>
      </c>
      <c r="B24" s="398" t="s">
        <v>438</v>
      </c>
      <c r="C24" s="48">
        <v>27</v>
      </c>
      <c r="D24" s="48">
        <v>0</v>
      </c>
      <c r="E24" s="48">
        <v>0</v>
      </c>
      <c r="F24" s="48">
        <v>0</v>
      </c>
      <c r="G24" s="48">
        <v>15</v>
      </c>
      <c r="H24" s="43">
        <f t="shared" si="8"/>
        <v>42</v>
      </c>
      <c r="I24" s="282">
        <v>0</v>
      </c>
      <c r="J24" s="48">
        <v>0</v>
      </c>
      <c r="K24" s="48">
        <v>0</v>
      </c>
      <c r="L24" s="48">
        <v>0</v>
      </c>
      <c r="M24" s="48">
        <v>0</v>
      </c>
      <c r="N24" s="143">
        <f t="shared" si="9"/>
        <v>0</v>
      </c>
      <c r="O24" s="48">
        <v>0</v>
      </c>
      <c r="P24" s="48">
        <v>0</v>
      </c>
      <c r="Q24" s="48">
        <v>0</v>
      </c>
      <c r="R24" s="48">
        <v>0</v>
      </c>
      <c r="S24" s="48">
        <v>0</v>
      </c>
      <c r="T24" s="43">
        <f t="shared" si="2"/>
        <v>0</v>
      </c>
      <c r="U24" s="195">
        <f t="shared" si="3"/>
        <v>42</v>
      </c>
      <c r="V24" s="192">
        <f t="shared" si="4"/>
        <v>0.35714285714285715</v>
      </c>
      <c r="W24" s="201" t="e">
        <f t="shared" si="5"/>
        <v>#DIV/0!</v>
      </c>
      <c r="X24" s="201" t="e">
        <f t="shared" si="6"/>
        <v>#DIV/0!</v>
      </c>
      <c r="Y24" s="201">
        <f t="shared" si="7"/>
        <v>0.35714285714285715</v>
      </c>
    </row>
    <row r="25" spans="1:25" ht="15.75" x14ac:dyDescent="0.25">
      <c r="A25" s="44" t="s">
        <v>17</v>
      </c>
      <c r="B25" s="398" t="s">
        <v>440</v>
      </c>
      <c r="C25" s="48">
        <v>4</v>
      </c>
      <c r="D25" s="48">
        <v>0</v>
      </c>
      <c r="E25" s="48">
        <v>0</v>
      </c>
      <c r="F25" s="48">
        <v>0</v>
      </c>
      <c r="G25" s="48">
        <v>0</v>
      </c>
      <c r="H25" s="43">
        <f t="shared" si="8"/>
        <v>4</v>
      </c>
      <c r="I25" s="282">
        <v>0</v>
      </c>
      <c r="J25" s="48">
        <v>0</v>
      </c>
      <c r="K25" s="48">
        <v>0</v>
      </c>
      <c r="L25" s="48">
        <v>0</v>
      </c>
      <c r="M25" s="48">
        <v>0</v>
      </c>
      <c r="N25" s="143">
        <f t="shared" si="9"/>
        <v>0</v>
      </c>
      <c r="O25" s="48">
        <v>0</v>
      </c>
      <c r="P25" s="48">
        <v>0</v>
      </c>
      <c r="Q25" s="48">
        <v>0</v>
      </c>
      <c r="R25" s="48">
        <v>0</v>
      </c>
      <c r="S25" s="48">
        <v>0</v>
      </c>
      <c r="T25" s="43">
        <f t="shared" si="2"/>
        <v>0</v>
      </c>
      <c r="U25" s="195">
        <f t="shared" si="3"/>
        <v>4</v>
      </c>
      <c r="V25" s="192">
        <f t="shared" si="4"/>
        <v>0</v>
      </c>
      <c r="W25" s="201" t="e">
        <f t="shared" si="5"/>
        <v>#DIV/0!</v>
      </c>
      <c r="X25" s="201" t="e">
        <f t="shared" si="6"/>
        <v>#DIV/0!</v>
      </c>
      <c r="Y25" s="201">
        <f t="shared" si="7"/>
        <v>0</v>
      </c>
    </row>
    <row r="26" spans="1:25" ht="15.75" x14ac:dyDescent="0.25">
      <c r="A26" s="44" t="s">
        <v>18</v>
      </c>
      <c r="B26" s="398" t="s">
        <v>438</v>
      </c>
      <c r="C26" s="48">
        <v>3</v>
      </c>
      <c r="D26" s="48">
        <v>1</v>
      </c>
      <c r="E26" s="48">
        <v>0</v>
      </c>
      <c r="F26" s="48">
        <v>0</v>
      </c>
      <c r="G26" s="48">
        <v>0</v>
      </c>
      <c r="H26" s="43">
        <f t="shared" si="8"/>
        <v>4</v>
      </c>
      <c r="I26" s="282">
        <v>0</v>
      </c>
      <c r="J26" s="48">
        <v>0</v>
      </c>
      <c r="K26" s="48">
        <v>0</v>
      </c>
      <c r="L26" s="48">
        <v>0</v>
      </c>
      <c r="M26" s="48">
        <v>0</v>
      </c>
      <c r="N26" s="143">
        <f t="shared" si="9"/>
        <v>0</v>
      </c>
      <c r="O26" s="48">
        <v>0</v>
      </c>
      <c r="P26" s="48">
        <v>0</v>
      </c>
      <c r="Q26" s="48">
        <v>0</v>
      </c>
      <c r="R26" s="48">
        <v>0</v>
      </c>
      <c r="S26" s="48">
        <v>0</v>
      </c>
      <c r="T26" s="43">
        <f t="shared" si="2"/>
        <v>0</v>
      </c>
      <c r="U26" s="195">
        <f t="shared" si="3"/>
        <v>4</v>
      </c>
      <c r="V26" s="192">
        <f t="shared" si="4"/>
        <v>0.25</v>
      </c>
      <c r="W26" s="201" t="e">
        <f t="shared" si="5"/>
        <v>#DIV/0!</v>
      </c>
      <c r="X26" s="201" t="e">
        <f t="shared" si="6"/>
        <v>#DIV/0!</v>
      </c>
      <c r="Y26" s="201">
        <f t="shared" si="7"/>
        <v>0.25</v>
      </c>
    </row>
    <row r="27" spans="1:25" ht="15.75" x14ac:dyDescent="0.25">
      <c r="A27" s="44" t="s">
        <v>19</v>
      </c>
      <c r="B27" s="398" t="s">
        <v>438</v>
      </c>
      <c r="C27" s="48">
        <v>2</v>
      </c>
      <c r="D27" s="48">
        <v>0</v>
      </c>
      <c r="E27" s="48">
        <v>0</v>
      </c>
      <c r="F27" s="48">
        <v>0</v>
      </c>
      <c r="G27" s="48">
        <v>0</v>
      </c>
      <c r="H27" s="43">
        <f t="shared" si="8"/>
        <v>2</v>
      </c>
      <c r="I27" s="282">
        <v>0</v>
      </c>
      <c r="J27" s="48">
        <v>0</v>
      </c>
      <c r="K27" s="48">
        <v>0</v>
      </c>
      <c r="L27" s="48">
        <v>0</v>
      </c>
      <c r="M27" s="48">
        <v>0</v>
      </c>
      <c r="N27" s="143">
        <f t="shared" si="9"/>
        <v>0</v>
      </c>
      <c r="O27" s="48">
        <v>0</v>
      </c>
      <c r="P27" s="48">
        <v>0</v>
      </c>
      <c r="Q27" s="48">
        <v>0</v>
      </c>
      <c r="R27" s="48">
        <v>0</v>
      </c>
      <c r="S27" s="48">
        <v>0</v>
      </c>
      <c r="T27" s="43">
        <f t="shared" si="2"/>
        <v>0</v>
      </c>
      <c r="U27" s="195">
        <f t="shared" si="3"/>
        <v>2</v>
      </c>
      <c r="V27" s="192">
        <f t="shared" si="4"/>
        <v>0</v>
      </c>
      <c r="W27" s="201" t="e">
        <f t="shared" si="5"/>
        <v>#DIV/0!</v>
      </c>
      <c r="X27" s="201" t="e">
        <f t="shared" si="6"/>
        <v>#DIV/0!</v>
      </c>
      <c r="Y27" s="201">
        <f t="shared" si="7"/>
        <v>0</v>
      </c>
    </row>
    <row r="28" spans="1:25" ht="15.75" x14ac:dyDescent="0.25">
      <c r="A28" s="44" t="s">
        <v>20</v>
      </c>
      <c r="B28" s="398" t="s">
        <v>438</v>
      </c>
      <c r="C28" s="48">
        <v>6</v>
      </c>
      <c r="D28" s="48">
        <v>0</v>
      </c>
      <c r="E28" s="48">
        <v>0</v>
      </c>
      <c r="F28" s="48">
        <v>0</v>
      </c>
      <c r="G28" s="48">
        <v>0</v>
      </c>
      <c r="H28" s="43">
        <f t="shared" si="8"/>
        <v>6</v>
      </c>
      <c r="I28" s="282">
        <v>0</v>
      </c>
      <c r="J28" s="48">
        <v>0</v>
      </c>
      <c r="K28" s="48">
        <v>0</v>
      </c>
      <c r="L28" s="48">
        <v>0</v>
      </c>
      <c r="M28" s="48">
        <v>0</v>
      </c>
      <c r="N28" s="143">
        <f t="shared" si="9"/>
        <v>0</v>
      </c>
      <c r="O28" s="48">
        <v>0</v>
      </c>
      <c r="P28" s="48">
        <v>0</v>
      </c>
      <c r="Q28" s="48">
        <v>0</v>
      </c>
      <c r="R28" s="48">
        <v>0</v>
      </c>
      <c r="S28" s="48">
        <v>0</v>
      </c>
      <c r="T28" s="43">
        <f t="shared" si="2"/>
        <v>0</v>
      </c>
      <c r="U28" s="195">
        <f t="shared" si="3"/>
        <v>6</v>
      </c>
      <c r="V28" s="192">
        <f t="shared" si="4"/>
        <v>0</v>
      </c>
      <c r="W28" s="201" t="e">
        <f t="shared" si="5"/>
        <v>#DIV/0!</v>
      </c>
      <c r="X28" s="201" t="e">
        <f t="shared" si="6"/>
        <v>#DIV/0!</v>
      </c>
      <c r="Y28" s="201">
        <f t="shared" si="7"/>
        <v>0</v>
      </c>
    </row>
    <row r="29" spans="1:25" ht="15.75" x14ac:dyDescent="0.25">
      <c r="A29" s="44" t="s">
        <v>21</v>
      </c>
      <c r="B29" s="398" t="s">
        <v>438</v>
      </c>
      <c r="C29" s="48">
        <v>4</v>
      </c>
      <c r="D29" s="48">
        <v>0</v>
      </c>
      <c r="E29" s="48">
        <v>0</v>
      </c>
      <c r="F29" s="48">
        <v>0</v>
      </c>
      <c r="G29" s="48">
        <v>0</v>
      </c>
      <c r="H29" s="43">
        <f t="shared" si="8"/>
        <v>4</v>
      </c>
      <c r="I29" s="282">
        <v>0</v>
      </c>
      <c r="J29" s="48">
        <v>0</v>
      </c>
      <c r="K29" s="48">
        <v>0</v>
      </c>
      <c r="L29" s="48">
        <v>0</v>
      </c>
      <c r="M29" s="48">
        <v>0</v>
      </c>
      <c r="N29" s="143">
        <f t="shared" si="9"/>
        <v>0</v>
      </c>
      <c r="O29" s="48">
        <v>0</v>
      </c>
      <c r="P29" s="48">
        <v>0</v>
      </c>
      <c r="Q29" s="48">
        <v>0</v>
      </c>
      <c r="R29" s="48">
        <v>0</v>
      </c>
      <c r="S29" s="48">
        <v>0</v>
      </c>
      <c r="T29" s="43">
        <f t="shared" si="2"/>
        <v>0</v>
      </c>
      <c r="U29" s="195">
        <f t="shared" si="3"/>
        <v>4</v>
      </c>
      <c r="V29" s="192">
        <f t="shared" si="4"/>
        <v>0</v>
      </c>
      <c r="W29" s="201" t="e">
        <f t="shared" si="5"/>
        <v>#DIV/0!</v>
      </c>
      <c r="X29" s="201" t="e">
        <f t="shared" si="6"/>
        <v>#DIV/0!</v>
      </c>
      <c r="Y29" s="201">
        <f t="shared" si="7"/>
        <v>0</v>
      </c>
    </row>
    <row r="30" spans="1:25" ht="15.75" x14ac:dyDescent="0.25">
      <c r="A30" s="44" t="s">
        <v>22</v>
      </c>
      <c r="B30" s="398" t="s">
        <v>438</v>
      </c>
      <c r="C30" s="48">
        <v>10</v>
      </c>
      <c r="D30" s="48">
        <v>0</v>
      </c>
      <c r="E30" s="48">
        <v>0</v>
      </c>
      <c r="F30" s="48">
        <v>0</v>
      </c>
      <c r="G30" s="48">
        <v>0</v>
      </c>
      <c r="H30" s="43">
        <f t="shared" si="8"/>
        <v>10</v>
      </c>
      <c r="I30" s="282">
        <v>0</v>
      </c>
      <c r="J30" s="48">
        <v>0</v>
      </c>
      <c r="K30" s="48">
        <v>0</v>
      </c>
      <c r="L30" s="48">
        <v>0</v>
      </c>
      <c r="M30" s="48">
        <v>0</v>
      </c>
      <c r="N30" s="143">
        <f t="shared" si="9"/>
        <v>0</v>
      </c>
      <c r="O30" s="48">
        <v>0</v>
      </c>
      <c r="P30" s="48">
        <v>0</v>
      </c>
      <c r="Q30" s="48">
        <v>0</v>
      </c>
      <c r="R30" s="48">
        <v>0</v>
      </c>
      <c r="S30" s="48">
        <v>0</v>
      </c>
      <c r="T30" s="43">
        <f t="shared" si="2"/>
        <v>0</v>
      </c>
      <c r="U30" s="195">
        <f t="shared" si="3"/>
        <v>10</v>
      </c>
      <c r="V30" s="192">
        <f t="shared" si="4"/>
        <v>0</v>
      </c>
      <c r="W30" s="201" t="e">
        <f t="shared" si="5"/>
        <v>#DIV/0!</v>
      </c>
      <c r="X30" s="201" t="e">
        <f t="shared" si="6"/>
        <v>#DIV/0!</v>
      </c>
      <c r="Y30" s="201">
        <f t="shared" si="7"/>
        <v>0</v>
      </c>
    </row>
    <row r="31" spans="1:25" ht="15.75" x14ac:dyDescent="0.25">
      <c r="A31" s="44" t="s">
        <v>23</v>
      </c>
      <c r="B31" s="398" t="s">
        <v>440</v>
      </c>
      <c r="C31" s="48">
        <v>17</v>
      </c>
      <c r="D31" s="48">
        <v>0</v>
      </c>
      <c r="E31" s="48">
        <v>0</v>
      </c>
      <c r="F31" s="48">
        <v>0</v>
      </c>
      <c r="G31" s="48">
        <v>0</v>
      </c>
      <c r="H31" s="43">
        <f t="shared" si="8"/>
        <v>17</v>
      </c>
      <c r="I31" s="282">
        <v>0</v>
      </c>
      <c r="J31" s="48">
        <v>0</v>
      </c>
      <c r="K31" s="48">
        <v>0</v>
      </c>
      <c r="L31" s="48">
        <v>0</v>
      </c>
      <c r="M31" s="48">
        <v>0</v>
      </c>
      <c r="N31" s="143">
        <f t="shared" si="9"/>
        <v>0</v>
      </c>
      <c r="O31" s="48">
        <v>0</v>
      </c>
      <c r="P31" s="48">
        <v>0</v>
      </c>
      <c r="Q31" s="48">
        <v>0</v>
      </c>
      <c r="R31" s="48">
        <v>0</v>
      </c>
      <c r="S31" s="48">
        <v>0</v>
      </c>
      <c r="T31" s="43">
        <f t="shared" si="2"/>
        <v>0</v>
      </c>
      <c r="U31" s="195">
        <f t="shared" si="3"/>
        <v>17</v>
      </c>
      <c r="V31" s="192">
        <f t="shared" si="4"/>
        <v>0</v>
      </c>
      <c r="W31" s="201" t="e">
        <f t="shared" si="5"/>
        <v>#DIV/0!</v>
      </c>
      <c r="X31" s="201" t="e">
        <f t="shared" si="6"/>
        <v>#DIV/0!</v>
      </c>
      <c r="Y31" s="201">
        <f t="shared" si="7"/>
        <v>0</v>
      </c>
    </row>
    <row r="32" spans="1:25" ht="15.75" x14ac:dyDescent="0.25">
      <c r="A32" s="44" t="s">
        <v>24</v>
      </c>
      <c r="B32" s="398" t="s">
        <v>438</v>
      </c>
      <c r="C32" s="48">
        <v>5</v>
      </c>
      <c r="D32" s="48">
        <v>0</v>
      </c>
      <c r="E32" s="48">
        <v>0</v>
      </c>
      <c r="F32" s="48">
        <v>3</v>
      </c>
      <c r="G32" s="48">
        <v>0</v>
      </c>
      <c r="H32" s="43">
        <f t="shared" si="8"/>
        <v>8</v>
      </c>
      <c r="I32" s="282">
        <v>0</v>
      </c>
      <c r="J32" s="48">
        <v>0</v>
      </c>
      <c r="K32" s="48">
        <v>0</v>
      </c>
      <c r="L32" s="48">
        <v>0</v>
      </c>
      <c r="M32" s="48">
        <v>0</v>
      </c>
      <c r="N32" s="143">
        <f t="shared" si="9"/>
        <v>0</v>
      </c>
      <c r="O32" s="48">
        <v>0</v>
      </c>
      <c r="P32" s="48">
        <v>0</v>
      </c>
      <c r="Q32" s="48">
        <v>0</v>
      </c>
      <c r="R32" s="48">
        <v>0</v>
      </c>
      <c r="S32" s="48">
        <v>0</v>
      </c>
      <c r="T32" s="43">
        <f t="shared" si="2"/>
        <v>0</v>
      </c>
      <c r="U32" s="195">
        <f t="shared" si="3"/>
        <v>8</v>
      </c>
      <c r="V32" s="192">
        <f t="shared" si="4"/>
        <v>0.375</v>
      </c>
      <c r="W32" s="201" t="e">
        <f t="shared" si="5"/>
        <v>#DIV/0!</v>
      </c>
      <c r="X32" s="201" t="e">
        <f t="shared" si="6"/>
        <v>#DIV/0!</v>
      </c>
      <c r="Y32" s="201">
        <f t="shared" si="7"/>
        <v>0.375</v>
      </c>
    </row>
    <row r="33" spans="1:25" ht="15.75" x14ac:dyDescent="0.25">
      <c r="A33" s="44" t="s">
        <v>25</v>
      </c>
      <c r="B33" s="398" t="s">
        <v>438</v>
      </c>
      <c r="C33" s="48">
        <v>11</v>
      </c>
      <c r="D33" s="48">
        <v>0</v>
      </c>
      <c r="E33" s="48">
        <v>0</v>
      </c>
      <c r="F33" s="48">
        <v>0</v>
      </c>
      <c r="G33" s="48">
        <v>0</v>
      </c>
      <c r="H33" s="43">
        <f t="shared" si="8"/>
        <v>11</v>
      </c>
      <c r="I33" s="282">
        <v>0</v>
      </c>
      <c r="J33" s="48">
        <v>0</v>
      </c>
      <c r="K33" s="48">
        <v>0</v>
      </c>
      <c r="L33" s="48">
        <v>0</v>
      </c>
      <c r="M33" s="48">
        <v>0</v>
      </c>
      <c r="N33" s="143">
        <f t="shared" si="9"/>
        <v>0</v>
      </c>
      <c r="O33" s="48">
        <v>0</v>
      </c>
      <c r="P33" s="48">
        <v>0</v>
      </c>
      <c r="Q33" s="48">
        <v>0</v>
      </c>
      <c r="R33" s="48">
        <v>0</v>
      </c>
      <c r="S33" s="48">
        <v>0</v>
      </c>
      <c r="T33" s="43">
        <f t="shared" si="2"/>
        <v>0</v>
      </c>
      <c r="U33" s="195">
        <f t="shared" si="3"/>
        <v>11</v>
      </c>
      <c r="V33" s="192">
        <f t="shared" si="4"/>
        <v>0</v>
      </c>
      <c r="W33" s="201" t="e">
        <f t="shared" si="5"/>
        <v>#DIV/0!</v>
      </c>
      <c r="X33" s="201" t="e">
        <f t="shared" si="6"/>
        <v>#DIV/0!</v>
      </c>
      <c r="Y33" s="201">
        <f t="shared" si="7"/>
        <v>0</v>
      </c>
    </row>
    <row r="34" spans="1:25" ht="15.75" x14ac:dyDescent="0.25">
      <c r="A34" s="44" t="s">
        <v>26</v>
      </c>
      <c r="B34" s="398" t="s">
        <v>438</v>
      </c>
      <c r="C34" s="48">
        <v>3</v>
      </c>
      <c r="D34" s="48">
        <v>0</v>
      </c>
      <c r="E34" s="48">
        <v>0</v>
      </c>
      <c r="F34" s="48">
        <v>13</v>
      </c>
      <c r="G34" s="48">
        <v>0</v>
      </c>
      <c r="H34" s="43">
        <f t="shared" si="8"/>
        <v>16</v>
      </c>
      <c r="I34" s="282">
        <v>0</v>
      </c>
      <c r="J34" s="48">
        <v>0</v>
      </c>
      <c r="K34" s="48">
        <v>0</v>
      </c>
      <c r="L34" s="48">
        <v>0</v>
      </c>
      <c r="M34" s="48">
        <v>0</v>
      </c>
      <c r="N34" s="143">
        <f t="shared" si="9"/>
        <v>0</v>
      </c>
      <c r="O34" s="48">
        <v>0</v>
      </c>
      <c r="P34" s="48">
        <v>0</v>
      </c>
      <c r="Q34" s="48">
        <v>0</v>
      </c>
      <c r="R34" s="48">
        <v>0</v>
      </c>
      <c r="S34" s="48">
        <v>0</v>
      </c>
      <c r="T34" s="43">
        <f t="shared" si="2"/>
        <v>0</v>
      </c>
      <c r="U34" s="195">
        <f t="shared" si="3"/>
        <v>16</v>
      </c>
      <c r="V34" s="192">
        <f t="shared" si="4"/>
        <v>0.8125</v>
      </c>
      <c r="W34" s="201" t="e">
        <f t="shared" si="5"/>
        <v>#DIV/0!</v>
      </c>
      <c r="X34" s="201" t="e">
        <f t="shared" si="6"/>
        <v>#DIV/0!</v>
      </c>
      <c r="Y34" s="201">
        <f t="shared" si="7"/>
        <v>0.8125</v>
      </c>
    </row>
    <row r="35" spans="1:25" ht="15.75" x14ac:dyDescent="0.25">
      <c r="A35" s="44" t="s">
        <v>27</v>
      </c>
      <c r="B35" s="398" t="s">
        <v>438</v>
      </c>
      <c r="C35" s="48">
        <v>7</v>
      </c>
      <c r="D35" s="48">
        <v>5</v>
      </c>
      <c r="E35" s="48">
        <v>0</v>
      </c>
      <c r="F35" s="48">
        <v>0</v>
      </c>
      <c r="G35" s="48">
        <v>0</v>
      </c>
      <c r="H35" s="43">
        <f t="shared" si="8"/>
        <v>12</v>
      </c>
      <c r="I35" s="282">
        <v>0</v>
      </c>
      <c r="J35" s="48">
        <v>0</v>
      </c>
      <c r="K35" s="48">
        <v>0</v>
      </c>
      <c r="L35" s="48">
        <v>0</v>
      </c>
      <c r="M35" s="48">
        <v>0</v>
      </c>
      <c r="N35" s="143">
        <f t="shared" si="9"/>
        <v>0</v>
      </c>
      <c r="O35" s="48">
        <v>0</v>
      </c>
      <c r="P35" s="48">
        <v>0</v>
      </c>
      <c r="Q35" s="48">
        <v>0</v>
      </c>
      <c r="R35" s="48">
        <v>0</v>
      </c>
      <c r="S35" s="48">
        <v>0</v>
      </c>
      <c r="T35" s="43">
        <f t="shared" si="2"/>
        <v>0</v>
      </c>
      <c r="U35" s="195">
        <f t="shared" si="3"/>
        <v>12</v>
      </c>
      <c r="V35" s="192">
        <f t="shared" si="4"/>
        <v>0.41666666666666669</v>
      </c>
      <c r="W35" s="201" t="e">
        <f t="shared" si="5"/>
        <v>#DIV/0!</v>
      </c>
      <c r="X35" s="201" t="e">
        <f t="shared" si="6"/>
        <v>#DIV/0!</v>
      </c>
      <c r="Y35" s="201">
        <f t="shared" si="7"/>
        <v>0.41666666666666669</v>
      </c>
    </row>
    <row r="36" spans="1:25" ht="15.75" x14ac:dyDescent="0.25">
      <c r="A36" s="44" t="s">
        <v>28</v>
      </c>
      <c r="B36" s="398"/>
      <c r="C36" s="48">
        <v>0</v>
      </c>
      <c r="D36" s="48">
        <v>0</v>
      </c>
      <c r="E36" s="48">
        <v>0</v>
      </c>
      <c r="F36" s="48">
        <v>0</v>
      </c>
      <c r="G36" s="48">
        <v>0</v>
      </c>
      <c r="H36" s="43">
        <f t="shared" si="8"/>
        <v>0</v>
      </c>
      <c r="I36" s="282">
        <v>0</v>
      </c>
      <c r="J36" s="48">
        <v>0</v>
      </c>
      <c r="K36" s="48">
        <v>0</v>
      </c>
      <c r="L36" s="48">
        <v>0</v>
      </c>
      <c r="M36" s="48">
        <v>0</v>
      </c>
      <c r="N36" s="143">
        <f t="shared" si="9"/>
        <v>0</v>
      </c>
      <c r="O36" s="48">
        <v>0</v>
      </c>
      <c r="P36" s="48">
        <v>0</v>
      </c>
      <c r="Q36" s="48">
        <v>0</v>
      </c>
      <c r="R36" s="48">
        <v>0</v>
      </c>
      <c r="S36" s="48">
        <v>0</v>
      </c>
      <c r="T36" s="43">
        <f t="shared" si="2"/>
        <v>0</v>
      </c>
      <c r="U36" s="195">
        <f t="shared" si="3"/>
        <v>0</v>
      </c>
      <c r="V36" s="192" t="e">
        <f t="shared" si="4"/>
        <v>#DIV/0!</v>
      </c>
      <c r="W36" s="201" t="e">
        <f t="shared" si="5"/>
        <v>#DIV/0!</v>
      </c>
      <c r="X36" s="201" t="e">
        <f t="shared" si="6"/>
        <v>#DIV/0!</v>
      </c>
      <c r="Y36" s="201" t="e">
        <f t="shared" si="7"/>
        <v>#DIV/0!</v>
      </c>
    </row>
    <row r="37" spans="1:25" ht="15.75" x14ac:dyDescent="0.25">
      <c r="A37" s="44" t="s">
        <v>29</v>
      </c>
      <c r="B37" s="398" t="s">
        <v>438</v>
      </c>
      <c r="C37" s="48">
        <v>2</v>
      </c>
      <c r="D37" s="48">
        <v>0</v>
      </c>
      <c r="E37" s="48">
        <v>0</v>
      </c>
      <c r="F37" s="48">
        <v>0</v>
      </c>
      <c r="G37" s="48">
        <v>0</v>
      </c>
      <c r="H37" s="43">
        <f t="shared" si="8"/>
        <v>2</v>
      </c>
      <c r="I37" s="282">
        <v>0</v>
      </c>
      <c r="J37" s="48">
        <v>0</v>
      </c>
      <c r="K37" s="48">
        <v>0</v>
      </c>
      <c r="L37" s="48">
        <v>0</v>
      </c>
      <c r="M37" s="48">
        <v>0</v>
      </c>
      <c r="N37" s="143">
        <f t="shared" si="9"/>
        <v>0</v>
      </c>
      <c r="O37" s="48">
        <v>0</v>
      </c>
      <c r="P37" s="48">
        <v>0</v>
      </c>
      <c r="Q37" s="48">
        <v>0</v>
      </c>
      <c r="R37" s="48">
        <v>0</v>
      </c>
      <c r="S37" s="48">
        <v>0</v>
      </c>
      <c r="T37" s="43">
        <f t="shared" si="2"/>
        <v>0</v>
      </c>
      <c r="U37" s="195">
        <f t="shared" si="3"/>
        <v>2</v>
      </c>
      <c r="V37" s="192">
        <f t="shared" si="4"/>
        <v>0</v>
      </c>
      <c r="W37" s="201" t="e">
        <f t="shared" si="5"/>
        <v>#DIV/0!</v>
      </c>
      <c r="X37" s="201" t="e">
        <f t="shared" si="6"/>
        <v>#DIV/0!</v>
      </c>
      <c r="Y37" s="201">
        <f t="shared" si="7"/>
        <v>0</v>
      </c>
    </row>
    <row r="38" spans="1:25" ht="15.75" x14ac:dyDescent="0.25">
      <c r="A38" s="44" t="s">
        <v>40</v>
      </c>
      <c r="B38" s="398" t="s">
        <v>438</v>
      </c>
      <c r="C38" s="48">
        <v>2</v>
      </c>
      <c r="D38" s="48">
        <v>0</v>
      </c>
      <c r="E38" s="48">
        <v>0</v>
      </c>
      <c r="F38" s="48">
        <v>10</v>
      </c>
      <c r="G38" s="48">
        <v>0</v>
      </c>
      <c r="H38" s="43">
        <f t="shared" si="8"/>
        <v>12</v>
      </c>
      <c r="I38" s="282">
        <v>0</v>
      </c>
      <c r="J38" s="48">
        <v>0</v>
      </c>
      <c r="K38" s="48">
        <v>0</v>
      </c>
      <c r="L38" s="48">
        <v>0</v>
      </c>
      <c r="M38" s="48">
        <v>0</v>
      </c>
      <c r="N38" s="143">
        <f t="shared" si="9"/>
        <v>0</v>
      </c>
      <c r="O38" s="48">
        <v>0</v>
      </c>
      <c r="P38" s="48">
        <v>0</v>
      </c>
      <c r="Q38" s="48">
        <v>0</v>
      </c>
      <c r="R38" s="48">
        <v>0</v>
      </c>
      <c r="S38" s="48">
        <v>0</v>
      </c>
      <c r="T38" s="43">
        <f t="shared" si="2"/>
        <v>0</v>
      </c>
      <c r="U38" s="195">
        <f t="shared" si="3"/>
        <v>12</v>
      </c>
      <c r="V38" s="192">
        <f t="shared" si="4"/>
        <v>0.83333333333333337</v>
      </c>
      <c r="W38" s="201" t="e">
        <f t="shared" si="5"/>
        <v>#DIV/0!</v>
      </c>
      <c r="X38" s="201" t="e">
        <f t="shared" si="6"/>
        <v>#DIV/0!</v>
      </c>
      <c r="Y38" s="201">
        <f t="shared" si="7"/>
        <v>0.83333333333333337</v>
      </c>
    </row>
    <row r="39" spans="1:25" ht="15.75" x14ac:dyDescent="0.25">
      <c r="A39" s="44" t="s">
        <v>41</v>
      </c>
      <c r="B39" s="398" t="s">
        <v>442</v>
      </c>
      <c r="C39" s="48">
        <v>1</v>
      </c>
      <c r="D39" s="48">
        <v>0</v>
      </c>
      <c r="E39" s="48">
        <v>0</v>
      </c>
      <c r="F39" s="48">
        <v>0</v>
      </c>
      <c r="G39" s="48">
        <v>0</v>
      </c>
      <c r="H39" s="43">
        <f t="shared" si="8"/>
        <v>1</v>
      </c>
      <c r="I39" s="282">
        <v>0</v>
      </c>
      <c r="J39" s="48">
        <v>0</v>
      </c>
      <c r="K39" s="48">
        <v>0</v>
      </c>
      <c r="L39" s="48">
        <v>0</v>
      </c>
      <c r="M39" s="48">
        <v>0</v>
      </c>
      <c r="N39" s="143">
        <f t="shared" si="9"/>
        <v>0</v>
      </c>
      <c r="O39" s="48">
        <v>0</v>
      </c>
      <c r="P39" s="48">
        <v>0</v>
      </c>
      <c r="Q39" s="48">
        <v>0</v>
      </c>
      <c r="R39" s="48">
        <v>0</v>
      </c>
      <c r="S39" s="48">
        <v>0</v>
      </c>
      <c r="T39" s="43">
        <f t="shared" si="2"/>
        <v>0</v>
      </c>
      <c r="U39" s="195">
        <f t="shared" si="3"/>
        <v>1</v>
      </c>
      <c r="V39" s="192">
        <f t="shared" si="4"/>
        <v>0</v>
      </c>
      <c r="W39" s="201" t="e">
        <f t="shared" si="5"/>
        <v>#DIV/0!</v>
      </c>
      <c r="X39" s="201" t="e">
        <f t="shared" si="6"/>
        <v>#DIV/0!</v>
      </c>
      <c r="Y39" s="201">
        <f t="shared" si="7"/>
        <v>0</v>
      </c>
    </row>
    <row r="40" spans="1:25" ht="15.75" x14ac:dyDescent="0.25">
      <c r="A40" s="44" t="s">
        <v>42</v>
      </c>
      <c r="B40" s="398" t="s">
        <v>443</v>
      </c>
      <c r="C40" s="48">
        <v>0</v>
      </c>
      <c r="D40" s="48">
        <v>0</v>
      </c>
      <c r="E40" s="48">
        <v>0</v>
      </c>
      <c r="F40" s="48">
        <v>0</v>
      </c>
      <c r="G40" s="48">
        <v>12</v>
      </c>
      <c r="H40" s="43">
        <f t="shared" si="8"/>
        <v>12</v>
      </c>
      <c r="I40" s="282">
        <v>0</v>
      </c>
      <c r="J40" s="48">
        <v>0</v>
      </c>
      <c r="K40" s="48">
        <v>0</v>
      </c>
      <c r="L40" s="48">
        <v>0</v>
      </c>
      <c r="M40" s="48">
        <v>0</v>
      </c>
      <c r="N40" s="143">
        <f t="shared" si="9"/>
        <v>0</v>
      </c>
      <c r="O40" s="48">
        <v>0</v>
      </c>
      <c r="P40" s="48">
        <v>0</v>
      </c>
      <c r="Q40" s="48">
        <v>0</v>
      </c>
      <c r="R40" s="48">
        <v>0</v>
      </c>
      <c r="S40" s="48">
        <v>0</v>
      </c>
      <c r="T40" s="43">
        <f t="shared" si="2"/>
        <v>0</v>
      </c>
      <c r="U40" s="195">
        <f t="shared" si="3"/>
        <v>12</v>
      </c>
      <c r="V40" s="192">
        <f t="shared" si="4"/>
        <v>1</v>
      </c>
      <c r="W40" s="201" t="e">
        <f t="shared" si="5"/>
        <v>#DIV/0!</v>
      </c>
      <c r="X40" s="201" t="e">
        <f t="shared" si="6"/>
        <v>#DIV/0!</v>
      </c>
      <c r="Y40" s="201">
        <f t="shared" si="7"/>
        <v>1</v>
      </c>
    </row>
    <row r="41" spans="1:25" ht="15.75" x14ac:dyDescent="0.25">
      <c r="A41" s="44" t="s">
        <v>43</v>
      </c>
      <c r="B41" s="398"/>
      <c r="C41" s="48">
        <v>0</v>
      </c>
      <c r="D41" s="48">
        <v>0</v>
      </c>
      <c r="E41" s="48">
        <v>0</v>
      </c>
      <c r="F41" s="48">
        <v>0</v>
      </c>
      <c r="G41" s="48">
        <v>0</v>
      </c>
      <c r="H41" s="43">
        <f t="shared" si="8"/>
        <v>0</v>
      </c>
      <c r="I41" s="282">
        <v>0</v>
      </c>
      <c r="J41" s="48">
        <v>0</v>
      </c>
      <c r="K41" s="48">
        <v>0</v>
      </c>
      <c r="L41" s="48">
        <v>0</v>
      </c>
      <c r="M41" s="48">
        <v>0</v>
      </c>
      <c r="N41" s="143">
        <f t="shared" si="9"/>
        <v>0</v>
      </c>
      <c r="O41" s="48">
        <v>0</v>
      </c>
      <c r="P41" s="48">
        <v>0</v>
      </c>
      <c r="Q41" s="48">
        <v>0</v>
      </c>
      <c r="R41" s="48">
        <v>0</v>
      </c>
      <c r="S41" s="48">
        <v>0</v>
      </c>
      <c r="T41" s="43">
        <f t="shared" si="2"/>
        <v>0</v>
      </c>
      <c r="U41" s="195">
        <f t="shared" si="3"/>
        <v>0</v>
      </c>
      <c r="V41" s="192" t="e">
        <f t="shared" si="4"/>
        <v>#DIV/0!</v>
      </c>
      <c r="W41" s="201" t="e">
        <f t="shared" si="5"/>
        <v>#DIV/0!</v>
      </c>
      <c r="X41" s="201" t="e">
        <f t="shared" si="6"/>
        <v>#DIV/0!</v>
      </c>
      <c r="Y41" s="201" t="e">
        <f t="shared" si="7"/>
        <v>#DIV/0!</v>
      </c>
    </row>
    <row r="42" spans="1:25" ht="15.75" x14ac:dyDescent="0.25">
      <c r="A42" s="44" t="s">
        <v>44</v>
      </c>
      <c r="B42" s="398"/>
      <c r="C42" s="48">
        <v>0</v>
      </c>
      <c r="D42" s="48">
        <v>0</v>
      </c>
      <c r="E42" s="48">
        <v>0</v>
      </c>
      <c r="F42" s="48">
        <v>0</v>
      </c>
      <c r="G42" s="48">
        <v>0</v>
      </c>
      <c r="H42" s="43">
        <f t="shared" si="8"/>
        <v>0</v>
      </c>
      <c r="I42" s="282">
        <v>0</v>
      </c>
      <c r="J42" s="48">
        <v>0</v>
      </c>
      <c r="K42" s="48">
        <v>0</v>
      </c>
      <c r="L42" s="48">
        <v>0</v>
      </c>
      <c r="M42" s="48">
        <v>0</v>
      </c>
      <c r="N42" s="143">
        <f t="shared" si="9"/>
        <v>0</v>
      </c>
      <c r="O42" s="48">
        <v>0</v>
      </c>
      <c r="P42" s="48">
        <v>0</v>
      </c>
      <c r="Q42" s="48">
        <v>0</v>
      </c>
      <c r="R42" s="48">
        <v>0</v>
      </c>
      <c r="S42" s="48">
        <v>0</v>
      </c>
      <c r="T42" s="43">
        <f t="shared" si="2"/>
        <v>0</v>
      </c>
      <c r="U42" s="195">
        <f t="shared" si="3"/>
        <v>0</v>
      </c>
      <c r="V42" s="192" t="e">
        <f t="shared" si="4"/>
        <v>#DIV/0!</v>
      </c>
      <c r="W42" s="201" t="e">
        <f t="shared" si="5"/>
        <v>#DIV/0!</v>
      </c>
      <c r="X42" s="201" t="e">
        <f t="shared" si="6"/>
        <v>#DIV/0!</v>
      </c>
      <c r="Y42" s="201" t="e">
        <f t="shared" si="7"/>
        <v>#DIV/0!</v>
      </c>
    </row>
    <row r="43" spans="1:25" ht="15.75" x14ac:dyDescent="0.25">
      <c r="A43" s="44" t="s">
        <v>45</v>
      </c>
      <c r="B43" s="398"/>
      <c r="C43" s="48">
        <v>0</v>
      </c>
      <c r="D43" s="48">
        <v>0</v>
      </c>
      <c r="E43" s="48">
        <v>0</v>
      </c>
      <c r="F43" s="48">
        <v>0</v>
      </c>
      <c r="G43" s="48">
        <v>0</v>
      </c>
      <c r="H43" s="43">
        <f t="shared" si="8"/>
        <v>0</v>
      </c>
      <c r="I43" s="282">
        <v>0</v>
      </c>
      <c r="J43" s="48">
        <v>0</v>
      </c>
      <c r="K43" s="48">
        <v>0</v>
      </c>
      <c r="L43" s="48">
        <v>0</v>
      </c>
      <c r="M43" s="48">
        <v>0</v>
      </c>
      <c r="N43" s="143">
        <f t="shared" si="9"/>
        <v>0</v>
      </c>
      <c r="O43" s="48">
        <v>0</v>
      </c>
      <c r="P43" s="48">
        <v>0</v>
      </c>
      <c r="Q43" s="48">
        <v>0</v>
      </c>
      <c r="R43" s="48">
        <v>0</v>
      </c>
      <c r="S43" s="48">
        <v>0</v>
      </c>
      <c r="T43" s="43">
        <f t="shared" si="2"/>
        <v>0</v>
      </c>
      <c r="U43" s="195">
        <f t="shared" si="3"/>
        <v>0</v>
      </c>
      <c r="V43" s="192" t="e">
        <f t="shared" si="4"/>
        <v>#DIV/0!</v>
      </c>
      <c r="W43" s="201" t="e">
        <f t="shared" si="5"/>
        <v>#DIV/0!</v>
      </c>
      <c r="X43" s="201" t="e">
        <f t="shared" si="6"/>
        <v>#DIV/0!</v>
      </c>
      <c r="Y43" s="201" t="e">
        <f t="shared" si="7"/>
        <v>#DIV/0!</v>
      </c>
    </row>
    <row r="44" spans="1:25" ht="15.75" x14ac:dyDescent="0.25">
      <c r="A44" s="44" t="s">
        <v>46</v>
      </c>
      <c r="B44" s="398"/>
      <c r="C44" s="48">
        <v>0</v>
      </c>
      <c r="D44" s="48">
        <v>0</v>
      </c>
      <c r="E44" s="48">
        <v>0</v>
      </c>
      <c r="F44" s="48">
        <v>0</v>
      </c>
      <c r="G44" s="48">
        <v>0</v>
      </c>
      <c r="H44" s="43">
        <f t="shared" si="8"/>
        <v>0</v>
      </c>
      <c r="I44" s="282">
        <v>0</v>
      </c>
      <c r="J44" s="48">
        <v>0</v>
      </c>
      <c r="K44" s="48">
        <v>0</v>
      </c>
      <c r="L44" s="48">
        <v>0</v>
      </c>
      <c r="M44" s="48">
        <v>0</v>
      </c>
      <c r="N44" s="143">
        <f t="shared" si="9"/>
        <v>0</v>
      </c>
      <c r="O44" s="48">
        <v>0</v>
      </c>
      <c r="P44" s="48">
        <v>0</v>
      </c>
      <c r="Q44" s="48">
        <v>0</v>
      </c>
      <c r="R44" s="48">
        <v>0</v>
      </c>
      <c r="S44" s="48">
        <v>0</v>
      </c>
      <c r="T44" s="43">
        <f t="shared" si="2"/>
        <v>0</v>
      </c>
      <c r="U44" s="195">
        <f t="shared" si="3"/>
        <v>0</v>
      </c>
      <c r="V44" s="192" t="e">
        <f t="shared" si="4"/>
        <v>#DIV/0!</v>
      </c>
      <c r="W44" s="201" t="e">
        <f t="shared" si="5"/>
        <v>#DIV/0!</v>
      </c>
      <c r="X44" s="201" t="e">
        <f t="shared" si="6"/>
        <v>#DIV/0!</v>
      </c>
      <c r="Y44" s="201" t="e">
        <f t="shared" si="7"/>
        <v>#DIV/0!</v>
      </c>
    </row>
    <row r="45" spans="1:25" ht="15.75" x14ac:dyDescent="0.25">
      <c r="A45" s="44" t="s">
        <v>47</v>
      </c>
      <c r="B45" s="398"/>
      <c r="C45" s="48">
        <v>0</v>
      </c>
      <c r="D45" s="48">
        <v>0</v>
      </c>
      <c r="E45" s="48">
        <v>0</v>
      </c>
      <c r="F45" s="48">
        <v>0</v>
      </c>
      <c r="G45" s="48">
        <v>0</v>
      </c>
      <c r="H45" s="43">
        <f t="shared" si="8"/>
        <v>0</v>
      </c>
      <c r="I45" s="282">
        <v>0</v>
      </c>
      <c r="J45" s="48">
        <v>0</v>
      </c>
      <c r="K45" s="48">
        <v>0</v>
      </c>
      <c r="L45" s="48">
        <v>0</v>
      </c>
      <c r="M45" s="48">
        <v>0</v>
      </c>
      <c r="N45" s="143">
        <f t="shared" si="9"/>
        <v>0</v>
      </c>
      <c r="O45" s="48">
        <v>0</v>
      </c>
      <c r="P45" s="48">
        <v>0</v>
      </c>
      <c r="Q45" s="48">
        <v>0</v>
      </c>
      <c r="R45" s="48">
        <v>0</v>
      </c>
      <c r="S45" s="48">
        <v>0</v>
      </c>
      <c r="T45" s="43">
        <f t="shared" si="2"/>
        <v>0</v>
      </c>
      <c r="U45" s="195">
        <f t="shared" si="3"/>
        <v>0</v>
      </c>
      <c r="V45" s="192" t="e">
        <f t="shared" si="4"/>
        <v>#DIV/0!</v>
      </c>
      <c r="W45" s="201" t="e">
        <f t="shared" si="5"/>
        <v>#DIV/0!</v>
      </c>
      <c r="X45" s="201" t="e">
        <f t="shared" si="6"/>
        <v>#DIV/0!</v>
      </c>
      <c r="Y45" s="201" t="e">
        <f t="shared" si="7"/>
        <v>#DIV/0!</v>
      </c>
    </row>
    <row r="46" spans="1:25" ht="15.75" x14ac:dyDescent="0.25">
      <c r="A46" s="44" t="s">
        <v>48</v>
      </c>
      <c r="B46" s="398"/>
      <c r="C46" s="48">
        <v>0</v>
      </c>
      <c r="D46" s="48">
        <v>0</v>
      </c>
      <c r="E46" s="48">
        <v>0</v>
      </c>
      <c r="F46" s="48">
        <v>0</v>
      </c>
      <c r="G46" s="48">
        <v>0</v>
      </c>
      <c r="H46" s="43">
        <f t="shared" si="8"/>
        <v>0</v>
      </c>
      <c r="I46" s="282">
        <v>0</v>
      </c>
      <c r="J46" s="48">
        <v>0</v>
      </c>
      <c r="K46" s="48">
        <v>0</v>
      </c>
      <c r="L46" s="48">
        <v>0</v>
      </c>
      <c r="M46" s="48">
        <v>0</v>
      </c>
      <c r="N46" s="143">
        <f t="shared" si="9"/>
        <v>0</v>
      </c>
      <c r="O46" s="48">
        <v>0</v>
      </c>
      <c r="P46" s="48">
        <v>0</v>
      </c>
      <c r="Q46" s="48">
        <v>0</v>
      </c>
      <c r="R46" s="48">
        <v>0</v>
      </c>
      <c r="S46" s="48">
        <v>0</v>
      </c>
      <c r="T46" s="43">
        <f t="shared" si="2"/>
        <v>0</v>
      </c>
      <c r="U46" s="195">
        <f t="shared" si="3"/>
        <v>0</v>
      </c>
      <c r="V46" s="192" t="e">
        <f t="shared" si="4"/>
        <v>#DIV/0!</v>
      </c>
      <c r="W46" s="201" t="e">
        <f t="shared" si="5"/>
        <v>#DIV/0!</v>
      </c>
      <c r="X46" s="201" t="e">
        <f t="shared" si="6"/>
        <v>#DIV/0!</v>
      </c>
      <c r="Y46" s="201" t="e">
        <f t="shared" si="7"/>
        <v>#DIV/0!</v>
      </c>
    </row>
    <row r="47" spans="1:25" ht="15.75" x14ac:dyDescent="0.25">
      <c r="A47" s="44" t="s">
        <v>49</v>
      </c>
      <c r="B47" s="398"/>
      <c r="C47" s="48">
        <v>0</v>
      </c>
      <c r="D47" s="48">
        <v>0</v>
      </c>
      <c r="E47" s="48">
        <v>0</v>
      </c>
      <c r="F47" s="48">
        <v>0</v>
      </c>
      <c r="G47" s="48">
        <v>0</v>
      </c>
      <c r="H47" s="43">
        <f t="shared" si="8"/>
        <v>0</v>
      </c>
      <c r="I47" s="282">
        <v>0</v>
      </c>
      <c r="J47" s="48">
        <v>0</v>
      </c>
      <c r="K47" s="48">
        <v>0</v>
      </c>
      <c r="L47" s="48">
        <v>0</v>
      </c>
      <c r="M47" s="48">
        <v>0</v>
      </c>
      <c r="N47" s="143">
        <f t="shared" si="9"/>
        <v>0</v>
      </c>
      <c r="O47" s="48">
        <v>0</v>
      </c>
      <c r="P47" s="48">
        <v>0</v>
      </c>
      <c r="Q47" s="48">
        <v>0</v>
      </c>
      <c r="R47" s="48">
        <v>0</v>
      </c>
      <c r="S47" s="48">
        <v>0</v>
      </c>
      <c r="T47" s="43">
        <f t="shared" si="2"/>
        <v>0</v>
      </c>
      <c r="U47" s="195">
        <f t="shared" si="3"/>
        <v>0</v>
      </c>
      <c r="V47" s="192" t="e">
        <f t="shared" si="4"/>
        <v>#DIV/0!</v>
      </c>
      <c r="W47" s="201" t="e">
        <f t="shared" si="5"/>
        <v>#DIV/0!</v>
      </c>
      <c r="X47" s="201" t="e">
        <f t="shared" si="6"/>
        <v>#DIV/0!</v>
      </c>
      <c r="Y47" s="201" t="e">
        <f t="shared" si="7"/>
        <v>#DIV/0!</v>
      </c>
    </row>
    <row r="48" spans="1:25" ht="15.75" x14ac:dyDescent="0.25">
      <c r="A48" s="44" t="s">
        <v>50</v>
      </c>
      <c r="B48" s="398"/>
      <c r="C48" s="48">
        <v>0</v>
      </c>
      <c r="D48" s="48">
        <v>0</v>
      </c>
      <c r="E48" s="48">
        <v>0</v>
      </c>
      <c r="F48" s="48">
        <v>0</v>
      </c>
      <c r="G48" s="48">
        <v>0</v>
      </c>
      <c r="H48" s="43">
        <f t="shared" si="8"/>
        <v>0</v>
      </c>
      <c r="I48" s="282">
        <v>0</v>
      </c>
      <c r="J48" s="48">
        <v>0</v>
      </c>
      <c r="K48" s="48">
        <v>0</v>
      </c>
      <c r="L48" s="48">
        <v>0</v>
      </c>
      <c r="M48" s="48">
        <v>0</v>
      </c>
      <c r="N48" s="143">
        <f t="shared" si="9"/>
        <v>0</v>
      </c>
      <c r="O48" s="48">
        <v>0</v>
      </c>
      <c r="P48" s="48">
        <v>0</v>
      </c>
      <c r="Q48" s="48">
        <v>0</v>
      </c>
      <c r="R48" s="48">
        <v>0</v>
      </c>
      <c r="S48" s="48">
        <v>0</v>
      </c>
      <c r="T48" s="43">
        <f t="shared" si="2"/>
        <v>0</v>
      </c>
      <c r="U48" s="195">
        <f t="shared" si="3"/>
        <v>0</v>
      </c>
      <c r="V48" s="192" t="e">
        <f t="shared" si="4"/>
        <v>#DIV/0!</v>
      </c>
      <c r="W48" s="201" t="e">
        <f t="shared" si="5"/>
        <v>#DIV/0!</v>
      </c>
      <c r="X48" s="201" t="e">
        <f t="shared" si="6"/>
        <v>#DIV/0!</v>
      </c>
      <c r="Y48" s="201" t="e">
        <f t="shared" si="7"/>
        <v>#DIV/0!</v>
      </c>
    </row>
    <row r="49" spans="1:25" ht="15.75" x14ac:dyDescent="0.25">
      <c r="A49" s="44" t="s">
        <v>51</v>
      </c>
      <c r="B49" s="398"/>
      <c r="C49" s="48">
        <v>0</v>
      </c>
      <c r="D49" s="48">
        <v>0</v>
      </c>
      <c r="E49" s="48">
        <v>0</v>
      </c>
      <c r="F49" s="48">
        <v>0</v>
      </c>
      <c r="G49" s="48">
        <v>0</v>
      </c>
      <c r="H49" s="43">
        <f t="shared" si="8"/>
        <v>0</v>
      </c>
      <c r="I49" s="282">
        <v>0</v>
      </c>
      <c r="J49" s="48">
        <v>0</v>
      </c>
      <c r="K49" s="48">
        <v>0</v>
      </c>
      <c r="L49" s="48">
        <v>0</v>
      </c>
      <c r="M49" s="48">
        <v>0</v>
      </c>
      <c r="N49" s="143">
        <f t="shared" si="9"/>
        <v>0</v>
      </c>
      <c r="O49" s="48">
        <v>0</v>
      </c>
      <c r="P49" s="48">
        <v>0</v>
      </c>
      <c r="Q49" s="48">
        <v>0</v>
      </c>
      <c r="R49" s="48">
        <v>0</v>
      </c>
      <c r="S49" s="48">
        <v>0</v>
      </c>
      <c r="T49" s="43">
        <f t="shared" si="2"/>
        <v>0</v>
      </c>
      <c r="U49" s="195">
        <f t="shared" si="3"/>
        <v>0</v>
      </c>
      <c r="V49" s="192" t="e">
        <f t="shared" si="4"/>
        <v>#DIV/0!</v>
      </c>
      <c r="W49" s="201" t="e">
        <f t="shared" si="5"/>
        <v>#DIV/0!</v>
      </c>
      <c r="X49" s="201" t="e">
        <f t="shared" si="6"/>
        <v>#DIV/0!</v>
      </c>
      <c r="Y49" s="201" t="e">
        <f t="shared" si="7"/>
        <v>#DIV/0!</v>
      </c>
    </row>
    <row r="50" spans="1:25" ht="15.75" x14ac:dyDescent="0.25">
      <c r="A50" s="44" t="s">
        <v>52</v>
      </c>
      <c r="B50" s="398"/>
      <c r="C50" s="48">
        <v>0</v>
      </c>
      <c r="D50" s="48">
        <v>0</v>
      </c>
      <c r="E50" s="48">
        <v>0</v>
      </c>
      <c r="F50" s="48">
        <v>0</v>
      </c>
      <c r="G50" s="48">
        <v>0</v>
      </c>
      <c r="H50" s="43">
        <f t="shared" si="8"/>
        <v>0</v>
      </c>
      <c r="I50" s="282">
        <v>0</v>
      </c>
      <c r="J50" s="48">
        <v>0</v>
      </c>
      <c r="K50" s="48">
        <v>0</v>
      </c>
      <c r="L50" s="48">
        <v>0</v>
      </c>
      <c r="M50" s="48">
        <v>0</v>
      </c>
      <c r="N50" s="143">
        <f t="shared" si="9"/>
        <v>0</v>
      </c>
      <c r="O50" s="48">
        <v>0</v>
      </c>
      <c r="P50" s="48">
        <v>0</v>
      </c>
      <c r="Q50" s="48">
        <v>0</v>
      </c>
      <c r="R50" s="48">
        <v>0</v>
      </c>
      <c r="S50" s="48">
        <v>0</v>
      </c>
      <c r="T50" s="43">
        <f t="shared" si="2"/>
        <v>0</v>
      </c>
      <c r="U50" s="195">
        <f t="shared" si="3"/>
        <v>0</v>
      </c>
      <c r="V50" s="192" t="e">
        <f t="shared" si="4"/>
        <v>#DIV/0!</v>
      </c>
      <c r="W50" s="201" t="e">
        <f t="shared" si="5"/>
        <v>#DIV/0!</v>
      </c>
      <c r="X50" s="201" t="e">
        <f t="shared" si="6"/>
        <v>#DIV/0!</v>
      </c>
      <c r="Y50" s="201" t="e">
        <f t="shared" si="7"/>
        <v>#DIV/0!</v>
      </c>
    </row>
    <row r="51" spans="1:25" ht="15.75" x14ac:dyDescent="0.25">
      <c r="A51" s="44" t="s">
        <v>53</v>
      </c>
      <c r="B51" s="398"/>
      <c r="C51" s="48">
        <v>0</v>
      </c>
      <c r="D51" s="48">
        <v>0</v>
      </c>
      <c r="E51" s="48">
        <v>0</v>
      </c>
      <c r="F51" s="48">
        <v>0</v>
      </c>
      <c r="G51" s="48">
        <v>0</v>
      </c>
      <c r="H51" s="43">
        <f t="shared" si="8"/>
        <v>0</v>
      </c>
      <c r="I51" s="282">
        <v>0</v>
      </c>
      <c r="J51" s="48">
        <v>0</v>
      </c>
      <c r="K51" s="48">
        <v>0</v>
      </c>
      <c r="L51" s="48">
        <v>0</v>
      </c>
      <c r="M51" s="48">
        <v>0</v>
      </c>
      <c r="N51" s="143">
        <f t="shared" si="9"/>
        <v>0</v>
      </c>
      <c r="O51" s="48">
        <v>0</v>
      </c>
      <c r="P51" s="48">
        <v>0</v>
      </c>
      <c r="Q51" s="48">
        <v>0</v>
      </c>
      <c r="R51" s="48">
        <v>0</v>
      </c>
      <c r="S51" s="48">
        <v>0</v>
      </c>
      <c r="T51" s="43">
        <f t="shared" si="2"/>
        <v>0</v>
      </c>
      <c r="U51" s="195">
        <f t="shared" si="3"/>
        <v>0</v>
      </c>
      <c r="V51" s="192" t="e">
        <f t="shared" si="4"/>
        <v>#DIV/0!</v>
      </c>
      <c r="W51" s="201" t="e">
        <f t="shared" si="5"/>
        <v>#DIV/0!</v>
      </c>
      <c r="X51" s="201" t="e">
        <f t="shared" si="6"/>
        <v>#DIV/0!</v>
      </c>
      <c r="Y51" s="201" t="e">
        <f t="shared" si="7"/>
        <v>#DIV/0!</v>
      </c>
    </row>
    <row r="52" spans="1:25" ht="15.75" x14ac:dyDescent="0.25">
      <c r="A52" s="44" t="s">
        <v>54</v>
      </c>
      <c r="B52" s="398"/>
      <c r="C52" s="48">
        <v>0</v>
      </c>
      <c r="D52" s="48">
        <v>0</v>
      </c>
      <c r="E52" s="48">
        <v>0</v>
      </c>
      <c r="F52" s="48">
        <v>0</v>
      </c>
      <c r="G52" s="48">
        <v>0</v>
      </c>
      <c r="H52" s="43">
        <f t="shared" si="8"/>
        <v>0</v>
      </c>
      <c r="I52" s="282">
        <v>0</v>
      </c>
      <c r="J52" s="48">
        <v>0</v>
      </c>
      <c r="K52" s="48">
        <v>0</v>
      </c>
      <c r="L52" s="48">
        <v>0</v>
      </c>
      <c r="M52" s="48">
        <v>0</v>
      </c>
      <c r="N52" s="143">
        <f t="shared" si="9"/>
        <v>0</v>
      </c>
      <c r="O52" s="48">
        <v>0</v>
      </c>
      <c r="P52" s="48">
        <v>0</v>
      </c>
      <c r="Q52" s="48">
        <v>0</v>
      </c>
      <c r="R52" s="48">
        <v>0</v>
      </c>
      <c r="S52" s="48">
        <v>0</v>
      </c>
      <c r="T52" s="43">
        <f t="shared" si="2"/>
        <v>0</v>
      </c>
      <c r="U52" s="195">
        <f t="shared" si="3"/>
        <v>0</v>
      </c>
      <c r="V52" s="192" t="e">
        <f t="shared" si="4"/>
        <v>#DIV/0!</v>
      </c>
      <c r="W52" s="201" t="e">
        <f t="shared" si="5"/>
        <v>#DIV/0!</v>
      </c>
      <c r="X52" s="201" t="e">
        <f t="shared" si="6"/>
        <v>#DIV/0!</v>
      </c>
      <c r="Y52" s="201" t="e">
        <f t="shared" si="7"/>
        <v>#DIV/0!</v>
      </c>
    </row>
    <row r="53" spans="1:25" ht="15.75" x14ac:dyDescent="0.25">
      <c r="A53" s="44" t="s">
        <v>55</v>
      </c>
      <c r="B53" s="398"/>
      <c r="C53" s="48">
        <v>0</v>
      </c>
      <c r="D53" s="48">
        <v>0</v>
      </c>
      <c r="E53" s="48">
        <v>0</v>
      </c>
      <c r="F53" s="48">
        <v>0</v>
      </c>
      <c r="G53" s="48">
        <v>0</v>
      </c>
      <c r="H53" s="43">
        <f t="shared" si="8"/>
        <v>0</v>
      </c>
      <c r="I53" s="282">
        <v>0</v>
      </c>
      <c r="J53" s="48">
        <v>0</v>
      </c>
      <c r="K53" s="48">
        <v>0</v>
      </c>
      <c r="L53" s="48">
        <v>0</v>
      </c>
      <c r="M53" s="48">
        <v>0</v>
      </c>
      <c r="N53" s="143">
        <f t="shared" si="9"/>
        <v>0</v>
      </c>
      <c r="O53" s="48">
        <v>0</v>
      </c>
      <c r="P53" s="48">
        <v>0</v>
      </c>
      <c r="Q53" s="48">
        <v>0</v>
      </c>
      <c r="R53" s="48">
        <v>0</v>
      </c>
      <c r="S53" s="48">
        <v>0</v>
      </c>
      <c r="T53" s="43">
        <f t="shared" si="2"/>
        <v>0</v>
      </c>
      <c r="U53" s="195">
        <f t="shared" si="3"/>
        <v>0</v>
      </c>
      <c r="V53" s="192" t="e">
        <f t="shared" si="4"/>
        <v>#DIV/0!</v>
      </c>
      <c r="W53" s="201" t="e">
        <f t="shared" si="5"/>
        <v>#DIV/0!</v>
      </c>
      <c r="X53" s="201" t="e">
        <f t="shared" si="6"/>
        <v>#DIV/0!</v>
      </c>
      <c r="Y53" s="201" t="e">
        <f t="shared" si="7"/>
        <v>#DIV/0!</v>
      </c>
    </row>
    <row r="54" spans="1:25" ht="15.75" x14ac:dyDescent="0.25">
      <c r="A54" s="44" t="s">
        <v>56</v>
      </c>
      <c r="B54" s="398"/>
      <c r="C54" s="48">
        <v>0</v>
      </c>
      <c r="D54" s="48">
        <v>0</v>
      </c>
      <c r="E54" s="48">
        <v>0</v>
      </c>
      <c r="F54" s="48">
        <v>0</v>
      </c>
      <c r="G54" s="48">
        <v>0</v>
      </c>
      <c r="H54" s="43">
        <f t="shared" si="8"/>
        <v>0</v>
      </c>
      <c r="I54" s="282">
        <v>0</v>
      </c>
      <c r="J54" s="48">
        <v>0</v>
      </c>
      <c r="K54" s="48">
        <v>0</v>
      </c>
      <c r="L54" s="48">
        <v>0</v>
      </c>
      <c r="M54" s="48">
        <v>0</v>
      </c>
      <c r="N54" s="143">
        <f t="shared" si="9"/>
        <v>0</v>
      </c>
      <c r="O54" s="48">
        <v>0</v>
      </c>
      <c r="P54" s="48">
        <v>0</v>
      </c>
      <c r="Q54" s="48">
        <v>0</v>
      </c>
      <c r="R54" s="48">
        <v>0</v>
      </c>
      <c r="S54" s="48">
        <v>0</v>
      </c>
      <c r="T54" s="43">
        <f t="shared" si="2"/>
        <v>0</v>
      </c>
      <c r="U54" s="195">
        <f t="shared" si="3"/>
        <v>0</v>
      </c>
      <c r="V54" s="192" t="e">
        <f t="shared" si="4"/>
        <v>#DIV/0!</v>
      </c>
      <c r="W54" s="201" t="e">
        <f t="shared" si="5"/>
        <v>#DIV/0!</v>
      </c>
      <c r="X54" s="201" t="e">
        <f t="shared" si="6"/>
        <v>#DIV/0!</v>
      </c>
      <c r="Y54" s="201" t="e">
        <f t="shared" si="7"/>
        <v>#DIV/0!</v>
      </c>
    </row>
    <row r="55" spans="1:25" ht="15.75" x14ac:dyDescent="0.25">
      <c r="A55" s="44" t="s">
        <v>57</v>
      </c>
      <c r="B55" s="398"/>
      <c r="C55" s="48">
        <v>0</v>
      </c>
      <c r="D55" s="48">
        <v>0</v>
      </c>
      <c r="E55" s="48">
        <v>0</v>
      </c>
      <c r="F55" s="48">
        <v>0</v>
      </c>
      <c r="G55" s="48">
        <v>0</v>
      </c>
      <c r="H55" s="43">
        <f t="shared" si="8"/>
        <v>0</v>
      </c>
      <c r="I55" s="282">
        <v>0</v>
      </c>
      <c r="J55" s="48">
        <v>0</v>
      </c>
      <c r="K55" s="48">
        <v>0</v>
      </c>
      <c r="L55" s="48">
        <v>0</v>
      </c>
      <c r="M55" s="48">
        <v>0</v>
      </c>
      <c r="N55" s="143">
        <f t="shared" si="9"/>
        <v>0</v>
      </c>
      <c r="O55" s="48">
        <v>0</v>
      </c>
      <c r="P55" s="48">
        <v>0</v>
      </c>
      <c r="Q55" s="48">
        <v>0</v>
      </c>
      <c r="R55" s="48">
        <v>0</v>
      </c>
      <c r="S55" s="48">
        <v>0</v>
      </c>
      <c r="T55" s="43">
        <f t="shared" si="2"/>
        <v>0</v>
      </c>
      <c r="U55" s="195">
        <f>SUM(T55,N55,H55)</f>
        <v>0</v>
      </c>
      <c r="V55" s="192" t="e">
        <f t="shared" si="4"/>
        <v>#DIV/0!</v>
      </c>
      <c r="W55" s="201" t="e">
        <f t="shared" si="5"/>
        <v>#DIV/0!</v>
      </c>
      <c r="X55" s="201" t="e">
        <f t="shared" si="6"/>
        <v>#DIV/0!</v>
      </c>
      <c r="Y55" s="201" t="e">
        <f t="shared" si="7"/>
        <v>#DIV/0!</v>
      </c>
    </row>
    <row r="56" spans="1:25" ht="15.75" x14ac:dyDescent="0.25">
      <c r="A56" s="44" t="s">
        <v>58</v>
      </c>
      <c r="B56" s="398"/>
      <c r="C56" s="48">
        <v>0</v>
      </c>
      <c r="D56" s="48">
        <v>0</v>
      </c>
      <c r="E56" s="48">
        <v>0</v>
      </c>
      <c r="F56" s="48">
        <v>0</v>
      </c>
      <c r="G56" s="48">
        <v>0</v>
      </c>
      <c r="H56" s="43">
        <f t="shared" si="8"/>
        <v>0</v>
      </c>
      <c r="I56" s="282">
        <v>0</v>
      </c>
      <c r="J56" s="48">
        <v>0</v>
      </c>
      <c r="K56" s="48">
        <v>0</v>
      </c>
      <c r="L56" s="48">
        <v>0</v>
      </c>
      <c r="M56" s="48">
        <v>0</v>
      </c>
      <c r="N56" s="143">
        <f t="shared" si="9"/>
        <v>0</v>
      </c>
      <c r="O56" s="48">
        <v>0</v>
      </c>
      <c r="P56" s="48">
        <v>0</v>
      </c>
      <c r="Q56" s="48">
        <v>0</v>
      </c>
      <c r="R56" s="48">
        <v>0</v>
      </c>
      <c r="S56" s="48">
        <v>0</v>
      </c>
      <c r="T56" s="43">
        <f t="shared" si="2"/>
        <v>0</v>
      </c>
      <c r="U56" s="195">
        <f t="shared" si="3"/>
        <v>0</v>
      </c>
      <c r="V56" s="192" t="e">
        <f t="shared" si="4"/>
        <v>#DIV/0!</v>
      </c>
      <c r="W56" s="201" t="e">
        <f t="shared" si="5"/>
        <v>#DIV/0!</v>
      </c>
      <c r="X56" s="201" t="e">
        <f t="shared" si="6"/>
        <v>#DIV/0!</v>
      </c>
      <c r="Y56" s="201" t="e">
        <f t="shared" si="7"/>
        <v>#DIV/0!</v>
      </c>
    </row>
    <row r="57" spans="1:25" ht="15.75" x14ac:dyDescent="0.25">
      <c r="A57" s="44" t="s">
        <v>59</v>
      </c>
      <c r="B57" s="398"/>
      <c r="C57" s="48">
        <v>0</v>
      </c>
      <c r="D57" s="48">
        <v>0</v>
      </c>
      <c r="E57" s="48">
        <v>0</v>
      </c>
      <c r="F57" s="48">
        <v>0</v>
      </c>
      <c r="G57" s="48">
        <v>0</v>
      </c>
      <c r="H57" s="43">
        <f t="shared" si="8"/>
        <v>0</v>
      </c>
      <c r="I57" s="282">
        <v>0</v>
      </c>
      <c r="J57" s="48">
        <v>0</v>
      </c>
      <c r="K57" s="48">
        <v>0</v>
      </c>
      <c r="L57" s="48">
        <v>0</v>
      </c>
      <c r="M57" s="48">
        <v>0</v>
      </c>
      <c r="N57" s="143">
        <f t="shared" si="9"/>
        <v>0</v>
      </c>
      <c r="O57" s="48">
        <v>0</v>
      </c>
      <c r="P57" s="48">
        <v>0</v>
      </c>
      <c r="Q57" s="48">
        <v>0</v>
      </c>
      <c r="R57" s="48">
        <v>0</v>
      </c>
      <c r="S57" s="48">
        <v>0</v>
      </c>
      <c r="T57" s="43">
        <f t="shared" si="2"/>
        <v>0</v>
      </c>
      <c r="U57" s="195">
        <f t="shared" si="3"/>
        <v>0</v>
      </c>
      <c r="V57" s="192" t="e">
        <f t="shared" si="4"/>
        <v>#DIV/0!</v>
      </c>
      <c r="W57" s="201" t="e">
        <f t="shared" si="5"/>
        <v>#DIV/0!</v>
      </c>
      <c r="X57" s="201" t="e">
        <f t="shared" si="6"/>
        <v>#DIV/0!</v>
      </c>
      <c r="Y57" s="201" t="e">
        <f t="shared" si="7"/>
        <v>#DIV/0!</v>
      </c>
    </row>
    <row r="58" spans="1:25" ht="15.75" x14ac:dyDescent="0.25">
      <c r="A58" s="44" t="s">
        <v>60</v>
      </c>
      <c r="B58" s="398" t="s">
        <v>438</v>
      </c>
      <c r="C58" s="48">
        <v>7</v>
      </c>
      <c r="D58" s="48">
        <v>0</v>
      </c>
      <c r="E58" s="48">
        <v>0</v>
      </c>
      <c r="F58" s="48">
        <v>0</v>
      </c>
      <c r="G58" s="48">
        <v>0</v>
      </c>
      <c r="H58" s="43">
        <f t="shared" si="8"/>
        <v>7</v>
      </c>
      <c r="I58" s="282">
        <v>0</v>
      </c>
      <c r="J58" s="48">
        <v>0</v>
      </c>
      <c r="K58" s="48">
        <v>0</v>
      </c>
      <c r="L58" s="48">
        <v>0</v>
      </c>
      <c r="M58" s="48">
        <v>0</v>
      </c>
      <c r="N58" s="143">
        <f t="shared" si="9"/>
        <v>0</v>
      </c>
      <c r="O58" s="48">
        <v>0</v>
      </c>
      <c r="P58" s="48">
        <v>0</v>
      </c>
      <c r="Q58" s="48">
        <v>0</v>
      </c>
      <c r="R58" s="48">
        <v>0</v>
      </c>
      <c r="S58" s="48">
        <v>0</v>
      </c>
      <c r="T58" s="43">
        <f t="shared" si="2"/>
        <v>0</v>
      </c>
      <c r="U58" s="195">
        <f t="shared" si="3"/>
        <v>7</v>
      </c>
      <c r="V58" s="192">
        <f t="shared" si="4"/>
        <v>0</v>
      </c>
      <c r="W58" s="201" t="e">
        <f t="shared" si="5"/>
        <v>#DIV/0!</v>
      </c>
      <c r="X58" s="201" t="e">
        <f t="shared" si="6"/>
        <v>#DIV/0!</v>
      </c>
      <c r="Y58" s="201">
        <f t="shared" si="7"/>
        <v>0</v>
      </c>
    </row>
    <row r="59" spans="1:25" ht="15.75" x14ac:dyDescent="0.25">
      <c r="A59" s="44" t="s">
        <v>61</v>
      </c>
      <c r="B59" s="398" t="s">
        <v>438</v>
      </c>
      <c r="C59" s="48">
        <v>1</v>
      </c>
      <c r="D59" s="48">
        <v>0</v>
      </c>
      <c r="E59" s="48">
        <v>0</v>
      </c>
      <c r="F59" s="48">
        <v>0</v>
      </c>
      <c r="G59" s="48">
        <v>0</v>
      </c>
      <c r="H59" s="43">
        <f t="shared" si="8"/>
        <v>1</v>
      </c>
      <c r="I59" s="282">
        <v>4</v>
      </c>
      <c r="J59" s="48">
        <v>0</v>
      </c>
      <c r="K59" s="48">
        <v>1</v>
      </c>
      <c r="L59" s="48">
        <v>0</v>
      </c>
      <c r="M59" s="48">
        <v>0</v>
      </c>
      <c r="N59" s="143">
        <f t="shared" si="9"/>
        <v>5</v>
      </c>
      <c r="O59" s="48">
        <v>4</v>
      </c>
      <c r="P59" s="48">
        <v>0</v>
      </c>
      <c r="Q59" s="48">
        <v>0</v>
      </c>
      <c r="R59" s="48">
        <v>0</v>
      </c>
      <c r="S59" s="48">
        <v>0</v>
      </c>
      <c r="T59" s="43">
        <f t="shared" si="2"/>
        <v>4</v>
      </c>
      <c r="U59" s="195">
        <f t="shared" si="3"/>
        <v>10</v>
      </c>
      <c r="V59" s="192">
        <f t="shared" si="4"/>
        <v>0</v>
      </c>
      <c r="W59" s="201">
        <f t="shared" si="5"/>
        <v>0.2</v>
      </c>
      <c r="X59" s="201">
        <f t="shared" si="6"/>
        <v>0</v>
      </c>
      <c r="Y59" s="201">
        <f t="shared" si="7"/>
        <v>0.1</v>
      </c>
    </row>
    <row r="60" spans="1:25" ht="15.75" x14ac:dyDescent="0.25">
      <c r="A60" s="44" t="s">
        <v>62</v>
      </c>
      <c r="B60" s="398" t="s">
        <v>438</v>
      </c>
      <c r="C60" s="48">
        <v>4</v>
      </c>
      <c r="D60" s="48">
        <v>0</v>
      </c>
      <c r="E60" s="48">
        <v>0</v>
      </c>
      <c r="F60" s="48">
        <v>0</v>
      </c>
      <c r="G60" s="48">
        <v>0</v>
      </c>
      <c r="H60" s="43">
        <f t="shared" si="8"/>
        <v>4</v>
      </c>
      <c r="I60" s="282">
        <v>2</v>
      </c>
      <c r="J60" s="48">
        <v>0</v>
      </c>
      <c r="K60" s="48">
        <v>0</v>
      </c>
      <c r="L60" s="48">
        <v>0</v>
      </c>
      <c r="M60" s="48">
        <v>0</v>
      </c>
      <c r="N60" s="143">
        <f t="shared" si="9"/>
        <v>2</v>
      </c>
      <c r="O60" s="48">
        <v>1</v>
      </c>
      <c r="P60" s="48">
        <v>0</v>
      </c>
      <c r="Q60" s="48">
        <v>0</v>
      </c>
      <c r="R60" s="48">
        <v>0</v>
      </c>
      <c r="S60" s="48">
        <v>0</v>
      </c>
      <c r="T60" s="43">
        <f t="shared" si="2"/>
        <v>1</v>
      </c>
      <c r="U60" s="195">
        <f t="shared" si="3"/>
        <v>7</v>
      </c>
      <c r="V60" s="192">
        <f t="shared" si="4"/>
        <v>0</v>
      </c>
      <c r="W60" s="201">
        <f t="shared" si="5"/>
        <v>0</v>
      </c>
      <c r="X60" s="201">
        <f t="shared" si="6"/>
        <v>0</v>
      </c>
      <c r="Y60" s="201">
        <f t="shared" si="7"/>
        <v>0</v>
      </c>
    </row>
    <row r="61" spans="1:25" ht="15.75" x14ac:dyDescent="0.25">
      <c r="A61" s="44" t="s">
        <v>63</v>
      </c>
      <c r="B61" s="398" t="s">
        <v>438</v>
      </c>
      <c r="C61" s="48">
        <v>1</v>
      </c>
      <c r="D61" s="48">
        <v>0</v>
      </c>
      <c r="E61" s="48">
        <v>0</v>
      </c>
      <c r="F61" s="48">
        <v>0</v>
      </c>
      <c r="G61" s="48">
        <v>0</v>
      </c>
      <c r="H61" s="43">
        <f t="shared" si="8"/>
        <v>1</v>
      </c>
      <c r="I61" s="282">
        <v>1</v>
      </c>
      <c r="J61" s="48">
        <v>0</v>
      </c>
      <c r="K61" s="48">
        <v>0</v>
      </c>
      <c r="L61" s="48">
        <v>0</v>
      </c>
      <c r="M61" s="48">
        <v>0</v>
      </c>
      <c r="N61" s="143">
        <f t="shared" si="9"/>
        <v>1</v>
      </c>
      <c r="O61" s="48">
        <v>0</v>
      </c>
      <c r="P61" s="48">
        <v>0</v>
      </c>
      <c r="Q61" s="48">
        <v>0</v>
      </c>
      <c r="R61" s="48">
        <v>0</v>
      </c>
      <c r="S61" s="48">
        <v>0</v>
      </c>
      <c r="T61" s="43">
        <f t="shared" si="2"/>
        <v>0</v>
      </c>
      <c r="U61" s="195">
        <f t="shared" si="3"/>
        <v>2</v>
      </c>
      <c r="V61" s="192">
        <f t="shared" si="4"/>
        <v>0</v>
      </c>
      <c r="W61" s="201">
        <f t="shared" si="5"/>
        <v>0</v>
      </c>
      <c r="X61" s="201" t="e">
        <f t="shared" si="6"/>
        <v>#DIV/0!</v>
      </c>
      <c r="Y61" s="201">
        <f t="shared" si="7"/>
        <v>0</v>
      </c>
    </row>
    <row r="62" spans="1:25" ht="15.75" x14ac:dyDescent="0.25">
      <c r="A62" s="44" t="s">
        <v>64</v>
      </c>
      <c r="B62" s="398" t="s">
        <v>438</v>
      </c>
      <c r="C62" s="48">
        <v>3</v>
      </c>
      <c r="D62" s="48">
        <v>0</v>
      </c>
      <c r="E62" s="48">
        <v>0</v>
      </c>
      <c r="F62" s="48">
        <v>0</v>
      </c>
      <c r="G62" s="48">
        <v>0</v>
      </c>
      <c r="H62" s="43">
        <f t="shared" si="8"/>
        <v>3</v>
      </c>
      <c r="I62" s="282">
        <v>0</v>
      </c>
      <c r="J62" s="48">
        <v>0</v>
      </c>
      <c r="K62" s="48">
        <v>0</v>
      </c>
      <c r="L62" s="48">
        <v>0</v>
      </c>
      <c r="M62" s="48">
        <v>0</v>
      </c>
      <c r="N62" s="143">
        <f t="shared" si="9"/>
        <v>0</v>
      </c>
      <c r="O62" s="48">
        <v>0</v>
      </c>
      <c r="P62" s="48">
        <v>0</v>
      </c>
      <c r="Q62" s="48">
        <v>0</v>
      </c>
      <c r="R62" s="48">
        <v>0</v>
      </c>
      <c r="S62" s="48">
        <v>0</v>
      </c>
      <c r="T62" s="43">
        <f t="shared" si="2"/>
        <v>0</v>
      </c>
      <c r="U62" s="195">
        <f t="shared" si="3"/>
        <v>3</v>
      </c>
      <c r="V62" s="192">
        <f t="shared" si="4"/>
        <v>0</v>
      </c>
      <c r="W62" s="201" t="e">
        <f t="shared" si="5"/>
        <v>#DIV/0!</v>
      </c>
      <c r="X62" s="201" t="e">
        <f t="shared" si="6"/>
        <v>#DIV/0!</v>
      </c>
      <c r="Y62" s="201">
        <f t="shared" si="7"/>
        <v>0</v>
      </c>
    </row>
    <row r="63" spans="1:25" ht="15.75" x14ac:dyDescent="0.25">
      <c r="A63" s="44" t="s">
        <v>65</v>
      </c>
      <c r="B63" s="398" t="s">
        <v>438</v>
      </c>
      <c r="C63" s="48">
        <v>3</v>
      </c>
      <c r="D63" s="48">
        <v>0</v>
      </c>
      <c r="E63" s="48">
        <v>0</v>
      </c>
      <c r="F63" s="48">
        <v>0</v>
      </c>
      <c r="G63" s="48">
        <v>0</v>
      </c>
      <c r="H63" s="43">
        <f t="shared" si="8"/>
        <v>3</v>
      </c>
      <c r="I63" s="282">
        <v>0</v>
      </c>
      <c r="J63" s="48">
        <v>0</v>
      </c>
      <c r="K63" s="48">
        <v>0</v>
      </c>
      <c r="L63" s="48">
        <v>0</v>
      </c>
      <c r="M63" s="48">
        <v>0</v>
      </c>
      <c r="N63" s="143">
        <f t="shared" si="9"/>
        <v>0</v>
      </c>
      <c r="O63" s="48">
        <v>0</v>
      </c>
      <c r="P63" s="48">
        <v>0</v>
      </c>
      <c r="Q63" s="48">
        <v>0</v>
      </c>
      <c r="R63" s="48">
        <v>0</v>
      </c>
      <c r="S63" s="48">
        <v>0</v>
      </c>
      <c r="T63" s="43">
        <f t="shared" si="2"/>
        <v>0</v>
      </c>
      <c r="U63" s="195">
        <f t="shared" si="3"/>
        <v>3</v>
      </c>
      <c r="V63" s="192">
        <f t="shared" si="4"/>
        <v>0</v>
      </c>
      <c r="W63" s="201" t="e">
        <f t="shared" si="5"/>
        <v>#DIV/0!</v>
      </c>
      <c r="X63" s="201" t="e">
        <f t="shared" si="6"/>
        <v>#DIV/0!</v>
      </c>
      <c r="Y63" s="201">
        <f t="shared" si="7"/>
        <v>0</v>
      </c>
    </row>
    <row r="64" spans="1:25" ht="15.75" x14ac:dyDescent="0.25">
      <c r="A64" s="44" t="s">
        <v>66</v>
      </c>
      <c r="B64" s="398" t="s">
        <v>438</v>
      </c>
      <c r="C64" s="48">
        <v>3</v>
      </c>
      <c r="D64" s="48">
        <v>0</v>
      </c>
      <c r="E64" s="48">
        <v>0</v>
      </c>
      <c r="F64" s="48">
        <v>0</v>
      </c>
      <c r="G64" s="48">
        <v>0</v>
      </c>
      <c r="H64" s="43">
        <f t="shared" si="8"/>
        <v>3</v>
      </c>
      <c r="I64" s="282">
        <v>2</v>
      </c>
      <c r="J64" s="48">
        <v>0</v>
      </c>
      <c r="K64" s="48">
        <v>0</v>
      </c>
      <c r="L64" s="48">
        <v>0</v>
      </c>
      <c r="M64" s="48">
        <v>0</v>
      </c>
      <c r="N64" s="143">
        <f t="shared" si="9"/>
        <v>2</v>
      </c>
      <c r="O64" s="48">
        <v>0</v>
      </c>
      <c r="P64" s="48">
        <v>0</v>
      </c>
      <c r="Q64" s="48">
        <v>0</v>
      </c>
      <c r="R64" s="48">
        <v>0</v>
      </c>
      <c r="S64" s="48">
        <v>0</v>
      </c>
      <c r="T64" s="43">
        <f t="shared" si="2"/>
        <v>0</v>
      </c>
      <c r="U64" s="195">
        <f t="shared" si="3"/>
        <v>5</v>
      </c>
      <c r="V64" s="192">
        <f t="shared" si="4"/>
        <v>0</v>
      </c>
      <c r="W64" s="201">
        <f t="shared" si="5"/>
        <v>0</v>
      </c>
      <c r="X64" s="201" t="e">
        <f t="shared" si="6"/>
        <v>#DIV/0!</v>
      </c>
      <c r="Y64" s="201">
        <f t="shared" si="7"/>
        <v>0</v>
      </c>
    </row>
    <row r="65" spans="1:25" ht="15.75" x14ac:dyDescent="0.25">
      <c r="A65" s="44" t="s">
        <v>67</v>
      </c>
      <c r="B65" s="398" t="s">
        <v>438</v>
      </c>
      <c r="C65" s="48">
        <v>5</v>
      </c>
      <c r="D65" s="48">
        <v>0</v>
      </c>
      <c r="E65" s="48">
        <v>0</v>
      </c>
      <c r="F65" s="48">
        <v>0</v>
      </c>
      <c r="G65" s="48">
        <v>0</v>
      </c>
      <c r="H65" s="43">
        <f t="shared" si="8"/>
        <v>5</v>
      </c>
      <c r="I65" s="282">
        <v>1</v>
      </c>
      <c r="J65" s="48">
        <v>0</v>
      </c>
      <c r="K65" s="48">
        <v>0</v>
      </c>
      <c r="L65" s="48">
        <v>0</v>
      </c>
      <c r="M65" s="48">
        <v>0</v>
      </c>
      <c r="N65" s="143">
        <f t="shared" si="9"/>
        <v>1</v>
      </c>
      <c r="O65" s="48">
        <v>0</v>
      </c>
      <c r="P65" s="48">
        <v>0</v>
      </c>
      <c r="Q65" s="48">
        <v>0</v>
      </c>
      <c r="R65" s="48">
        <v>0</v>
      </c>
      <c r="S65" s="48">
        <v>0</v>
      </c>
      <c r="T65" s="43">
        <f t="shared" si="2"/>
        <v>0</v>
      </c>
      <c r="U65" s="195">
        <f t="shared" si="3"/>
        <v>6</v>
      </c>
      <c r="V65" s="192">
        <f t="shared" si="4"/>
        <v>0</v>
      </c>
      <c r="W65" s="201">
        <f t="shared" si="5"/>
        <v>0</v>
      </c>
      <c r="X65" s="201" t="e">
        <f t="shared" si="6"/>
        <v>#DIV/0!</v>
      </c>
      <c r="Y65" s="201">
        <f t="shared" si="7"/>
        <v>0</v>
      </c>
    </row>
    <row r="66" spans="1:25" ht="15.75" x14ac:dyDescent="0.25">
      <c r="A66" s="44" t="s">
        <v>68</v>
      </c>
      <c r="B66" s="398"/>
      <c r="C66" s="48">
        <v>0</v>
      </c>
      <c r="D66" s="48">
        <v>0</v>
      </c>
      <c r="E66" s="48">
        <v>0</v>
      </c>
      <c r="F66" s="48">
        <v>0</v>
      </c>
      <c r="G66" s="48">
        <v>0</v>
      </c>
      <c r="H66" s="43">
        <f t="shared" si="8"/>
        <v>0</v>
      </c>
      <c r="I66" s="282">
        <v>0</v>
      </c>
      <c r="J66" s="48">
        <v>0</v>
      </c>
      <c r="K66" s="48">
        <v>0</v>
      </c>
      <c r="L66" s="48">
        <v>0</v>
      </c>
      <c r="M66" s="48">
        <v>0</v>
      </c>
      <c r="N66" s="143">
        <f t="shared" si="9"/>
        <v>0</v>
      </c>
      <c r="O66" s="48">
        <v>0</v>
      </c>
      <c r="P66" s="48">
        <v>0</v>
      </c>
      <c r="Q66" s="48">
        <v>0</v>
      </c>
      <c r="R66" s="48">
        <v>0</v>
      </c>
      <c r="S66" s="48">
        <v>0</v>
      </c>
      <c r="T66" s="43">
        <f t="shared" si="2"/>
        <v>0</v>
      </c>
      <c r="U66" s="195">
        <f t="shared" si="3"/>
        <v>0</v>
      </c>
      <c r="V66" s="192" t="e">
        <f t="shared" si="4"/>
        <v>#DIV/0!</v>
      </c>
      <c r="W66" s="201" t="e">
        <f t="shared" si="5"/>
        <v>#DIV/0!</v>
      </c>
      <c r="X66" s="201" t="e">
        <f t="shared" si="6"/>
        <v>#DIV/0!</v>
      </c>
      <c r="Y66" s="201" t="e">
        <f t="shared" si="7"/>
        <v>#DIV/0!</v>
      </c>
    </row>
    <row r="67" spans="1:25" ht="15.75" x14ac:dyDescent="0.25">
      <c r="A67" s="44" t="s">
        <v>69</v>
      </c>
      <c r="B67" s="398" t="s">
        <v>438</v>
      </c>
      <c r="C67" s="48">
        <v>5</v>
      </c>
      <c r="D67" s="48">
        <v>0</v>
      </c>
      <c r="E67" s="48">
        <v>0</v>
      </c>
      <c r="F67" s="48">
        <v>0</v>
      </c>
      <c r="G67" s="48">
        <v>0</v>
      </c>
      <c r="H67" s="43">
        <f t="shared" si="8"/>
        <v>5</v>
      </c>
      <c r="I67" s="282">
        <v>0</v>
      </c>
      <c r="J67" s="48">
        <v>0</v>
      </c>
      <c r="K67" s="48">
        <v>0</v>
      </c>
      <c r="L67" s="48">
        <v>0</v>
      </c>
      <c r="M67" s="48">
        <v>0</v>
      </c>
      <c r="N67" s="143">
        <f t="shared" si="9"/>
        <v>0</v>
      </c>
      <c r="O67" s="48">
        <v>0</v>
      </c>
      <c r="P67" s="48">
        <v>0</v>
      </c>
      <c r="Q67" s="48">
        <v>0</v>
      </c>
      <c r="R67" s="48">
        <v>0</v>
      </c>
      <c r="S67" s="48">
        <v>0</v>
      </c>
      <c r="T67" s="43">
        <f t="shared" si="2"/>
        <v>0</v>
      </c>
      <c r="U67" s="195">
        <f t="shared" si="3"/>
        <v>5</v>
      </c>
      <c r="V67" s="192">
        <f t="shared" si="4"/>
        <v>0</v>
      </c>
      <c r="W67" s="201" t="e">
        <f t="shared" si="5"/>
        <v>#DIV/0!</v>
      </c>
      <c r="X67" s="201" t="e">
        <f t="shared" si="6"/>
        <v>#DIV/0!</v>
      </c>
      <c r="Y67" s="201">
        <f t="shared" si="7"/>
        <v>0</v>
      </c>
    </row>
    <row r="68" spans="1:25" ht="15.75" x14ac:dyDescent="0.25">
      <c r="A68" s="44" t="s">
        <v>70</v>
      </c>
      <c r="B68" s="398" t="s">
        <v>438</v>
      </c>
      <c r="C68" s="48">
        <v>3</v>
      </c>
      <c r="D68" s="48">
        <v>1</v>
      </c>
      <c r="E68" s="48">
        <v>0</v>
      </c>
      <c r="F68" s="48">
        <v>0</v>
      </c>
      <c r="G68" s="48">
        <v>0</v>
      </c>
      <c r="H68" s="43">
        <f t="shared" si="8"/>
        <v>4</v>
      </c>
      <c r="I68" s="282">
        <v>0</v>
      </c>
      <c r="J68" s="48">
        <v>0</v>
      </c>
      <c r="K68" s="48">
        <v>0</v>
      </c>
      <c r="L68" s="48">
        <v>0</v>
      </c>
      <c r="M68" s="48">
        <v>0</v>
      </c>
      <c r="N68" s="143">
        <f t="shared" si="9"/>
        <v>0</v>
      </c>
      <c r="O68" s="48">
        <v>0</v>
      </c>
      <c r="P68" s="48">
        <v>0</v>
      </c>
      <c r="Q68" s="48">
        <v>0</v>
      </c>
      <c r="R68" s="48">
        <v>0</v>
      </c>
      <c r="S68" s="48">
        <v>0</v>
      </c>
      <c r="T68" s="43">
        <f t="shared" si="2"/>
        <v>0</v>
      </c>
      <c r="U68" s="195">
        <f t="shared" si="3"/>
        <v>4</v>
      </c>
      <c r="V68" s="192">
        <f t="shared" si="4"/>
        <v>0.25</v>
      </c>
      <c r="W68" s="201" t="e">
        <f t="shared" si="5"/>
        <v>#DIV/0!</v>
      </c>
      <c r="X68" s="201" t="e">
        <f t="shared" si="6"/>
        <v>#DIV/0!</v>
      </c>
      <c r="Y68" s="201">
        <f t="shared" si="7"/>
        <v>0.25</v>
      </c>
    </row>
    <row r="69" spans="1:25" ht="15.75" x14ac:dyDescent="0.25">
      <c r="A69" s="44" t="s">
        <v>71</v>
      </c>
      <c r="B69" s="398"/>
      <c r="C69" s="48">
        <v>0</v>
      </c>
      <c r="D69" s="48">
        <v>0</v>
      </c>
      <c r="E69" s="48">
        <v>0</v>
      </c>
      <c r="F69" s="48">
        <v>0</v>
      </c>
      <c r="G69" s="48">
        <v>0</v>
      </c>
      <c r="H69" s="43">
        <f t="shared" si="8"/>
        <v>0</v>
      </c>
      <c r="I69" s="282">
        <v>0</v>
      </c>
      <c r="J69" s="48">
        <v>0</v>
      </c>
      <c r="K69" s="48">
        <v>0</v>
      </c>
      <c r="L69" s="48">
        <v>0</v>
      </c>
      <c r="M69" s="48">
        <v>0</v>
      </c>
      <c r="N69" s="143">
        <f t="shared" si="9"/>
        <v>0</v>
      </c>
      <c r="O69" s="48">
        <v>0</v>
      </c>
      <c r="P69" s="48">
        <v>0</v>
      </c>
      <c r="Q69" s="48">
        <v>0</v>
      </c>
      <c r="R69" s="48">
        <v>0</v>
      </c>
      <c r="S69" s="48">
        <v>0</v>
      </c>
      <c r="T69" s="43">
        <f t="shared" si="2"/>
        <v>0</v>
      </c>
      <c r="U69" s="195">
        <f t="shared" si="3"/>
        <v>0</v>
      </c>
      <c r="V69" s="192" t="e">
        <f t="shared" si="4"/>
        <v>#DIV/0!</v>
      </c>
      <c r="W69" s="201" t="e">
        <f t="shared" si="5"/>
        <v>#DIV/0!</v>
      </c>
      <c r="X69" s="201" t="e">
        <f t="shared" si="6"/>
        <v>#DIV/0!</v>
      </c>
      <c r="Y69" s="201" t="e">
        <f t="shared" si="7"/>
        <v>#DIV/0!</v>
      </c>
    </row>
    <row r="70" spans="1:25" ht="15.75" x14ac:dyDescent="0.25">
      <c r="A70" s="44" t="s">
        <v>72</v>
      </c>
      <c r="B70" s="398"/>
      <c r="C70" s="48">
        <v>0</v>
      </c>
      <c r="D70" s="48">
        <v>0</v>
      </c>
      <c r="E70" s="48">
        <v>0</v>
      </c>
      <c r="F70" s="48">
        <v>0</v>
      </c>
      <c r="G70" s="48">
        <v>0</v>
      </c>
      <c r="H70" s="43">
        <f t="shared" si="8"/>
        <v>0</v>
      </c>
      <c r="I70" s="282">
        <v>0</v>
      </c>
      <c r="J70" s="48">
        <v>0</v>
      </c>
      <c r="K70" s="48">
        <v>0</v>
      </c>
      <c r="L70" s="48">
        <v>0</v>
      </c>
      <c r="M70" s="48">
        <v>0</v>
      </c>
      <c r="N70" s="143">
        <f t="shared" si="9"/>
        <v>0</v>
      </c>
      <c r="O70" s="48">
        <v>0</v>
      </c>
      <c r="P70" s="48">
        <v>0</v>
      </c>
      <c r="Q70" s="48">
        <v>0</v>
      </c>
      <c r="R70" s="48">
        <v>0</v>
      </c>
      <c r="S70" s="48">
        <v>0</v>
      </c>
      <c r="T70" s="43">
        <f t="shared" si="2"/>
        <v>0</v>
      </c>
      <c r="U70" s="195">
        <f t="shared" si="3"/>
        <v>0</v>
      </c>
      <c r="V70" s="192" t="e">
        <f t="shared" si="4"/>
        <v>#DIV/0!</v>
      </c>
      <c r="W70" s="201" t="e">
        <f t="shared" si="5"/>
        <v>#DIV/0!</v>
      </c>
      <c r="X70" s="201" t="e">
        <f t="shared" si="6"/>
        <v>#DIV/0!</v>
      </c>
      <c r="Y70" s="201" t="e">
        <f t="shared" si="7"/>
        <v>#DIV/0!</v>
      </c>
    </row>
    <row r="71" spans="1:25" ht="15.75" x14ac:dyDescent="0.25">
      <c r="A71" s="44" t="s">
        <v>73</v>
      </c>
      <c r="B71" s="398"/>
      <c r="C71" s="48">
        <v>0</v>
      </c>
      <c r="D71" s="48">
        <v>0</v>
      </c>
      <c r="E71" s="48">
        <v>0</v>
      </c>
      <c r="F71" s="48">
        <v>0</v>
      </c>
      <c r="G71" s="48">
        <v>0</v>
      </c>
      <c r="H71" s="43">
        <f t="shared" si="8"/>
        <v>0</v>
      </c>
      <c r="I71" s="282">
        <v>0</v>
      </c>
      <c r="J71" s="48">
        <v>0</v>
      </c>
      <c r="K71" s="48">
        <v>0</v>
      </c>
      <c r="L71" s="48">
        <v>0</v>
      </c>
      <c r="M71" s="48">
        <v>0</v>
      </c>
      <c r="N71" s="143">
        <f t="shared" si="9"/>
        <v>0</v>
      </c>
      <c r="O71" s="48">
        <v>0</v>
      </c>
      <c r="P71" s="48">
        <v>0</v>
      </c>
      <c r="Q71" s="48">
        <v>0</v>
      </c>
      <c r="R71" s="48">
        <v>0</v>
      </c>
      <c r="S71" s="48">
        <v>0</v>
      </c>
      <c r="T71" s="43">
        <f t="shared" si="2"/>
        <v>0</v>
      </c>
      <c r="U71" s="195">
        <f t="shared" si="3"/>
        <v>0</v>
      </c>
      <c r="V71" s="192" t="e">
        <f t="shared" si="4"/>
        <v>#DIV/0!</v>
      </c>
      <c r="W71" s="201" t="e">
        <f t="shared" si="5"/>
        <v>#DIV/0!</v>
      </c>
      <c r="X71" s="201" t="e">
        <f t="shared" si="6"/>
        <v>#DIV/0!</v>
      </c>
      <c r="Y71" s="201" t="e">
        <f t="shared" si="7"/>
        <v>#DIV/0!</v>
      </c>
    </row>
    <row r="72" spans="1:25" ht="15.75" x14ac:dyDescent="0.25">
      <c r="A72" s="44" t="s">
        <v>74</v>
      </c>
      <c r="B72" s="398" t="s">
        <v>438</v>
      </c>
      <c r="C72" s="48">
        <v>5</v>
      </c>
      <c r="D72" s="48">
        <v>0</v>
      </c>
      <c r="E72" s="48">
        <v>0</v>
      </c>
      <c r="F72" s="48">
        <v>0</v>
      </c>
      <c r="G72" s="48">
        <v>0</v>
      </c>
      <c r="H72" s="43">
        <f t="shared" si="8"/>
        <v>5</v>
      </c>
      <c r="I72" s="282">
        <v>0</v>
      </c>
      <c r="J72" s="48">
        <v>0</v>
      </c>
      <c r="K72" s="48">
        <v>0</v>
      </c>
      <c r="L72" s="48">
        <v>0</v>
      </c>
      <c r="M72" s="48">
        <v>0</v>
      </c>
      <c r="N72" s="143">
        <f t="shared" si="9"/>
        <v>0</v>
      </c>
      <c r="O72" s="48">
        <v>0</v>
      </c>
      <c r="P72" s="48">
        <v>0</v>
      </c>
      <c r="Q72" s="48">
        <v>0</v>
      </c>
      <c r="R72" s="48">
        <v>0</v>
      </c>
      <c r="S72" s="48">
        <v>0</v>
      </c>
      <c r="T72" s="43">
        <f t="shared" si="2"/>
        <v>0</v>
      </c>
      <c r="U72" s="195">
        <f t="shared" si="3"/>
        <v>5</v>
      </c>
      <c r="V72" s="192">
        <f t="shared" si="4"/>
        <v>0</v>
      </c>
      <c r="W72" s="201" t="e">
        <f t="shared" si="5"/>
        <v>#DIV/0!</v>
      </c>
      <c r="X72" s="201" t="e">
        <f t="shared" si="6"/>
        <v>#DIV/0!</v>
      </c>
      <c r="Y72" s="201">
        <f t="shared" si="7"/>
        <v>0</v>
      </c>
    </row>
    <row r="73" spans="1:25" ht="15.75" x14ac:dyDescent="0.25">
      <c r="A73" s="44" t="s">
        <v>75</v>
      </c>
      <c r="B73" s="398"/>
      <c r="C73" s="48">
        <v>0</v>
      </c>
      <c r="D73" s="48">
        <v>0</v>
      </c>
      <c r="E73" s="48">
        <v>0</v>
      </c>
      <c r="F73" s="48">
        <v>0</v>
      </c>
      <c r="G73" s="48">
        <v>0</v>
      </c>
      <c r="H73" s="43">
        <f t="shared" si="8"/>
        <v>0</v>
      </c>
      <c r="I73" s="282">
        <v>0</v>
      </c>
      <c r="J73" s="48">
        <v>0</v>
      </c>
      <c r="K73" s="48">
        <v>0</v>
      </c>
      <c r="L73" s="48">
        <v>0</v>
      </c>
      <c r="M73" s="48">
        <v>0</v>
      </c>
      <c r="N73" s="143">
        <f t="shared" si="9"/>
        <v>0</v>
      </c>
      <c r="O73" s="48">
        <v>0</v>
      </c>
      <c r="P73" s="48">
        <v>0</v>
      </c>
      <c r="Q73" s="48">
        <v>0</v>
      </c>
      <c r="R73" s="48">
        <v>0</v>
      </c>
      <c r="S73" s="48">
        <v>0</v>
      </c>
      <c r="T73" s="43">
        <f t="shared" ref="T73:T107" si="10">SUM(O73:S73)</f>
        <v>0</v>
      </c>
      <c r="U73" s="195">
        <f t="shared" ref="U73:U105" si="11">SUM(T73,N73,H73)</f>
        <v>0</v>
      </c>
      <c r="V73" s="192" t="e">
        <f t="shared" ref="V73:V108" si="12">(D73+E73+F73+G73)/H73</f>
        <v>#DIV/0!</v>
      </c>
      <c r="W73" s="201" t="e">
        <f t="shared" ref="W73:W108" si="13">(J73+K73+L73+M73)/N73</f>
        <v>#DIV/0!</v>
      </c>
      <c r="X73" s="201" t="e">
        <f t="shared" ref="X73:X107" si="14">(P73+Q73+R73+S73)/T73</f>
        <v>#DIV/0!</v>
      </c>
      <c r="Y73" s="201" t="e">
        <f t="shared" ref="Y73:Y107" si="15">((D73+E73+F73+G73)+(J73+K73+L73+M73)+(P73+Q73+R73+S73))/U73</f>
        <v>#DIV/0!</v>
      </c>
    </row>
    <row r="74" spans="1:25" ht="15.75" x14ac:dyDescent="0.25">
      <c r="A74" s="44" t="s">
        <v>76</v>
      </c>
      <c r="B74" s="398" t="s">
        <v>438</v>
      </c>
      <c r="C74" s="48">
        <v>2</v>
      </c>
      <c r="D74" s="48">
        <v>0</v>
      </c>
      <c r="E74" s="48">
        <v>0</v>
      </c>
      <c r="F74" s="48">
        <v>0</v>
      </c>
      <c r="G74" s="48">
        <v>0</v>
      </c>
      <c r="H74" s="43">
        <f t="shared" si="8"/>
        <v>2</v>
      </c>
      <c r="I74" s="282">
        <v>0</v>
      </c>
      <c r="J74" s="48">
        <v>0</v>
      </c>
      <c r="K74" s="48">
        <v>0</v>
      </c>
      <c r="L74" s="48">
        <v>0</v>
      </c>
      <c r="M74" s="48">
        <v>0</v>
      </c>
      <c r="N74" s="143">
        <f t="shared" si="9"/>
        <v>0</v>
      </c>
      <c r="O74" s="48">
        <v>0</v>
      </c>
      <c r="P74" s="48">
        <v>0</v>
      </c>
      <c r="Q74" s="48">
        <v>0</v>
      </c>
      <c r="R74" s="48">
        <v>0</v>
      </c>
      <c r="S74" s="48">
        <v>0</v>
      </c>
      <c r="T74" s="43">
        <f t="shared" si="10"/>
        <v>0</v>
      </c>
      <c r="U74" s="195">
        <f t="shared" si="11"/>
        <v>2</v>
      </c>
      <c r="V74" s="192">
        <f t="shared" si="12"/>
        <v>0</v>
      </c>
      <c r="W74" s="201" t="e">
        <f t="shared" si="13"/>
        <v>#DIV/0!</v>
      </c>
      <c r="X74" s="201" t="e">
        <f t="shared" si="14"/>
        <v>#DIV/0!</v>
      </c>
      <c r="Y74" s="201">
        <f t="shared" si="15"/>
        <v>0</v>
      </c>
    </row>
    <row r="75" spans="1:25" ht="15.75" x14ac:dyDescent="0.25">
      <c r="A75" s="44" t="s">
        <v>77</v>
      </c>
      <c r="B75" s="398"/>
      <c r="C75" s="48">
        <v>0</v>
      </c>
      <c r="D75" s="48">
        <v>0</v>
      </c>
      <c r="E75" s="48">
        <v>0</v>
      </c>
      <c r="F75" s="48">
        <v>0</v>
      </c>
      <c r="G75" s="48">
        <v>0</v>
      </c>
      <c r="H75" s="43">
        <f t="shared" si="8"/>
        <v>0</v>
      </c>
      <c r="I75" s="282">
        <v>0</v>
      </c>
      <c r="J75" s="48">
        <v>0</v>
      </c>
      <c r="K75" s="48">
        <v>0</v>
      </c>
      <c r="L75" s="48">
        <v>0</v>
      </c>
      <c r="M75" s="48">
        <v>0</v>
      </c>
      <c r="N75" s="143">
        <f t="shared" si="9"/>
        <v>0</v>
      </c>
      <c r="O75" s="48">
        <v>0</v>
      </c>
      <c r="P75" s="48">
        <v>0</v>
      </c>
      <c r="Q75" s="48">
        <v>0</v>
      </c>
      <c r="R75" s="48">
        <v>0</v>
      </c>
      <c r="S75" s="48">
        <v>0</v>
      </c>
      <c r="T75" s="43">
        <f t="shared" si="10"/>
        <v>0</v>
      </c>
      <c r="U75" s="195">
        <f t="shared" si="11"/>
        <v>0</v>
      </c>
      <c r="V75" s="192" t="e">
        <f t="shared" si="12"/>
        <v>#DIV/0!</v>
      </c>
      <c r="W75" s="201" t="e">
        <f t="shared" si="13"/>
        <v>#DIV/0!</v>
      </c>
      <c r="X75" s="201" t="e">
        <f t="shared" si="14"/>
        <v>#DIV/0!</v>
      </c>
      <c r="Y75" s="201" t="e">
        <f t="shared" si="15"/>
        <v>#DIV/0!</v>
      </c>
    </row>
    <row r="76" spans="1:25" ht="15.75" x14ac:dyDescent="0.25">
      <c r="A76" s="44" t="s">
        <v>78</v>
      </c>
      <c r="B76" s="398" t="s">
        <v>438</v>
      </c>
      <c r="C76" s="48">
        <v>1</v>
      </c>
      <c r="D76" s="48">
        <v>0</v>
      </c>
      <c r="E76" s="48">
        <v>0</v>
      </c>
      <c r="F76" s="48">
        <v>0</v>
      </c>
      <c r="G76" s="48">
        <v>0</v>
      </c>
      <c r="H76" s="43">
        <f t="shared" si="8"/>
        <v>1</v>
      </c>
      <c r="I76" s="282">
        <v>0</v>
      </c>
      <c r="J76" s="48">
        <v>0</v>
      </c>
      <c r="K76" s="48">
        <v>0</v>
      </c>
      <c r="L76" s="48">
        <v>0</v>
      </c>
      <c r="M76" s="48">
        <v>0</v>
      </c>
      <c r="N76" s="143">
        <f t="shared" si="9"/>
        <v>0</v>
      </c>
      <c r="O76" s="48">
        <v>0</v>
      </c>
      <c r="P76" s="48">
        <v>0</v>
      </c>
      <c r="Q76" s="48">
        <v>0</v>
      </c>
      <c r="R76" s="48">
        <v>0</v>
      </c>
      <c r="S76" s="48">
        <v>0</v>
      </c>
      <c r="T76" s="43">
        <f t="shared" si="10"/>
        <v>0</v>
      </c>
      <c r="U76" s="195">
        <f t="shared" si="11"/>
        <v>1</v>
      </c>
      <c r="V76" s="192">
        <f t="shared" si="12"/>
        <v>0</v>
      </c>
      <c r="W76" s="201" t="e">
        <f t="shared" si="13"/>
        <v>#DIV/0!</v>
      </c>
      <c r="X76" s="201" t="e">
        <f t="shared" si="14"/>
        <v>#DIV/0!</v>
      </c>
      <c r="Y76" s="201">
        <f t="shared" si="15"/>
        <v>0</v>
      </c>
    </row>
    <row r="77" spans="1:25" ht="15.75" x14ac:dyDescent="0.25">
      <c r="A77" s="44" t="s">
        <v>79</v>
      </c>
      <c r="B77" s="398" t="s">
        <v>438</v>
      </c>
      <c r="C77" s="48">
        <v>1</v>
      </c>
      <c r="D77" s="48">
        <v>0</v>
      </c>
      <c r="E77" s="48">
        <v>0</v>
      </c>
      <c r="F77" s="48">
        <v>0</v>
      </c>
      <c r="G77" s="48">
        <v>0</v>
      </c>
      <c r="H77" s="43">
        <f t="shared" si="8"/>
        <v>1</v>
      </c>
      <c r="I77" s="282">
        <v>0</v>
      </c>
      <c r="J77" s="48">
        <v>0</v>
      </c>
      <c r="K77" s="48">
        <v>0</v>
      </c>
      <c r="L77" s="48">
        <v>0</v>
      </c>
      <c r="M77" s="48">
        <v>0</v>
      </c>
      <c r="N77" s="143">
        <f t="shared" si="9"/>
        <v>0</v>
      </c>
      <c r="O77" s="48">
        <v>0</v>
      </c>
      <c r="P77" s="48">
        <v>0</v>
      </c>
      <c r="Q77" s="48">
        <v>0</v>
      </c>
      <c r="R77" s="48">
        <v>0</v>
      </c>
      <c r="S77" s="48">
        <v>0</v>
      </c>
      <c r="T77" s="43">
        <f t="shared" si="10"/>
        <v>0</v>
      </c>
      <c r="U77" s="195">
        <f t="shared" si="11"/>
        <v>1</v>
      </c>
      <c r="V77" s="192">
        <f t="shared" si="12"/>
        <v>0</v>
      </c>
      <c r="W77" s="201" t="e">
        <f t="shared" si="13"/>
        <v>#DIV/0!</v>
      </c>
      <c r="X77" s="201" t="e">
        <f t="shared" si="14"/>
        <v>#DIV/0!</v>
      </c>
      <c r="Y77" s="201">
        <f t="shared" si="15"/>
        <v>0</v>
      </c>
    </row>
    <row r="78" spans="1:25" ht="15.75" x14ac:dyDescent="0.25">
      <c r="A78" s="44" t="s">
        <v>80</v>
      </c>
      <c r="B78" s="398" t="s">
        <v>438</v>
      </c>
      <c r="C78" s="48">
        <v>2</v>
      </c>
      <c r="D78" s="48">
        <v>0</v>
      </c>
      <c r="E78" s="48">
        <v>0</v>
      </c>
      <c r="F78" s="48">
        <v>0</v>
      </c>
      <c r="G78" s="48">
        <v>0</v>
      </c>
      <c r="H78" s="43">
        <f t="shared" si="8"/>
        <v>2</v>
      </c>
      <c r="I78" s="282">
        <v>0</v>
      </c>
      <c r="J78" s="48">
        <v>0</v>
      </c>
      <c r="K78" s="48">
        <v>0</v>
      </c>
      <c r="L78" s="48">
        <v>0</v>
      </c>
      <c r="M78" s="48">
        <v>0</v>
      </c>
      <c r="N78" s="143">
        <f t="shared" si="9"/>
        <v>0</v>
      </c>
      <c r="O78" s="48">
        <v>0</v>
      </c>
      <c r="P78" s="48">
        <v>0</v>
      </c>
      <c r="Q78" s="48">
        <v>0</v>
      </c>
      <c r="R78" s="48">
        <v>0</v>
      </c>
      <c r="S78" s="48">
        <v>0</v>
      </c>
      <c r="T78" s="43">
        <f t="shared" si="10"/>
        <v>0</v>
      </c>
      <c r="U78" s="195">
        <f t="shared" si="11"/>
        <v>2</v>
      </c>
      <c r="V78" s="192">
        <f t="shared" si="12"/>
        <v>0</v>
      </c>
      <c r="W78" s="201" t="e">
        <f t="shared" si="13"/>
        <v>#DIV/0!</v>
      </c>
      <c r="X78" s="201" t="e">
        <f t="shared" si="14"/>
        <v>#DIV/0!</v>
      </c>
      <c r="Y78" s="201">
        <f t="shared" si="15"/>
        <v>0</v>
      </c>
    </row>
    <row r="79" spans="1:25" ht="15.75" x14ac:dyDescent="0.25">
      <c r="A79" s="44" t="s">
        <v>81</v>
      </c>
      <c r="B79" s="398" t="s">
        <v>438</v>
      </c>
      <c r="C79" s="48">
        <v>3</v>
      </c>
      <c r="D79" s="48">
        <v>2</v>
      </c>
      <c r="E79" s="48">
        <v>0</v>
      </c>
      <c r="F79" s="48">
        <v>0</v>
      </c>
      <c r="G79" s="48">
        <v>0</v>
      </c>
      <c r="H79" s="43">
        <f t="shared" si="8"/>
        <v>5</v>
      </c>
      <c r="I79" s="282">
        <v>0</v>
      </c>
      <c r="J79" s="48">
        <v>0</v>
      </c>
      <c r="K79" s="48">
        <v>0</v>
      </c>
      <c r="L79" s="48">
        <v>0</v>
      </c>
      <c r="M79" s="48">
        <v>0</v>
      </c>
      <c r="N79" s="143">
        <f t="shared" si="9"/>
        <v>0</v>
      </c>
      <c r="O79" s="48">
        <v>0</v>
      </c>
      <c r="P79" s="48">
        <v>0</v>
      </c>
      <c r="Q79" s="48">
        <v>0</v>
      </c>
      <c r="R79" s="48">
        <v>0</v>
      </c>
      <c r="S79" s="48">
        <v>0</v>
      </c>
      <c r="T79" s="43">
        <f t="shared" si="10"/>
        <v>0</v>
      </c>
      <c r="U79" s="195">
        <f t="shared" si="11"/>
        <v>5</v>
      </c>
      <c r="V79" s="192">
        <f t="shared" si="12"/>
        <v>0.4</v>
      </c>
      <c r="W79" s="201" t="e">
        <f t="shared" si="13"/>
        <v>#DIV/0!</v>
      </c>
      <c r="X79" s="201" t="e">
        <f t="shared" si="14"/>
        <v>#DIV/0!</v>
      </c>
      <c r="Y79" s="201">
        <f t="shared" si="15"/>
        <v>0.4</v>
      </c>
    </row>
    <row r="80" spans="1:25" ht="15.75" x14ac:dyDescent="0.25">
      <c r="A80" s="44" t="s">
        <v>82</v>
      </c>
      <c r="B80" s="398"/>
      <c r="C80" s="48">
        <v>0</v>
      </c>
      <c r="D80" s="48">
        <v>0</v>
      </c>
      <c r="E80" s="48">
        <v>0</v>
      </c>
      <c r="F80" s="48">
        <v>0</v>
      </c>
      <c r="G80" s="48">
        <v>0</v>
      </c>
      <c r="H80" s="43">
        <f t="shared" si="8"/>
        <v>0</v>
      </c>
      <c r="I80" s="282">
        <v>0</v>
      </c>
      <c r="J80" s="48">
        <v>0</v>
      </c>
      <c r="K80" s="48">
        <v>0</v>
      </c>
      <c r="L80" s="48">
        <v>0</v>
      </c>
      <c r="M80" s="48">
        <v>0</v>
      </c>
      <c r="N80" s="143">
        <f t="shared" si="9"/>
        <v>0</v>
      </c>
      <c r="O80" s="48">
        <v>0</v>
      </c>
      <c r="P80" s="48">
        <v>0</v>
      </c>
      <c r="Q80" s="48">
        <v>0</v>
      </c>
      <c r="R80" s="48">
        <v>0</v>
      </c>
      <c r="S80" s="48">
        <v>0</v>
      </c>
      <c r="T80" s="43">
        <f t="shared" si="10"/>
        <v>0</v>
      </c>
      <c r="U80" s="195">
        <f t="shared" si="11"/>
        <v>0</v>
      </c>
      <c r="V80" s="192" t="e">
        <f t="shared" si="12"/>
        <v>#DIV/0!</v>
      </c>
      <c r="W80" s="201" t="e">
        <f t="shared" si="13"/>
        <v>#DIV/0!</v>
      </c>
      <c r="X80" s="201" t="e">
        <f t="shared" si="14"/>
        <v>#DIV/0!</v>
      </c>
      <c r="Y80" s="201" t="e">
        <f t="shared" si="15"/>
        <v>#DIV/0!</v>
      </c>
    </row>
    <row r="81" spans="1:25" ht="15.75" x14ac:dyDescent="0.25">
      <c r="A81" s="44" t="s">
        <v>83</v>
      </c>
      <c r="B81" s="398"/>
      <c r="C81" s="48">
        <v>0</v>
      </c>
      <c r="D81" s="48">
        <v>0</v>
      </c>
      <c r="E81" s="48">
        <v>0</v>
      </c>
      <c r="F81" s="48">
        <v>0</v>
      </c>
      <c r="G81" s="48">
        <v>0</v>
      </c>
      <c r="H81" s="43">
        <f t="shared" si="8"/>
        <v>0</v>
      </c>
      <c r="I81" s="282">
        <v>0</v>
      </c>
      <c r="J81" s="48">
        <v>0</v>
      </c>
      <c r="K81" s="48">
        <v>0</v>
      </c>
      <c r="L81" s="48">
        <v>0</v>
      </c>
      <c r="M81" s="48">
        <v>0</v>
      </c>
      <c r="N81" s="143">
        <f t="shared" si="9"/>
        <v>0</v>
      </c>
      <c r="O81" s="48">
        <v>0</v>
      </c>
      <c r="P81" s="48">
        <v>0</v>
      </c>
      <c r="Q81" s="48">
        <v>0</v>
      </c>
      <c r="R81" s="48">
        <v>0</v>
      </c>
      <c r="S81" s="48">
        <v>0</v>
      </c>
      <c r="T81" s="43">
        <f t="shared" si="10"/>
        <v>0</v>
      </c>
      <c r="U81" s="195">
        <f t="shared" si="11"/>
        <v>0</v>
      </c>
      <c r="V81" s="192" t="e">
        <f t="shared" si="12"/>
        <v>#DIV/0!</v>
      </c>
      <c r="W81" s="201" t="e">
        <f t="shared" si="13"/>
        <v>#DIV/0!</v>
      </c>
      <c r="X81" s="201" t="e">
        <f t="shared" si="14"/>
        <v>#DIV/0!</v>
      </c>
      <c r="Y81" s="201" t="e">
        <f t="shared" si="15"/>
        <v>#DIV/0!</v>
      </c>
    </row>
    <row r="82" spans="1:25" ht="15.75" x14ac:dyDescent="0.25">
      <c r="A82" s="44" t="s">
        <v>84</v>
      </c>
      <c r="B82" s="398"/>
      <c r="C82" s="48">
        <v>0</v>
      </c>
      <c r="D82" s="48">
        <v>0</v>
      </c>
      <c r="E82" s="48">
        <v>0</v>
      </c>
      <c r="F82" s="48">
        <v>0</v>
      </c>
      <c r="G82" s="48">
        <v>0</v>
      </c>
      <c r="H82" s="43">
        <f t="shared" si="8"/>
        <v>0</v>
      </c>
      <c r="I82" s="282">
        <v>0</v>
      </c>
      <c r="J82" s="48">
        <v>0</v>
      </c>
      <c r="K82" s="48">
        <v>0</v>
      </c>
      <c r="L82" s="48">
        <v>0</v>
      </c>
      <c r="M82" s="48">
        <v>0</v>
      </c>
      <c r="N82" s="143">
        <f t="shared" si="9"/>
        <v>0</v>
      </c>
      <c r="O82" s="48">
        <v>0</v>
      </c>
      <c r="P82" s="48">
        <v>0</v>
      </c>
      <c r="Q82" s="48">
        <v>0</v>
      </c>
      <c r="R82" s="48">
        <v>0</v>
      </c>
      <c r="S82" s="48">
        <v>0</v>
      </c>
      <c r="T82" s="43">
        <f t="shared" si="10"/>
        <v>0</v>
      </c>
      <c r="U82" s="195">
        <f t="shared" si="11"/>
        <v>0</v>
      </c>
      <c r="V82" s="192" t="e">
        <f t="shared" si="12"/>
        <v>#DIV/0!</v>
      </c>
      <c r="W82" s="201" t="e">
        <f t="shared" si="13"/>
        <v>#DIV/0!</v>
      </c>
      <c r="X82" s="201" t="e">
        <f t="shared" si="14"/>
        <v>#DIV/0!</v>
      </c>
      <c r="Y82" s="201" t="e">
        <f t="shared" si="15"/>
        <v>#DIV/0!</v>
      </c>
    </row>
    <row r="83" spans="1:25" ht="15.75" x14ac:dyDescent="0.25">
      <c r="A83" s="44" t="s">
        <v>85</v>
      </c>
      <c r="B83" s="398"/>
      <c r="C83" s="48">
        <v>0</v>
      </c>
      <c r="D83" s="48">
        <v>0</v>
      </c>
      <c r="E83" s="48">
        <v>0</v>
      </c>
      <c r="F83" s="48">
        <v>0</v>
      </c>
      <c r="G83" s="48">
        <v>0</v>
      </c>
      <c r="H83" s="43">
        <f t="shared" si="8"/>
        <v>0</v>
      </c>
      <c r="I83" s="282">
        <v>0</v>
      </c>
      <c r="J83" s="48">
        <v>0</v>
      </c>
      <c r="K83" s="48">
        <v>0</v>
      </c>
      <c r="L83" s="48">
        <v>0</v>
      </c>
      <c r="M83" s="48">
        <v>0</v>
      </c>
      <c r="N83" s="143">
        <f t="shared" si="9"/>
        <v>0</v>
      </c>
      <c r="O83" s="48">
        <v>0</v>
      </c>
      <c r="P83" s="48">
        <v>0</v>
      </c>
      <c r="Q83" s="48">
        <v>0</v>
      </c>
      <c r="R83" s="48">
        <v>0</v>
      </c>
      <c r="S83" s="48">
        <v>0</v>
      </c>
      <c r="T83" s="43">
        <f t="shared" si="10"/>
        <v>0</v>
      </c>
      <c r="U83" s="195">
        <f t="shared" si="11"/>
        <v>0</v>
      </c>
      <c r="V83" s="192" t="e">
        <f t="shared" si="12"/>
        <v>#DIV/0!</v>
      </c>
      <c r="W83" s="201" t="e">
        <f t="shared" si="13"/>
        <v>#DIV/0!</v>
      </c>
      <c r="X83" s="201" t="e">
        <f t="shared" si="14"/>
        <v>#DIV/0!</v>
      </c>
      <c r="Y83" s="201" t="e">
        <f t="shared" si="15"/>
        <v>#DIV/0!</v>
      </c>
    </row>
    <row r="84" spans="1:25" ht="15.75" x14ac:dyDescent="0.25">
      <c r="A84" s="44" t="s">
        <v>86</v>
      </c>
      <c r="B84" s="398" t="s">
        <v>438</v>
      </c>
      <c r="C84" s="48">
        <v>3</v>
      </c>
      <c r="D84" s="48">
        <v>1</v>
      </c>
      <c r="E84" s="48">
        <v>0</v>
      </c>
      <c r="F84" s="48">
        <v>0</v>
      </c>
      <c r="G84" s="48">
        <v>0</v>
      </c>
      <c r="H84" s="43">
        <f t="shared" si="8"/>
        <v>4</v>
      </c>
      <c r="I84" s="282">
        <v>0</v>
      </c>
      <c r="J84" s="48">
        <v>0</v>
      </c>
      <c r="K84" s="48">
        <v>0</v>
      </c>
      <c r="L84" s="48">
        <v>0</v>
      </c>
      <c r="M84" s="48">
        <v>0</v>
      </c>
      <c r="N84" s="143">
        <f t="shared" si="9"/>
        <v>0</v>
      </c>
      <c r="O84" s="48">
        <v>0</v>
      </c>
      <c r="P84" s="48">
        <v>0</v>
      </c>
      <c r="Q84" s="48">
        <v>0</v>
      </c>
      <c r="R84" s="48">
        <v>0</v>
      </c>
      <c r="S84" s="48">
        <v>0</v>
      </c>
      <c r="T84" s="43">
        <f t="shared" si="10"/>
        <v>0</v>
      </c>
      <c r="U84" s="195">
        <f t="shared" si="11"/>
        <v>4</v>
      </c>
      <c r="V84" s="192">
        <f t="shared" si="12"/>
        <v>0.25</v>
      </c>
      <c r="W84" s="201" t="e">
        <f t="shared" si="13"/>
        <v>#DIV/0!</v>
      </c>
      <c r="X84" s="201" t="e">
        <f t="shared" si="14"/>
        <v>#DIV/0!</v>
      </c>
      <c r="Y84" s="201">
        <f t="shared" si="15"/>
        <v>0.25</v>
      </c>
    </row>
    <row r="85" spans="1:25" ht="15.75" x14ac:dyDescent="0.25">
      <c r="A85" s="44" t="s">
        <v>87</v>
      </c>
      <c r="B85" s="398" t="s">
        <v>438</v>
      </c>
      <c r="C85" s="48">
        <v>1</v>
      </c>
      <c r="D85" s="48">
        <v>0</v>
      </c>
      <c r="E85" s="48">
        <v>0</v>
      </c>
      <c r="F85" s="48">
        <v>0</v>
      </c>
      <c r="G85" s="48">
        <v>0</v>
      </c>
      <c r="H85" s="43">
        <f t="shared" si="8"/>
        <v>1</v>
      </c>
      <c r="I85" s="282">
        <v>0</v>
      </c>
      <c r="J85" s="48">
        <v>0</v>
      </c>
      <c r="K85" s="48">
        <v>0</v>
      </c>
      <c r="L85" s="48">
        <v>0</v>
      </c>
      <c r="M85" s="48">
        <v>0</v>
      </c>
      <c r="N85" s="143">
        <f t="shared" si="9"/>
        <v>0</v>
      </c>
      <c r="O85" s="48">
        <v>0</v>
      </c>
      <c r="P85" s="48">
        <v>0</v>
      </c>
      <c r="Q85" s="48">
        <v>0</v>
      </c>
      <c r="R85" s="48">
        <v>0</v>
      </c>
      <c r="S85" s="48">
        <v>0</v>
      </c>
      <c r="T85" s="43">
        <f t="shared" si="10"/>
        <v>0</v>
      </c>
      <c r="U85" s="195">
        <f t="shared" si="11"/>
        <v>1</v>
      </c>
      <c r="V85" s="192">
        <f t="shared" si="12"/>
        <v>0</v>
      </c>
      <c r="W85" s="201" t="e">
        <f t="shared" si="13"/>
        <v>#DIV/0!</v>
      </c>
      <c r="X85" s="201" t="e">
        <f t="shared" si="14"/>
        <v>#DIV/0!</v>
      </c>
      <c r="Y85" s="201">
        <f t="shared" si="15"/>
        <v>0</v>
      </c>
    </row>
    <row r="86" spans="1:25" ht="15.75" x14ac:dyDescent="0.25">
      <c r="A86" s="44" t="s">
        <v>88</v>
      </c>
      <c r="B86" s="398" t="s">
        <v>438</v>
      </c>
      <c r="C86" s="48">
        <v>36</v>
      </c>
      <c r="D86" s="48">
        <v>5</v>
      </c>
      <c r="E86" s="48">
        <v>0</v>
      </c>
      <c r="F86" s="48">
        <v>0</v>
      </c>
      <c r="G86" s="48">
        <v>0</v>
      </c>
      <c r="H86" s="43">
        <f t="shared" si="8"/>
        <v>41</v>
      </c>
      <c r="I86" s="282">
        <v>0</v>
      </c>
      <c r="J86" s="48">
        <v>0</v>
      </c>
      <c r="K86" s="48">
        <v>0</v>
      </c>
      <c r="L86" s="48">
        <v>0</v>
      </c>
      <c r="M86" s="48">
        <v>0</v>
      </c>
      <c r="N86" s="143">
        <f t="shared" si="9"/>
        <v>0</v>
      </c>
      <c r="O86" s="48">
        <v>0</v>
      </c>
      <c r="P86" s="48">
        <v>0</v>
      </c>
      <c r="Q86" s="48">
        <v>0</v>
      </c>
      <c r="R86" s="48">
        <v>0</v>
      </c>
      <c r="S86" s="48">
        <v>0</v>
      </c>
      <c r="T86" s="43">
        <f t="shared" si="10"/>
        <v>0</v>
      </c>
      <c r="U86" s="195">
        <f t="shared" si="11"/>
        <v>41</v>
      </c>
      <c r="V86" s="192">
        <f t="shared" si="12"/>
        <v>0.12195121951219512</v>
      </c>
      <c r="W86" s="201" t="e">
        <f t="shared" si="13"/>
        <v>#DIV/0!</v>
      </c>
      <c r="X86" s="201" t="e">
        <f t="shared" si="14"/>
        <v>#DIV/0!</v>
      </c>
      <c r="Y86" s="201">
        <f t="shared" si="15"/>
        <v>0.12195121951219512</v>
      </c>
    </row>
    <row r="87" spans="1:25" ht="15.75" x14ac:dyDescent="0.25">
      <c r="A87" s="44" t="s">
        <v>89</v>
      </c>
      <c r="B87" s="398" t="s">
        <v>438</v>
      </c>
      <c r="C87" s="48">
        <v>4</v>
      </c>
      <c r="D87" s="48">
        <v>0</v>
      </c>
      <c r="E87" s="48">
        <v>0</v>
      </c>
      <c r="F87" s="48">
        <v>0</v>
      </c>
      <c r="G87" s="48">
        <v>0</v>
      </c>
      <c r="H87" s="43">
        <f t="shared" ref="H87:H107" si="16">SUM(C87:G87)</f>
        <v>4</v>
      </c>
      <c r="I87" s="282">
        <v>0</v>
      </c>
      <c r="J87" s="48">
        <v>0</v>
      </c>
      <c r="K87" s="48">
        <v>0</v>
      </c>
      <c r="L87" s="48">
        <v>0</v>
      </c>
      <c r="M87" s="48">
        <v>0</v>
      </c>
      <c r="N87" s="143">
        <f t="shared" ref="N87:N107" si="17">SUM(I87:M87)</f>
        <v>0</v>
      </c>
      <c r="O87" s="48">
        <v>0</v>
      </c>
      <c r="P87" s="48">
        <v>0</v>
      </c>
      <c r="Q87" s="48">
        <v>0</v>
      </c>
      <c r="R87" s="48">
        <v>0</v>
      </c>
      <c r="S87" s="48">
        <v>0</v>
      </c>
      <c r="T87" s="43">
        <f t="shared" si="10"/>
        <v>0</v>
      </c>
      <c r="U87" s="195">
        <f t="shared" si="11"/>
        <v>4</v>
      </c>
      <c r="V87" s="192">
        <f t="shared" si="12"/>
        <v>0</v>
      </c>
      <c r="W87" s="201" t="e">
        <f t="shared" si="13"/>
        <v>#DIV/0!</v>
      </c>
      <c r="X87" s="201" t="e">
        <f t="shared" si="14"/>
        <v>#DIV/0!</v>
      </c>
      <c r="Y87" s="201">
        <f t="shared" si="15"/>
        <v>0</v>
      </c>
    </row>
    <row r="88" spans="1:25" ht="15.75" x14ac:dyDescent="0.25">
      <c r="A88" s="44" t="s">
        <v>90</v>
      </c>
      <c r="B88" s="398" t="s">
        <v>438</v>
      </c>
      <c r="C88" s="48">
        <v>0</v>
      </c>
      <c r="D88" s="48">
        <v>0</v>
      </c>
      <c r="E88" s="48">
        <v>1</v>
      </c>
      <c r="F88" s="48">
        <v>0</v>
      </c>
      <c r="G88" s="48">
        <v>0</v>
      </c>
      <c r="H88" s="43">
        <f t="shared" si="16"/>
        <v>1</v>
      </c>
      <c r="I88" s="282">
        <v>0</v>
      </c>
      <c r="J88" s="48">
        <v>0</v>
      </c>
      <c r="K88" s="48">
        <v>0</v>
      </c>
      <c r="L88" s="48">
        <v>0</v>
      </c>
      <c r="M88" s="48">
        <v>0</v>
      </c>
      <c r="N88" s="143">
        <f t="shared" si="17"/>
        <v>0</v>
      </c>
      <c r="O88" s="48">
        <v>0</v>
      </c>
      <c r="P88" s="48">
        <v>0</v>
      </c>
      <c r="Q88" s="48">
        <v>0</v>
      </c>
      <c r="R88" s="48">
        <v>0</v>
      </c>
      <c r="S88" s="48">
        <v>0</v>
      </c>
      <c r="T88" s="43">
        <f t="shared" si="10"/>
        <v>0</v>
      </c>
      <c r="U88" s="195">
        <f t="shared" si="11"/>
        <v>1</v>
      </c>
      <c r="V88" s="192">
        <f t="shared" si="12"/>
        <v>1</v>
      </c>
      <c r="W88" s="201" t="e">
        <f t="shared" si="13"/>
        <v>#DIV/0!</v>
      </c>
      <c r="X88" s="201" t="e">
        <f t="shared" si="14"/>
        <v>#DIV/0!</v>
      </c>
      <c r="Y88" s="201">
        <f t="shared" si="15"/>
        <v>1</v>
      </c>
    </row>
    <row r="89" spans="1:25" ht="15.75" x14ac:dyDescent="0.25">
      <c r="A89" s="44" t="s">
        <v>91</v>
      </c>
      <c r="B89" s="398" t="s">
        <v>438</v>
      </c>
      <c r="C89" s="48">
        <v>4</v>
      </c>
      <c r="D89" s="48">
        <v>0</v>
      </c>
      <c r="E89" s="48">
        <v>0</v>
      </c>
      <c r="F89" s="48">
        <v>0</v>
      </c>
      <c r="G89" s="48">
        <v>0</v>
      </c>
      <c r="H89" s="43">
        <f t="shared" si="16"/>
        <v>4</v>
      </c>
      <c r="I89" s="282">
        <v>0</v>
      </c>
      <c r="J89" s="48">
        <v>0</v>
      </c>
      <c r="K89" s="48">
        <v>0</v>
      </c>
      <c r="L89" s="48">
        <v>0</v>
      </c>
      <c r="M89" s="48">
        <v>0</v>
      </c>
      <c r="N89" s="143">
        <f t="shared" si="17"/>
        <v>0</v>
      </c>
      <c r="O89" s="48">
        <v>0</v>
      </c>
      <c r="P89" s="48">
        <v>0</v>
      </c>
      <c r="Q89" s="48">
        <v>0</v>
      </c>
      <c r="R89" s="48">
        <v>0</v>
      </c>
      <c r="S89" s="48">
        <v>0</v>
      </c>
      <c r="T89" s="43">
        <f t="shared" si="10"/>
        <v>0</v>
      </c>
      <c r="U89" s="195">
        <f t="shared" si="11"/>
        <v>4</v>
      </c>
      <c r="V89" s="192">
        <f t="shared" si="12"/>
        <v>0</v>
      </c>
      <c r="W89" s="201" t="e">
        <f t="shared" si="13"/>
        <v>#DIV/0!</v>
      </c>
      <c r="X89" s="201" t="e">
        <f t="shared" si="14"/>
        <v>#DIV/0!</v>
      </c>
      <c r="Y89" s="201">
        <f t="shared" si="15"/>
        <v>0</v>
      </c>
    </row>
    <row r="90" spans="1:25" ht="15.75" x14ac:dyDescent="0.25">
      <c r="A90" s="44" t="s">
        <v>92</v>
      </c>
      <c r="B90" s="398" t="s">
        <v>438</v>
      </c>
      <c r="C90" s="48">
        <v>0</v>
      </c>
      <c r="D90" s="48">
        <v>0</v>
      </c>
      <c r="E90" s="48">
        <v>0</v>
      </c>
      <c r="F90" s="48">
        <v>1</v>
      </c>
      <c r="G90" s="48">
        <v>0</v>
      </c>
      <c r="H90" s="43">
        <f t="shared" si="16"/>
        <v>1</v>
      </c>
      <c r="I90" s="282">
        <v>0</v>
      </c>
      <c r="J90" s="48">
        <v>0</v>
      </c>
      <c r="K90" s="48">
        <v>0</v>
      </c>
      <c r="L90" s="48">
        <v>0</v>
      </c>
      <c r="M90" s="48">
        <v>0</v>
      </c>
      <c r="N90" s="143">
        <f t="shared" si="17"/>
        <v>0</v>
      </c>
      <c r="O90" s="48">
        <v>0</v>
      </c>
      <c r="P90" s="48">
        <v>0</v>
      </c>
      <c r="Q90" s="48">
        <v>0</v>
      </c>
      <c r="R90" s="48">
        <v>0</v>
      </c>
      <c r="S90" s="48">
        <v>0</v>
      </c>
      <c r="T90" s="43">
        <f t="shared" si="10"/>
        <v>0</v>
      </c>
      <c r="U90" s="195">
        <f t="shared" si="11"/>
        <v>1</v>
      </c>
      <c r="V90" s="192">
        <f t="shared" si="12"/>
        <v>1</v>
      </c>
      <c r="W90" s="201" t="e">
        <f t="shared" si="13"/>
        <v>#DIV/0!</v>
      </c>
      <c r="X90" s="201" t="e">
        <f t="shared" si="14"/>
        <v>#DIV/0!</v>
      </c>
      <c r="Y90" s="201">
        <f t="shared" si="15"/>
        <v>1</v>
      </c>
    </row>
    <row r="91" spans="1:25" ht="15.75" x14ac:dyDescent="0.25">
      <c r="A91" s="44" t="s">
        <v>93</v>
      </c>
      <c r="B91" s="398" t="s">
        <v>438</v>
      </c>
      <c r="C91" s="48">
        <v>2</v>
      </c>
      <c r="D91" s="48">
        <v>0</v>
      </c>
      <c r="E91" s="48">
        <v>1</v>
      </c>
      <c r="F91" s="48">
        <v>0</v>
      </c>
      <c r="G91" s="48">
        <v>0</v>
      </c>
      <c r="H91" s="43">
        <f t="shared" si="16"/>
        <v>3</v>
      </c>
      <c r="I91" s="282">
        <v>0</v>
      </c>
      <c r="J91" s="48">
        <v>0</v>
      </c>
      <c r="K91" s="48">
        <v>0</v>
      </c>
      <c r="L91" s="48">
        <v>0</v>
      </c>
      <c r="M91" s="48">
        <v>0</v>
      </c>
      <c r="N91" s="143">
        <f t="shared" si="17"/>
        <v>0</v>
      </c>
      <c r="O91" s="48">
        <v>0</v>
      </c>
      <c r="P91" s="48">
        <v>0</v>
      </c>
      <c r="Q91" s="48">
        <v>0</v>
      </c>
      <c r="R91" s="48">
        <v>0</v>
      </c>
      <c r="S91" s="48">
        <v>0</v>
      </c>
      <c r="T91" s="43">
        <f t="shared" si="10"/>
        <v>0</v>
      </c>
      <c r="U91" s="195">
        <f t="shared" si="11"/>
        <v>3</v>
      </c>
      <c r="V91" s="192">
        <f t="shared" si="12"/>
        <v>0.33333333333333331</v>
      </c>
      <c r="W91" s="201" t="e">
        <f t="shared" si="13"/>
        <v>#DIV/0!</v>
      </c>
      <c r="X91" s="201" t="e">
        <f t="shared" si="14"/>
        <v>#DIV/0!</v>
      </c>
      <c r="Y91" s="201">
        <f t="shared" si="15"/>
        <v>0.33333333333333331</v>
      </c>
    </row>
    <row r="92" spans="1:25" ht="15.75" x14ac:dyDescent="0.25">
      <c r="A92" s="44" t="s">
        <v>94</v>
      </c>
      <c r="B92" s="398"/>
      <c r="C92" s="48">
        <v>0</v>
      </c>
      <c r="D92" s="48">
        <v>0</v>
      </c>
      <c r="E92" s="48">
        <v>0</v>
      </c>
      <c r="F92" s="48">
        <v>0</v>
      </c>
      <c r="G92" s="48">
        <v>0</v>
      </c>
      <c r="H92" s="43">
        <f t="shared" si="16"/>
        <v>0</v>
      </c>
      <c r="I92" s="282">
        <v>0</v>
      </c>
      <c r="J92" s="48">
        <v>0</v>
      </c>
      <c r="K92" s="48">
        <v>0</v>
      </c>
      <c r="L92" s="48">
        <v>0</v>
      </c>
      <c r="M92" s="48">
        <v>0</v>
      </c>
      <c r="N92" s="143">
        <f t="shared" si="17"/>
        <v>0</v>
      </c>
      <c r="O92" s="48">
        <v>0</v>
      </c>
      <c r="P92" s="48">
        <v>0</v>
      </c>
      <c r="Q92" s="48">
        <v>0</v>
      </c>
      <c r="R92" s="48">
        <v>0</v>
      </c>
      <c r="S92" s="48">
        <v>0</v>
      </c>
      <c r="T92" s="43">
        <f t="shared" si="10"/>
        <v>0</v>
      </c>
      <c r="U92" s="195">
        <f t="shared" si="11"/>
        <v>0</v>
      </c>
      <c r="V92" s="192" t="e">
        <f t="shared" si="12"/>
        <v>#DIV/0!</v>
      </c>
      <c r="W92" s="201" t="e">
        <f t="shared" si="13"/>
        <v>#DIV/0!</v>
      </c>
      <c r="X92" s="201" t="e">
        <f t="shared" si="14"/>
        <v>#DIV/0!</v>
      </c>
      <c r="Y92" s="201" t="e">
        <f t="shared" si="15"/>
        <v>#DIV/0!</v>
      </c>
    </row>
    <row r="93" spans="1:25" ht="15.75" x14ac:dyDescent="0.25">
      <c r="A93" s="44" t="s">
        <v>95</v>
      </c>
      <c r="B93" s="398"/>
      <c r="C93" s="48">
        <v>0</v>
      </c>
      <c r="D93" s="48">
        <v>0</v>
      </c>
      <c r="E93" s="48">
        <v>0</v>
      </c>
      <c r="F93" s="48">
        <v>0</v>
      </c>
      <c r="G93" s="48">
        <v>0</v>
      </c>
      <c r="H93" s="43">
        <f t="shared" si="16"/>
        <v>0</v>
      </c>
      <c r="I93" s="282">
        <v>0</v>
      </c>
      <c r="J93" s="48">
        <v>0</v>
      </c>
      <c r="K93" s="48">
        <v>0</v>
      </c>
      <c r="L93" s="48">
        <v>0</v>
      </c>
      <c r="M93" s="48">
        <v>0</v>
      </c>
      <c r="N93" s="143">
        <f t="shared" si="17"/>
        <v>0</v>
      </c>
      <c r="O93" s="48">
        <v>0</v>
      </c>
      <c r="P93" s="48">
        <v>0</v>
      </c>
      <c r="Q93" s="48">
        <v>0</v>
      </c>
      <c r="R93" s="48">
        <v>0</v>
      </c>
      <c r="S93" s="48">
        <v>0</v>
      </c>
      <c r="T93" s="43">
        <f t="shared" si="10"/>
        <v>0</v>
      </c>
      <c r="U93" s="195">
        <f t="shared" si="11"/>
        <v>0</v>
      </c>
      <c r="V93" s="192" t="e">
        <f t="shared" si="12"/>
        <v>#DIV/0!</v>
      </c>
      <c r="W93" s="201" t="e">
        <f t="shared" si="13"/>
        <v>#DIV/0!</v>
      </c>
      <c r="X93" s="201" t="e">
        <f t="shared" si="14"/>
        <v>#DIV/0!</v>
      </c>
      <c r="Y93" s="201" t="e">
        <f t="shared" si="15"/>
        <v>#DIV/0!</v>
      </c>
    </row>
    <row r="94" spans="1:25" ht="15.75" x14ac:dyDescent="0.25">
      <c r="A94" s="44" t="s">
        <v>96</v>
      </c>
      <c r="B94" s="398"/>
      <c r="C94" s="48">
        <v>0</v>
      </c>
      <c r="D94" s="48">
        <v>0</v>
      </c>
      <c r="E94" s="48">
        <v>0</v>
      </c>
      <c r="F94" s="48">
        <v>0</v>
      </c>
      <c r="G94" s="48">
        <v>0</v>
      </c>
      <c r="H94" s="43">
        <f t="shared" si="16"/>
        <v>0</v>
      </c>
      <c r="I94" s="282">
        <v>0</v>
      </c>
      <c r="J94" s="48">
        <v>0</v>
      </c>
      <c r="K94" s="48">
        <v>0</v>
      </c>
      <c r="L94" s="48">
        <v>0</v>
      </c>
      <c r="M94" s="48">
        <v>0</v>
      </c>
      <c r="N94" s="143">
        <f t="shared" si="17"/>
        <v>0</v>
      </c>
      <c r="O94" s="48">
        <v>0</v>
      </c>
      <c r="P94" s="48">
        <v>0</v>
      </c>
      <c r="Q94" s="48">
        <v>0</v>
      </c>
      <c r="R94" s="48">
        <v>0</v>
      </c>
      <c r="S94" s="48">
        <v>0</v>
      </c>
      <c r="T94" s="43">
        <f t="shared" si="10"/>
        <v>0</v>
      </c>
      <c r="U94" s="195">
        <f t="shared" si="11"/>
        <v>0</v>
      </c>
      <c r="V94" s="192" t="e">
        <f t="shared" si="12"/>
        <v>#DIV/0!</v>
      </c>
      <c r="W94" s="201" t="e">
        <f t="shared" si="13"/>
        <v>#DIV/0!</v>
      </c>
      <c r="X94" s="201" t="e">
        <f t="shared" si="14"/>
        <v>#DIV/0!</v>
      </c>
      <c r="Y94" s="201" t="e">
        <f t="shared" si="15"/>
        <v>#DIV/0!</v>
      </c>
    </row>
    <row r="95" spans="1:25" ht="15.75" x14ac:dyDescent="0.25">
      <c r="A95" s="44" t="s">
        <v>97</v>
      </c>
      <c r="B95" s="398" t="s">
        <v>438</v>
      </c>
      <c r="C95" s="48">
        <v>1</v>
      </c>
      <c r="D95" s="48">
        <v>0</v>
      </c>
      <c r="E95" s="48">
        <v>0</v>
      </c>
      <c r="F95" s="48">
        <v>0</v>
      </c>
      <c r="G95" s="48">
        <v>0</v>
      </c>
      <c r="H95" s="43">
        <f t="shared" si="16"/>
        <v>1</v>
      </c>
      <c r="I95" s="282">
        <v>0</v>
      </c>
      <c r="J95" s="48">
        <v>0</v>
      </c>
      <c r="K95" s="48">
        <v>0</v>
      </c>
      <c r="L95" s="48">
        <v>0</v>
      </c>
      <c r="M95" s="48">
        <v>0</v>
      </c>
      <c r="N95" s="143">
        <f t="shared" si="17"/>
        <v>0</v>
      </c>
      <c r="O95" s="48">
        <v>0</v>
      </c>
      <c r="P95" s="48">
        <v>0</v>
      </c>
      <c r="Q95" s="48">
        <v>0</v>
      </c>
      <c r="R95" s="48">
        <v>0</v>
      </c>
      <c r="S95" s="48">
        <v>0</v>
      </c>
      <c r="T95" s="43">
        <f t="shared" si="10"/>
        <v>0</v>
      </c>
      <c r="U95" s="195">
        <f t="shared" si="11"/>
        <v>1</v>
      </c>
      <c r="V95" s="192">
        <f t="shared" si="12"/>
        <v>0</v>
      </c>
      <c r="W95" s="201" t="e">
        <f t="shared" si="13"/>
        <v>#DIV/0!</v>
      </c>
      <c r="X95" s="201" t="e">
        <f t="shared" si="14"/>
        <v>#DIV/0!</v>
      </c>
      <c r="Y95" s="201">
        <f t="shared" si="15"/>
        <v>0</v>
      </c>
    </row>
    <row r="96" spans="1:25" ht="15.75" x14ac:dyDescent="0.25">
      <c r="A96" s="44" t="s">
        <v>98</v>
      </c>
      <c r="B96" s="398"/>
      <c r="C96" s="48">
        <v>0</v>
      </c>
      <c r="D96" s="48">
        <v>0</v>
      </c>
      <c r="E96" s="48">
        <v>0</v>
      </c>
      <c r="F96" s="48">
        <v>0</v>
      </c>
      <c r="G96" s="48">
        <v>0</v>
      </c>
      <c r="H96" s="43">
        <f t="shared" si="16"/>
        <v>0</v>
      </c>
      <c r="I96" s="282">
        <v>0</v>
      </c>
      <c r="J96" s="48">
        <v>0</v>
      </c>
      <c r="K96" s="48">
        <v>0</v>
      </c>
      <c r="L96" s="48">
        <v>0</v>
      </c>
      <c r="M96" s="48">
        <v>0</v>
      </c>
      <c r="N96" s="143">
        <f t="shared" si="17"/>
        <v>0</v>
      </c>
      <c r="O96" s="48">
        <v>0</v>
      </c>
      <c r="P96" s="48">
        <v>0</v>
      </c>
      <c r="Q96" s="48">
        <v>0</v>
      </c>
      <c r="R96" s="48">
        <v>0</v>
      </c>
      <c r="S96" s="48">
        <v>0</v>
      </c>
      <c r="T96" s="43">
        <f t="shared" si="10"/>
        <v>0</v>
      </c>
      <c r="U96" s="195">
        <f t="shared" si="11"/>
        <v>0</v>
      </c>
      <c r="V96" s="192" t="e">
        <f t="shared" si="12"/>
        <v>#DIV/0!</v>
      </c>
      <c r="W96" s="201" t="e">
        <f t="shared" si="13"/>
        <v>#DIV/0!</v>
      </c>
      <c r="X96" s="201" t="e">
        <f t="shared" si="14"/>
        <v>#DIV/0!</v>
      </c>
      <c r="Y96" s="201" t="e">
        <f t="shared" si="15"/>
        <v>#DIV/0!</v>
      </c>
    </row>
    <row r="97" spans="1:25" ht="15.75" x14ac:dyDescent="0.25">
      <c r="A97" s="44" t="s">
        <v>99</v>
      </c>
      <c r="B97" s="398" t="s">
        <v>438</v>
      </c>
      <c r="C97" s="48">
        <v>1</v>
      </c>
      <c r="D97" s="48">
        <v>0</v>
      </c>
      <c r="E97" s="48">
        <v>0</v>
      </c>
      <c r="F97" s="48">
        <v>0</v>
      </c>
      <c r="G97" s="48">
        <v>0</v>
      </c>
      <c r="H97" s="43">
        <f t="shared" si="16"/>
        <v>1</v>
      </c>
      <c r="I97" s="282">
        <v>0</v>
      </c>
      <c r="J97" s="48">
        <v>0</v>
      </c>
      <c r="K97" s="48">
        <v>0</v>
      </c>
      <c r="L97" s="48">
        <v>0</v>
      </c>
      <c r="M97" s="48">
        <v>0</v>
      </c>
      <c r="N97" s="143">
        <f t="shared" si="17"/>
        <v>0</v>
      </c>
      <c r="O97" s="48">
        <v>0</v>
      </c>
      <c r="P97" s="48">
        <v>0</v>
      </c>
      <c r="Q97" s="48">
        <v>0</v>
      </c>
      <c r="R97" s="48">
        <v>0</v>
      </c>
      <c r="S97" s="48">
        <v>0</v>
      </c>
      <c r="T97" s="43">
        <f t="shared" si="10"/>
        <v>0</v>
      </c>
      <c r="U97" s="195">
        <f t="shared" si="11"/>
        <v>1</v>
      </c>
      <c r="V97" s="192">
        <f t="shared" si="12"/>
        <v>0</v>
      </c>
      <c r="W97" s="201" t="e">
        <f t="shared" si="13"/>
        <v>#DIV/0!</v>
      </c>
      <c r="X97" s="201" t="e">
        <f t="shared" si="14"/>
        <v>#DIV/0!</v>
      </c>
      <c r="Y97" s="201">
        <f t="shared" si="15"/>
        <v>0</v>
      </c>
    </row>
    <row r="98" spans="1:25" ht="15.75" x14ac:dyDescent="0.25">
      <c r="A98" s="44" t="s">
        <v>100</v>
      </c>
      <c r="B98" s="398" t="s">
        <v>438</v>
      </c>
      <c r="C98" s="48">
        <v>3</v>
      </c>
      <c r="D98" s="48">
        <v>0</v>
      </c>
      <c r="E98" s="48">
        <v>0</v>
      </c>
      <c r="F98" s="48">
        <v>0</v>
      </c>
      <c r="G98" s="48">
        <v>0</v>
      </c>
      <c r="H98" s="43">
        <f t="shared" si="16"/>
        <v>3</v>
      </c>
      <c r="I98" s="282">
        <v>0</v>
      </c>
      <c r="J98" s="48">
        <v>0</v>
      </c>
      <c r="K98" s="48">
        <v>0</v>
      </c>
      <c r="L98" s="48">
        <v>0</v>
      </c>
      <c r="M98" s="48">
        <v>0</v>
      </c>
      <c r="N98" s="143">
        <f t="shared" si="17"/>
        <v>0</v>
      </c>
      <c r="O98" s="48">
        <v>0</v>
      </c>
      <c r="P98" s="48">
        <v>0</v>
      </c>
      <c r="Q98" s="48">
        <v>0</v>
      </c>
      <c r="R98" s="48">
        <v>0</v>
      </c>
      <c r="S98" s="48">
        <v>0</v>
      </c>
      <c r="T98" s="43">
        <f t="shared" si="10"/>
        <v>0</v>
      </c>
      <c r="U98" s="195">
        <f t="shared" si="11"/>
        <v>3</v>
      </c>
      <c r="V98" s="192">
        <f t="shared" si="12"/>
        <v>0</v>
      </c>
      <c r="W98" s="201" t="e">
        <f t="shared" si="13"/>
        <v>#DIV/0!</v>
      </c>
      <c r="X98" s="201" t="e">
        <f t="shared" si="14"/>
        <v>#DIV/0!</v>
      </c>
      <c r="Y98" s="201">
        <f t="shared" si="15"/>
        <v>0</v>
      </c>
    </row>
    <row r="99" spans="1:25" ht="15.75" x14ac:dyDescent="0.25">
      <c r="A99" s="44" t="s">
        <v>101</v>
      </c>
      <c r="B99" s="398"/>
      <c r="C99" s="48">
        <v>0</v>
      </c>
      <c r="D99" s="48">
        <v>0</v>
      </c>
      <c r="E99" s="48">
        <v>0</v>
      </c>
      <c r="F99" s="48">
        <v>0</v>
      </c>
      <c r="G99" s="48">
        <v>0</v>
      </c>
      <c r="H99" s="43">
        <f t="shared" si="16"/>
        <v>0</v>
      </c>
      <c r="I99" s="282">
        <v>0</v>
      </c>
      <c r="J99" s="48">
        <v>0</v>
      </c>
      <c r="K99" s="48">
        <v>0</v>
      </c>
      <c r="L99" s="48">
        <v>0</v>
      </c>
      <c r="M99" s="48">
        <v>0</v>
      </c>
      <c r="N99" s="143">
        <f t="shared" si="17"/>
        <v>0</v>
      </c>
      <c r="O99" s="48">
        <v>0</v>
      </c>
      <c r="P99" s="48">
        <v>0</v>
      </c>
      <c r="Q99" s="48">
        <v>0</v>
      </c>
      <c r="R99" s="48">
        <v>0</v>
      </c>
      <c r="S99" s="48">
        <v>0</v>
      </c>
      <c r="T99" s="43">
        <f t="shared" si="10"/>
        <v>0</v>
      </c>
      <c r="U99" s="195">
        <f t="shared" si="11"/>
        <v>0</v>
      </c>
      <c r="V99" s="192" t="e">
        <f t="shared" si="12"/>
        <v>#DIV/0!</v>
      </c>
      <c r="W99" s="201" t="e">
        <f t="shared" si="13"/>
        <v>#DIV/0!</v>
      </c>
      <c r="X99" s="201" t="e">
        <f t="shared" si="14"/>
        <v>#DIV/0!</v>
      </c>
      <c r="Y99" s="201" t="e">
        <f t="shared" si="15"/>
        <v>#DIV/0!</v>
      </c>
    </row>
    <row r="100" spans="1:25" ht="15.75" x14ac:dyDescent="0.25">
      <c r="A100" s="44" t="s">
        <v>102</v>
      </c>
      <c r="B100" s="398" t="s">
        <v>438</v>
      </c>
      <c r="C100" s="48">
        <v>2</v>
      </c>
      <c r="D100" s="48">
        <v>1</v>
      </c>
      <c r="E100" s="48">
        <v>0</v>
      </c>
      <c r="F100" s="48">
        <v>0</v>
      </c>
      <c r="G100" s="48">
        <v>0</v>
      </c>
      <c r="H100" s="43">
        <f t="shared" si="16"/>
        <v>3</v>
      </c>
      <c r="I100" s="282">
        <v>0</v>
      </c>
      <c r="J100" s="48">
        <v>0</v>
      </c>
      <c r="K100" s="48">
        <v>0</v>
      </c>
      <c r="L100" s="48">
        <v>0</v>
      </c>
      <c r="M100" s="48">
        <v>0</v>
      </c>
      <c r="N100" s="143">
        <f t="shared" si="17"/>
        <v>0</v>
      </c>
      <c r="O100" s="48">
        <v>0</v>
      </c>
      <c r="P100" s="48">
        <v>0</v>
      </c>
      <c r="Q100" s="48">
        <v>0</v>
      </c>
      <c r="R100" s="48">
        <v>0</v>
      </c>
      <c r="S100" s="48">
        <v>0</v>
      </c>
      <c r="T100" s="43">
        <f t="shared" si="10"/>
        <v>0</v>
      </c>
      <c r="U100" s="195">
        <f t="shared" si="11"/>
        <v>3</v>
      </c>
      <c r="V100" s="192">
        <f t="shared" si="12"/>
        <v>0.33333333333333331</v>
      </c>
      <c r="W100" s="201" t="e">
        <f t="shared" si="13"/>
        <v>#DIV/0!</v>
      </c>
      <c r="X100" s="201" t="e">
        <f t="shared" si="14"/>
        <v>#DIV/0!</v>
      </c>
      <c r="Y100" s="201">
        <f t="shared" si="15"/>
        <v>0.33333333333333331</v>
      </c>
    </row>
    <row r="101" spans="1:25" ht="15.75" x14ac:dyDescent="0.25">
      <c r="A101" s="44" t="s">
        <v>103</v>
      </c>
      <c r="B101" s="398" t="s">
        <v>438</v>
      </c>
      <c r="C101" s="48">
        <v>1</v>
      </c>
      <c r="D101" s="48">
        <v>1</v>
      </c>
      <c r="E101" s="48">
        <v>0</v>
      </c>
      <c r="F101" s="48">
        <v>0</v>
      </c>
      <c r="G101" s="48">
        <v>0</v>
      </c>
      <c r="H101" s="43">
        <f t="shared" si="16"/>
        <v>2</v>
      </c>
      <c r="I101" s="282">
        <v>0</v>
      </c>
      <c r="J101" s="48">
        <v>0</v>
      </c>
      <c r="K101" s="48">
        <v>0</v>
      </c>
      <c r="L101" s="48">
        <v>0</v>
      </c>
      <c r="M101" s="48">
        <v>0</v>
      </c>
      <c r="N101" s="143">
        <f t="shared" si="17"/>
        <v>0</v>
      </c>
      <c r="O101" s="48">
        <v>0</v>
      </c>
      <c r="P101" s="48">
        <v>0</v>
      </c>
      <c r="Q101" s="48">
        <v>0</v>
      </c>
      <c r="R101" s="48">
        <v>0</v>
      </c>
      <c r="S101" s="48">
        <v>0</v>
      </c>
      <c r="T101" s="43">
        <f t="shared" si="10"/>
        <v>0</v>
      </c>
      <c r="U101" s="195">
        <f>SUM(T101,N101,H101)</f>
        <v>2</v>
      </c>
      <c r="V101" s="192">
        <f t="shared" si="12"/>
        <v>0.5</v>
      </c>
      <c r="W101" s="201" t="e">
        <f t="shared" si="13"/>
        <v>#DIV/0!</v>
      </c>
      <c r="X101" s="201" t="e">
        <f t="shared" si="14"/>
        <v>#DIV/0!</v>
      </c>
      <c r="Y101" s="201">
        <f t="shared" si="15"/>
        <v>0.5</v>
      </c>
    </row>
    <row r="102" spans="1:25" ht="15.75" x14ac:dyDescent="0.25">
      <c r="A102" s="44" t="s">
        <v>104</v>
      </c>
      <c r="B102" s="398"/>
      <c r="C102" s="48">
        <v>0</v>
      </c>
      <c r="D102" s="48">
        <v>0</v>
      </c>
      <c r="E102" s="48">
        <v>0</v>
      </c>
      <c r="F102" s="48">
        <v>0</v>
      </c>
      <c r="G102" s="48">
        <v>0</v>
      </c>
      <c r="H102" s="43">
        <f t="shared" si="16"/>
        <v>0</v>
      </c>
      <c r="I102" s="282">
        <v>0</v>
      </c>
      <c r="J102" s="48">
        <v>0</v>
      </c>
      <c r="K102" s="48">
        <v>0</v>
      </c>
      <c r="L102" s="48">
        <v>0</v>
      </c>
      <c r="M102" s="48">
        <v>0</v>
      </c>
      <c r="N102" s="143">
        <f t="shared" si="17"/>
        <v>0</v>
      </c>
      <c r="O102" s="48">
        <v>0</v>
      </c>
      <c r="P102" s="48">
        <v>0</v>
      </c>
      <c r="Q102" s="48">
        <v>0</v>
      </c>
      <c r="R102" s="48">
        <v>0</v>
      </c>
      <c r="S102" s="48">
        <v>0</v>
      </c>
      <c r="T102" s="43">
        <f t="shared" si="10"/>
        <v>0</v>
      </c>
      <c r="U102" s="195">
        <f t="shared" si="11"/>
        <v>0</v>
      </c>
      <c r="V102" s="192" t="e">
        <f t="shared" si="12"/>
        <v>#DIV/0!</v>
      </c>
      <c r="W102" s="201" t="e">
        <f t="shared" si="13"/>
        <v>#DIV/0!</v>
      </c>
      <c r="X102" s="201" t="e">
        <f t="shared" si="14"/>
        <v>#DIV/0!</v>
      </c>
      <c r="Y102" s="201" t="e">
        <f t="shared" si="15"/>
        <v>#DIV/0!</v>
      </c>
    </row>
    <row r="103" spans="1:25" ht="15.75" x14ac:dyDescent="0.25">
      <c r="A103" s="44" t="s">
        <v>105</v>
      </c>
      <c r="B103" s="398" t="s">
        <v>438</v>
      </c>
      <c r="C103" s="48">
        <v>1</v>
      </c>
      <c r="D103" s="48">
        <v>0</v>
      </c>
      <c r="E103" s="48">
        <v>0</v>
      </c>
      <c r="F103" s="48">
        <v>0</v>
      </c>
      <c r="G103" s="48">
        <v>0</v>
      </c>
      <c r="H103" s="43">
        <f t="shared" si="16"/>
        <v>1</v>
      </c>
      <c r="I103" s="282">
        <v>0</v>
      </c>
      <c r="J103" s="48">
        <v>0</v>
      </c>
      <c r="K103" s="48">
        <v>0</v>
      </c>
      <c r="L103" s="48">
        <v>0</v>
      </c>
      <c r="M103" s="48">
        <v>0</v>
      </c>
      <c r="N103" s="143">
        <f t="shared" si="17"/>
        <v>0</v>
      </c>
      <c r="O103" s="48">
        <v>0</v>
      </c>
      <c r="P103" s="48">
        <v>0</v>
      </c>
      <c r="Q103" s="48">
        <v>0</v>
      </c>
      <c r="R103" s="48">
        <v>0</v>
      </c>
      <c r="S103" s="48">
        <v>0</v>
      </c>
      <c r="T103" s="43">
        <f t="shared" si="10"/>
        <v>0</v>
      </c>
      <c r="U103" s="195">
        <f t="shared" si="11"/>
        <v>1</v>
      </c>
      <c r="V103" s="192">
        <f>(D103+E103+F103+G103)/H103</f>
        <v>0</v>
      </c>
      <c r="W103" s="201" t="e">
        <f>(J103+K103+L103+M103)/N103</f>
        <v>#DIV/0!</v>
      </c>
      <c r="X103" s="201" t="e">
        <f>(P103+Q103+R103+S103)/T103</f>
        <v>#DIV/0!</v>
      </c>
      <c r="Y103" s="201">
        <f t="shared" si="15"/>
        <v>0</v>
      </c>
    </row>
    <row r="104" spans="1:25" ht="15.75" x14ac:dyDescent="0.25">
      <c r="A104" s="44" t="s">
        <v>106</v>
      </c>
      <c r="B104" s="398" t="s">
        <v>438</v>
      </c>
      <c r="C104" s="48">
        <v>1</v>
      </c>
      <c r="D104" s="48">
        <v>0</v>
      </c>
      <c r="E104" s="48">
        <v>0</v>
      </c>
      <c r="F104" s="48">
        <v>0</v>
      </c>
      <c r="G104" s="48">
        <v>0</v>
      </c>
      <c r="H104" s="43">
        <f t="shared" si="16"/>
        <v>1</v>
      </c>
      <c r="I104" s="282">
        <v>0</v>
      </c>
      <c r="J104" s="48">
        <v>0</v>
      </c>
      <c r="K104" s="48">
        <v>0</v>
      </c>
      <c r="L104" s="48">
        <v>0</v>
      </c>
      <c r="M104" s="48">
        <v>0</v>
      </c>
      <c r="N104" s="143">
        <f t="shared" si="17"/>
        <v>0</v>
      </c>
      <c r="O104" s="48">
        <v>0</v>
      </c>
      <c r="P104" s="48">
        <v>0</v>
      </c>
      <c r="Q104" s="48">
        <v>0</v>
      </c>
      <c r="R104" s="48">
        <v>0</v>
      </c>
      <c r="S104" s="48">
        <v>0</v>
      </c>
      <c r="T104" s="43">
        <f t="shared" si="10"/>
        <v>0</v>
      </c>
      <c r="U104" s="195">
        <f t="shared" si="11"/>
        <v>1</v>
      </c>
      <c r="V104" s="192">
        <f t="shared" si="12"/>
        <v>0</v>
      </c>
      <c r="W104" s="201" t="e">
        <f t="shared" si="13"/>
        <v>#DIV/0!</v>
      </c>
      <c r="X104" s="201" t="e">
        <f t="shared" si="14"/>
        <v>#DIV/0!</v>
      </c>
      <c r="Y104" s="201">
        <f t="shared" si="15"/>
        <v>0</v>
      </c>
    </row>
    <row r="105" spans="1:25" ht="15.75" x14ac:dyDescent="0.25">
      <c r="A105" s="44" t="s">
        <v>107</v>
      </c>
      <c r="B105" s="398"/>
      <c r="C105" s="48">
        <v>0</v>
      </c>
      <c r="D105" s="48">
        <v>0</v>
      </c>
      <c r="E105" s="48">
        <v>0</v>
      </c>
      <c r="F105" s="48">
        <v>0</v>
      </c>
      <c r="G105" s="48">
        <v>0</v>
      </c>
      <c r="H105" s="43">
        <f t="shared" si="16"/>
        <v>0</v>
      </c>
      <c r="I105" s="282">
        <v>0</v>
      </c>
      <c r="J105" s="48">
        <v>0</v>
      </c>
      <c r="K105" s="48">
        <v>0</v>
      </c>
      <c r="L105" s="48">
        <v>0</v>
      </c>
      <c r="M105" s="48">
        <v>0</v>
      </c>
      <c r="N105" s="143">
        <f t="shared" si="17"/>
        <v>0</v>
      </c>
      <c r="O105" s="48">
        <v>0</v>
      </c>
      <c r="P105" s="48">
        <v>0</v>
      </c>
      <c r="Q105" s="48">
        <v>0</v>
      </c>
      <c r="R105" s="48">
        <v>0</v>
      </c>
      <c r="S105" s="48">
        <v>0</v>
      </c>
      <c r="T105" s="43">
        <f t="shared" si="10"/>
        <v>0</v>
      </c>
      <c r="U105" s="195">
        <f t="shared" si="11"/>
        <v>0</v>
      </c>
      <c r="V105" s="192" t="e">
        <f t="shared" si="12"/>
        <v>#DIV/0!</v>
      </c>
      <c r="W105" s="201" t="e">
        <f t="shared" si="13"/>
        <v>#DIV/0!</v>
      </c>
      <c r="X105" s="201" t="e">
        <f t="shared" si="14"/>
        <v>#DIV/0!</v>
      </c>
      <c r="Y105" s="201" t="e">
        <f>((D105+E105+F105+G105)+(J105+K105+L105+M105)+(P105+Q105+R105+S105))/U105</f>
        <v>#DIV/0!</v>
      </c>
    </row>
    <row r="106" spans="1:25" ht="15.75" x14ac:dyDescent="0.25">
      <c r="A106" s="44" t="s">
        <v>108</v>
      </c>
      <c r="B106" s="398" t="s">
        <v>438</v>
      </c>
      <c r="C106" s="48">
        <v>3</v>
      </c>
      <c r="D106" s="48">
        <v>2</v>
      </c>
      <c r="E106" s="48">
        <v>2</v>
      </c>
      <c r="F106" s="48">
        <v>0</v>
      </c>
      <c r="G106" s="48">
        <v>1</v>
      </c>
      <c r="H106" s="43">
        <f t="shared" si="16"/>
        <v>8</v>
      </c>
      <c r="I106" s="282">
        <v>0</v>
      </c>
      <c r="J106" s="48">
        <v>0</v>
      </c>
      <c r="K106" s="48">
        <v>0</v>
      </c>
      <c r="L106" s="48">
        <v>0</v>
      </c>
      <c r="M106" s="48">
        <v>0</v>
      </c>
      <c r="N106" s="143">
        <f t="shared" si="17"/>
        <v>0</v>
      </c>
      <c r="O106" s="48">
        <v>0</v>
      </c>
      <c r="P106" s="48">
        <v>0</v>
      </c>
      <c r="Q106" s="48">
        <v>0</v>
      </c>
      <c r="R106" s="48">
        <v>0</v>
      </c>
      <c r="S106" s="48">
        <v>0</v>
      </c>
      <c r="T106" s="43">
        <f t="shared" si="10"/>
        <v>0</v>
      </c>
      <c r="U106" s="195">
        <f>SUM(T106,N106,H106)</f>
        <v>8</v>
      </c>
      <c r="V106" s="192">
        <f>(D106+E106+F106+G106)/H106</f>
        <v>0.625</v>
      </c>
      <c r="W106" s="201" t="e">
        <f t="shared" si="13"/>
        <v>#DIV/0!</v>
      </c>
      <c r="X106" s="201" t="e">
        <f t="shared" si="14"/>
        <v>#DIV/0!</v>
      </c>
      <c r="Y106" s="201">
        <f t="shared" si="15"/>
        <v>0.625</v>
      </c>
    </row>
    <row r="107" spans="1:25" ht="15.75" x14ac:dyDescent="0.25">
      <c r="A107" s="44" t="s">
        <v>109</v>
      </c>
      <c r="B107" s="398"/>
      <c r="C107" s="48">
        <v>0</v>
      </c>
      <c r="D107" s="48">
        <v>0</v>
      </c>
      <c r="E107" s="48">
        <v>0</v>
      </c>
      <c r="F107" s="48">
        <v>0</v>
      </c>
      <c r="G107" s="48">
        <v>0</v>
      </c>
      <c r="H107" s="43">
        <f t="shared" si="16"/>
        <v>0</v>
      </c>
      <c r="I107" s="282">
        <v>0</v>
      </c>
      <c r="J107" s="48">
        <v>0</v>
      </c>
      <c r="K107" s="48">
        <v>0</v>
      </c>
      <c r="L107" s="48">
        <v>0</v>
      </c>
      <c r="M107" s="48">
        <v>0</v>
      </c>
      <c r="N107" s="143">
        <f t="shared" si="17"/>
        <v>0</v>
      </c>
      <c r="O107" s="48">
        <v>0</v>
      </c>
      <c r="P107" s="48">
        <v>0</v>
      </c>
      <c r="Q107" s="48">
        <v>0</v>
      </c>
      <c r="R107" s="48">
        <v>0</v>
      </c>
      <c r="S107" s="48">
        <v>0</v>
      </c>
      <c r="T107" s="43">
        <f t="shared" si="10"/>
        <v>0</v>
      </c>
      <c r="U107" s="195">
        <f>SUM(T107,N107,H107)</f>
        <v>0</v>
      </c>
      <c r="V107" s="192" t="e">
        <f t="shared" si="12"/>
        <v>#DIV/0!</v>
      </c>
      <c r="W107" s="201" t="e">
        <f t="shared" si="13"/>
        <v>#DIV/0!</v>
      </c>
      <c r="X107" s="201" t="e">
        <f t="shared" si="14"/>
        <v>#DIV/0!</v>
      </c>
      <c r="Y107" s="201" t="e">
        <f t="shared" si="15"/>
        <v>#DIV/0!</v>
      </c>
    </row>
    <row r="108" spans="1:25" ht="15" x14ac:dyDescent="0.2">
      <c r="A108" s="42" t="s">
        <v>222</v>
      </c>
      <c r="B108" s="42"/>
      <c r="C108" s="202">
        <f t="shared" ref="C108:N108" si="18">SUM(C8:C107)</f>
        <v>280</v>
      </c>
      <c r="D108" s="202">
        <f t="shared" si="18"/>
        <v>23</v>
      </c>
      <c r="E108" s="202">
        <f t="shared" si="18"/>
        <v>4</v>
      </c>
      <c r="F108" s="202">
        <f t="shared" si="18"/>
        <v>27</v>
      </c>
      <c r="G108" s="202">
        <f t="shared" si="18"/>
        <v>30</v>
      </c>
      <c r="H108" s="202">
        <f t="shared" si="18"/>
        <v>364</v>
      </c>
      <c r="I108" s="203">
        <f t="shared" si="18"/>
        <v>10</v>
      </c>
      <c r="J108" s="202">
        <f t="shared" si="18"/>
        <v>0</v>
      </c>
      <c r="K108" s="202">
        <f t="shared" si="18"/>
        <v>1</v>
      </c>
      <c r="L108" s="202">
        <f t="shared" si="18"/>
        <v>0</v>
      </c>
      <c r="M108" s="202">
        <f t="shared" si="18"/>
        <v>0</v>
      </c>
      <c r="N108" s="204">
        <f t="shared" si="18"/>
        <v>11</v>
      </c>
      <c r="O108" s="203">
        <f t="shared" ref="O108:T108" si="19">SUM(O8:O107)</f>
        <v>5</v>
      </c>
      <c r="P108" s="202">
        <f t="shared" si="19"/>
        <v>0</v>
      </c>
      <c r="Q108" s="202">
        <f t="shared" si="19"/>
        <v>0</v>
      </c>
      <c r="R108" s="202">
        <f t="shared" si="19"/>
        <v>0</v>
      </c>
      <c r="S108" s="202">
        <f t="shared" si="19"/>
        <v>0</v>
      </c>
      <c r="T108" s="204">
        <f t="shared" si="19"/>
        <v>5</v>
      </c>
      <c r="U108" s="205">
        <f>SUM(T108,N108,H108)</f>
        <v>380</v>
      </c>
      <c r="V108" s="206">
        <f t="shared" si="12"/>
        <v>0.23076923076923078</v>
      </c>
      <c r="W108" s="207">
        <f t="shared" si="13"/>
        <v>9.0909090909090912E-2</v>
      </c>
      <c r="X108" s="207">
        <f>(P30+Q30+R30+S30)/T108</f>
        <v>0</v>
      </c>
      <c r="Y108" s="207">
        <f>(D108+E108+F108+G108)+(J108+K108+L108+M108)+(P30+Q30+R30+S30)/U108</f>
        <v>85</v>
      </c>
    </row>
    <row r="109" spans="1:25" ht="15" x14ac:dyDescent="0.2">
      <c r="A109" s="42" t="s">
        <v>221</v>
      </c>
      <c r="B109" s="42"/>
      <c r="C109" s="43">
        <f>AVERAGE(C8:C107)</f>
        <v>2.8</v>
      </c>
      <c r="D109" s="43">
        <f t="shared" ref="D109:Y109" si="20">AVERAGE(D8:D107)</f>
        <v>0.23</v>
      </c>
      <c r="E109" s="43">
        <f t="shared" si="20"/>
        <v>0.04</v>
      </c>
      <c r="F109" s="43">
        <f t="shared" si="20"/>
        <v>0.27</v>
      </c>
      <c r="G109" s="43">
        <f t="shared" si="20"/>
        <v>0.3</v>
      </c>
      <c r="H109" s="43">
        <f>AVERAGE(H8:H107)</f>
        <v>3.64</v>
      </c>
      <c r="I109" s="144">
        <f t="shared" si="20"/>
        <v>0.1</v>
      </c>
      <c r="J109" s="43">
        <f t="shared" si="20"/>
        <v>0</v>
      </c>
      <c r="K109" s="43">
        <f t="shared" si="20"/>
        <v>0.01</v>
      </c>
      <c r="L109" s="43">
        <f t="shared" si="20"/>
        <v>0</v>
      </c>
      <c r="M109" s="43">
        <f t="shared" si="20"/>
        <v>0</v>
      </c>
      <c r="N109" s="143">
        <f t="shared" si="20"/>
        <v>0.11</v>
      </c>
      <c r="O109" s="144">
        <f t="shared" ref="O109:T109" si="21">AVERAGE(O8:O107)</f>
        <v>0.05</v>
      </c>
      <c r="P109" s="43">
        <f t="shared" si="21"/>
        <v>0</v>
      </c>
      <c r="Q109" s="43">
        <f t="shared" si="21"/>
        <v>0</v>
      </c>
      <c r="R109" s="43">
        <f t="shared" si="21"/>
        <v>0</v>
      </c>
      <c r="S109" s="43">
        <f t="shared" si="21"/>
        <v>0</v>
      </c>
      <c r="T109" s="143">
        <f t="shared" si="21"/>
        <v>0.05</v>
      </c>
      <c r="U109" s="196">
        <f t="shared" si="20"/>
        <v>3.8</v>
      </c>
      <c r="V109" s="196" t="e">
        <f t="shared" si="20"/>
        <v>#DIV/0!</v>
      </c>
      <c r="W109" s="200" t="e">
        <f t="shared" si="20"/>
        <v>#DIV/0!</v>
      </c>
      <c r="X109" s="200" t="e">
        <f t="shared" si="20"/>
        <v>#DIV/0!</v>
      </c>
      <c r="Y109" s="200" t="e">
        <f t="shared" si="20"/>
        <v>#DIV/0!</v>
      </c>
    </row>
    <row r="110" spans="1:25" ht="15" x14ac:dyDescent="0.2">
      <c r="A110" s="42" t="s">
        <v>220</v>
      </c>
      <c r="B110" s="42"/>
      <c r="C110" s="43">
        <f>STDEV(C8:C107)</f>
        <v>5.5958137310967837</v>
      </c>
      <c r="D110" s="43">
        <f t="shared" ref="D110:Y110" si="22">STDEV(D8:D107)</f>
        <v>0.82700628409909549</v>
      </c>
      <c r="E110" s="43">
        <f t="shared" si="22"/>
        <v>0.24287836253956216</v>
      </c>
      <c r="F110" s="43">
        <f t="shared" si="22"/>
        <v>1.6566669715260982</v>
      </c>
      <c r="G110" s="43">
        <f t="shared" si="22"/>
        <v>1.9201220499928349</v>
      </c>
      <c r="H110" s="43">
        <f>STDEV(H8:H107)</f>
        <v>6.9507938649865997</v>
      </c>
      <c r="I110" s="144">
        <f t="shared" si="22"/>
        <v>0.50251890762960605</v>
      </c>
      <c r="J110" s="43">
        <f t="shared" si="22"/>
        <v>0</v>
      </c>
      <c r="K110" s="43">
        <f t="shared" si="22"/>
        <v>0.1</v>
      </c>
      <c r="L110" s="43">
        <f t="shared" si="22"/>
        <v>0</v>
      </c>
      <c r="M110" s="43">
        <f t="shared" si="22"/>
        <v>0</v>
      </c>
      <c r="N110" s="143">
        <f t="shared" si="22"/>
        <v>0.58422010519420786</v>
      </c>
      <c r="O110" s="144">
        <f t="shared" ref="O110:T110" si="23">STDEV(O8:O107)</f>
        <v>0.41132945334843113</v>
      </c>
      <c r="P110" s="43">
        <f t="shared" si="23"/>
        <v>0</v>
      </c>
      <c r="Q110" s="43">
        <f t="shared" si="23"/>
        <v>0</v>
      </c>
      <c r="R110" s="43">
        <f t="shared" si="23"/>
        <v>0</v>
      </c>
      <c r="S110" s="43">
        <f t="shared" si="23"/>
        <v>0</v>
      </c>
      <c r="T110" s="143">
        <f t="shared" si="23"/>
        <v>0.41132945334843113</v>
      </c>
      <c r="U110" s="196">
        <f t="shared" si="22"/>
        <v>6.9819391824531634</v>
      </c>
      <c r="V110" s="196" t="e">
        <f t="shared" si="22"/>
        <v>#DIV/0!</v>
      </c>
      <c r="W110" s="200" t="e">
        <f t="shared" si="22"/>
        <v>#DIV/0!</v>
      </c>
      <c r="X110" s="200" t="e">
        <f t="shared" si="22"/>
        <v>#DIV/0!</v>
      </c>
      <c r="Y110" s="200" t="e">
        <f t="shared" si="22"/>
        <v>#DIV/0!</v>
      </c>
    </row>
    <row r="111" spans="1:25" ht="15" x14ac:dyDescent="0.2">
      <c r="A111" s="324" t="s">
        <v>326</v>
      </c>
      <c r="B111" s="324"/>
      <c r="C111" s="325">
        <f>COUNTIF(C8:C107,0)</f>
        <v>46</v>
      </c>
      <c r="D111" s="325">
        <f t="shared" ref="D111:U111" si="24">COUNTIF(D8:D107,0)</f>
        <v>89</v>
      </c>
      <c r="E111" s="325">
        <f t="shared" si="24"/>
        <v>97</v>
      </c>
      <c r="F111" s="325">
        <f t="shared" si="24"/>
        <v>96</v>
      </c>
      <c r="G111" s="325">
        <f t="shared" si="24"/>
        <v>96</v>
      </c>
      <c r="H111" s="325">
        <f t="shared" si="24"/>
        <v>41</v>
      </c>
      <c r="I111" s="325">
        <f t="shared" si="24"/>
        <v>95</v>
      </c>
      <c r="J111" s="325">
        <f t="shared" si="24"/>
        <v>100</v>
      </c>
      <c r="K111" s="325">
        <f t="shared" si="24"/>
        <v>99</v>
      </c>
      <c r="L111" s="325">
        <f t="shared" si="24"/>
        <v>100</v>
      </c>
      <c r="M111" s="325">
        <f t="shared" si="24"/>
        <v>100</v>
      </c>
      <c r="N111" s="325">
        <f t="shared" si="24"/>
        <v>95</v>
      </c>
      <c r="O111" s="325">
        <f t="shared" si="24"/>
        <v>98</v>
      </c>
      <c r="P111" s="325">
        <f t="shared" si="24"/>
        <v>100</v>
      </c>
      <c r="Q111" s="325">
        <f t="shared" si="24"/>
        <v>100</v>
      </c>
      <c r="R111" s="325">
        <f t="shared" si="24"/>
        <v>100</v>
      </c>
      <c r="S111" s="325">
        <f t="shared" si="24"/>
        <v>100</v>
      </c>
      <c r="T111" s="325">
        <f t="shared" si="24"/>
        <v>98</v>
      </c>
      <c r="U111" s="325">
        <f t="shared" si="24"/>
        <v>41</v>
      </c>
      <c r="W111" s="3"/>
      <c r="X111" s="3"/>
    </row>
    <row r="112" spans="1:25" ht="15" x14ac:dyDescent="0.2">
      <c r="A112" s="324" t="s">
        <v>327</v>
      </c>
      <c r="B112" s="324"/>
      <c r="C112" s="325">
        <f>$A$2-C111</f>
        <v>54</v>
      </c>
      <c r="D112" s="325">
        <f t="shared" ref="D112:U112" si="25">$A$2-D111</f>
        <v>11</v>
      </c>
      <c r="E112" s="325">
        <f t="shared" si="25"/>
        <v>3</v>
      </c>
      <c r="F112" s="325">
        <f t="shared" si="25"/>
        <v>4</v>
      </c>
      <c r="G112" s="325">
        <f t="shared" si="25"/>
        <v>4</v>
      </c>
      <c r="H112" s="325">
        <f t="shared" si="25"/>
        <v>59</v>
      </c>
      <c r="I112" s="325">
        <f t="shared" si="25"/>
        <v>5</v>
      </c>
      <c r="J112" s="325">
        <f t="shared" si="25"/>
        <v>0</v>
      </c>
      <c r="K112" s="325">
        <f t="shared" si="25"/>
        <v>1</v>
      </c>
      <c r="L112" s="325">
        <f t="shared" si="25"/>
        <v>0</v>
      </c>
      <c r="M112" s="325">
        <f t="shared" si="25"/>
        <v>0</v>
      </c>
      <c r="N112" s="325">
        <f t="shared" si="25"/>
        <v>5</v>
      </c>
      <c r="O112" s="325">
        <f t="shared" si="25"/>
        <v>2</v>
      </c>
      <c r="P112" s="325">
        <f t="shared" si="25"/>
        <v>0</v>
      </c>
      <c r="Q112" s="325">
        <f t="shared" si="25"/>
        <v>0</v>
      </c>
      <c r="R112" s="325">
        <f t="shared" si="25"/>
        <v>0</v>
      </c>
      <c r="S112" s="325">
        <f t="shared" si="25"/>
        <v>0</v>
      </c>
      <c r="T112" s="325">
        <f t="shared" si="25"/>
        <v>2</v>
      </c>
      <c r="U112" s="325">
        <f t="shared" si="25"/>
        <v>59</v>
      </c>
    </row>
    <row r="113" spans="1:21" ht="15" x14ac:dyDescent="0.2">
      <c r="A113" s="324" t="s">
        <v>328</v>
      </c>
      <c r="B113" s="324"/>
      <c r="C113" s="326">
        <f>(C112/(C112+C111))*100</f>
        <v>54</v>
      </c>
      <c r="D113" s="326">
        <f t="shared" ref="D113:U113" si="26">(D112/(D112+D111))*100</f>
        <v>11</v>
      </c>
      <c r="E113" s="326">
        <f t="shared" si="26"/>
        <v>3</v>
      </c>
      <c r="F113" s="326">
        <f t="shared" si="26"/>
        <v>4</v>
      </c>
      <c r="G113" s="326">
        <f t="shared" si="26"/>
        <v>4</v>
      </c>
      <c r="H113" s="326">
        <f t="shared" si="26"/>
        <v>59</v>
      </c>
      <c r="I113" s="326">
        <f t="shared" si="26"/>
        <v>5</v>
      </c>
      <c r="J113" s="326">
        <f t="shared" si="26"/>
        <v>0</v>
      </c>
      <c r="K113" s="326">
        <f t="shared" si="26"/>
        <v>1</v>
      </c>
      <c r="L113" s="326">
        <f t="shared" si="26"/>
        <v>0</v>
      </c>
      <c r="M113" s="326">
        <f t="shared" si="26"/>
        <v>0</v>
      </c>
      <c r="N113" s="326">
        <f t="shared" si="26"/>
        <v>5</v>
      </c>
      <c r="O113" s="326">
        <f t="shared" si="26"/>
        <v>2</v>
      </c>
      <c r="P113" s="326">
        <f t="shared" si="26"/>
        <v>0</v>
      </c>
      <c r="Q113" s="326">
        <f t="shared" si="26"/>
        <v>0</v>
      </c>
      <c r="R113" s="326">
        <f t="shared" si="26"/>
        <v>0</v>
      </c>
      <c r="S113" s="326">
        <f t="shared" si="26"/>
        <v>0</v>
      </c>
      <c r="T113" s="326">
        <f t="shared" si="26"/>
        <v>2</v>
      </c>
      <c r="U113" s="326">
        <f t="shared" si="26"/>
        <v>59</v>
      </c>
    </row>
  </sheetData>
  <mergeCells count="9">
    <mergeCell ref="A6:A7"/>
    <mergeCell ref="C5:T5"/>
    <mergeCell ref="I3:N3"/>
    <mergeCell ref="I1:K1"/>
    <mergeCell ref="AA1:AB1"/>
    <mergeCell ref="C6:H6"/>
    <mergeCell ref="I6:N6"/>
    <mergeCell ref="O6:T6"/>
    <mergeCell ref="B6:B7"/>
  </mergeCells>
  <pageMargins left="0.7" right="0.7" top="0.75" bottom="0.75" header="0.3" footer="0.3"/>
  <pageSetup paperSize="9" orientation="landscape"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C206"/>
  <sheetViews>
    <sheetView zoomScale="80" zoomScaleNormal="80" workbookViewId="0">
      <pane xSplit="4" ySplit="11" topLeftCell="E12" activePane="bottomRight" state="frozen"/>
      <selection pane="topRight" activeCell="E1" sqref="E1"/>
      <selection pane="bottomLeft" activeCell="A12" sqref="A12"/>
      <selection pane="bottomRight" activeCell="E173" sqref="E173"/>
    </sheetView>
  </sheetViews>
  <sheetFormatPr defaultRowHeight="12.75" x14ac:dyDescent="0.2"/>
  <cols>
    <col min="1" max="1" width="22" customWidth="1"/>
    <col min="2" max="2" width="17.140625" style="25" customWidth="1"/>
    <col min="3" max="3" width="22.42578125" style="15" customWidth="1"/>
    <col min="4" max="4" width="3.140625" style="15" customWidth="1"/>
    <col min="5" max="5" width="16.42578125" customWidth="1"/>
    <col min="6" max="6" width="8.140625" customWidth="1"/>
    <col min="7" max="8" width="9.7109375" customWidth="1"/>
    <col min="9" max="9" width="11.5703125" customWidth="1"/>
    <col min="10" max="10" width="11.7109375" customWidth="1"/>
    <col min="11" max="18" width="9.7109375" customWidth="1"/>
    <col min="19" max="19" width="18" customWidth="1"/>
    <col min="20" max="20" width="19.140625" customWidth="1"/>
    <col min="21" max="21" width="9.7109375" customWidth="1"/>
    <col min="22" max="22" width="16.7109375" customWidth="1"/>
    <col min="23" max="23" width="14.140625" customWidth="1"/>
    <col min="24" max="35" width="9.7109375" customWidth="1"/>
    <col min="36" max="37" width="20.7109375" customWidth="1"/>
    <col min="38" max="38" width="9.7109375" customWidth="1"/>
    <col min="39" max="39" width="16.7109375" customWidth="1"/>
    <col min="40" max="52" width="9.7109375" customWidth="1"/>
    <col min="53" max="54" width="20.7109375" customWidth="1"/>
    <col min="55" max="55" width="9.7109375" customWidth="1"/>
    <col min="56" max="56" width="20.7109375" customWidth="1"/>
    <col min="57" max="69" width="9.7109375" customWidth="1"/>
    <col min="70" max="71" width="20.7109375" customWidth="1"/>
    <col min="72" max="72" width="9.7109375" customWidth="1"/>
    <col min="73" max="73" width="20.7109375" customWidth="1"/>
    <col min="74" max="86" width="9.7109375" customWidth="1"/>
    <col min="87" max="88" width="20.7109375" customWidth="1"/>
    <col min="89" max="89" width="9.7109375" customWidth="1"/>
    <col min="90" max="90" width="20.7109375" customWidth="1"/>
    <col min="91" max="103" width="9.7109375" customWidth="1"/>
    <col min="104" max="105" width="20.7109375" customWidth="1"/>
    <col min="106" max="106" width="9.7109375" customWidth="1"/>
    <col min="107" max="107" width="20.7109375" customWidth="1"/>
    <col min="108" max="120" width="9.7109375" customWidth="1"/>
    <col min="121" max="122" width="20.7109375" customWidth="1"/>
    <col min="123" max="123" width="9.7109375" customWidth="1"/>
    <col min="124" max="124" width="20.7109375" customWidth="1"/>
    <col min="125" max="137" width="9.7109375" customWidth="1"/>
    <col min="138" max="139" width="20.7109375" customWidth="1"/>
    <col min="140" max="140" width="9.7109375" customWidth="1"/>
    <col min="141" max="141" width="20.7109375" customWidth="1"/>
    <col min="142" max="154" width="9.7109375" customWidth="1"/>
    <col min="155" max="156" width="20.7109375" customWidth="1"/>
    <col min="157" max="171" width="9.7109375" customWidth="1"/>
    <col min="172" max="173" width="20.7109375" customWidth="1"/>
    <col min="174" max="174" width="9.7109375" customWidth="1"/>
    <col min="175" max="175" width="16.7109375" customWidth="1"/>
    <col min="176" max="188" width="9.7109375" customWidth="1"/>
    <col min="189" max="190" width="20.7109375" customWidth="1"/>
    <col min="191" max="191" width="9.7109375" customWidth="1"/>
    <col min="192" max="192" width="16.7109375" customWidth="1"/>
    <col min="193" max="205" width="8.7109375" customWidth="1"/>
    <col min="206" max="207" width="20.7109375" customWidth="1"/>
    <col min="208" max="208" width="9.7109375" customWidth="1"/>
    <col min="209" max="209" width="17.140625" customWidth="1"/>
    <col min="210" max="222" width="8.7109375" customWidth="1"/>
    <col min="223" max="223" width="17.140625" customWidth="1"/>
    <col min="224" max="224" width="17.28515625" customWidth="1"/>
    <col min="225" max="225" width="9.7109375" customWidth="1"/>
    <col min="226" max="226" width="20.7109375" customWidth="1"/>
    <col min="227" max="239" width="8.7109375" customWidth="1"/>
    <col min="240" max="241" width="20.7109375" customWidth="1"/>
    <col min="242" max="242" width="10" customWidth="1"/>
  </cols>
  <sheetData>
    <row r="1" spans="1:29" ht="18.75" thickBot="1" x14ac:dyDescent="0.3">
      <c r="A1" s="146" t="s">
        <v>144</v>
      </c>
      <c r="B1" s="327"/>
      <c r="E1" s="297" t="s">
        <v>142</v>
      </c>
      <c r="F1" s="368" t="str">
        <f>'terepi-hajtásszám&amp;hullaték'!L1</f>
        <v>Gyöngyöstarján 2.vonal</v>
      </c>
      <c r="G1" s="368"/>
      <c r="H1" s="368"/>
      <c r="I1" s="146"/>
      <c r="J1" s="297" t="s">
        <v>143</v>
      </c>
      <c r="K1" s="499">
        <f>'terepi-hajtásszám&amp;hullaték'!R1</f>
        <v>41808</v>
      </c>
      <c r="L1" s="527"/>
      <c r="M1" s="295" t="s">
        <v>214</v>
      </c>
      <c r="N1" s="295"/>
      <c r="O1" s="368" t="str">
        <f>'terepi-hajtásszám&amp;hullaték'!Y1</f>
        <v>Hepp K. Brevák E. Ványi P. Konyha G.</v>
      </c>
      <c r="P1" s="368"/>
      <c r="Q1" s="368"/>
      <c r="R1" s="369"/>
      <c r="S1" s="146"/>
      <c r="T1" s="293" t="s">
        <v>307</v>
      </c>
      <c r="U1" s="295"/>
      <c r="V1" s="368" t="str">
        <f>'terepi-hajtásszám&amp;hullaték'!AH1</f>
        <v>Hoffer K.</v>
      </c>
      <c r="W1" s="368"/>
      <c r="X1" s="368"/>
      <c r="Y1" s="368"/>
      <c r="Z1" s="295" t="s">
        <v>308</v>
      </c>
      <c r="AA1" s="295" t="s">
        <v>309</v>
      </c>
      <c r="AB1" s="499">
        <f>'terepi-hajtásszám&amp;hullaték'!AN1</f>
        <v>41851</v>
      </c>
      <c r="AC1" s="528"/>
    </row>
    <row r="2" spans="1:29" ht="15.75" x14ac:dyDescent="0.25">
      <c r="A2" s="266">
        <f>'terepi-hajtásszám&amp;hullaték'!A2</f>
        <v>100</v>
      </c>
      <c r="B2" s="328"/>
      <c r="E2" s="152" t="s">
        <v>350</v>
      </c>
      <c r="F2" s="153"/>
      <c r="G2" s="153"/>
      <c r="H2" s="153"/>
      <c r="I2" s="153"/>
      <c r="J2" s="140"/>
      <c r="K2" s="329"/>
      <c r="L2" s="140"/>
      <c r="M2" s="140"/>
      <c r="N2" s="140"/>
      <c r="O2" s="140"/>
      <c r="P2" s="140"/>
      <c r="Q2" s="140"/>
      <c r="R2" s="140"/>
      <c r="S2" s="140"/>
      <c r="T2" s="140"/>
    </row>
    <row r="3" spans="1:29" ht="15" x14ac:dyDescent="0.2">
      <c r="E3" s="152" t="s">
        <v>382</v>
      </c>
      <c r="F3" s="153"/>
      <c r="G3" s="153"/>
      <c r="H3" s="153"/>
      <c r="I3" s="153"/>
      <c r="J3" s="140"/>
      <c r="K3" s="140"/>
      <c r="L3" s="140"/>
      <c r="M3" s="140"/>
      <c r="N3" s="140"/>
      <c r="O3" s="140"/>
      <c r="P3" s="140"/>
      <c r="Q3" s="140"/>
      <c r="R3" s="140"/>
      <c r="S3" s="140"/>
      <c r="T3" s="140"/>
    </row>
    <row r="4" spans="1:29" ht="15" x14ac:dyDescent="0.2">
      <c r="E4" s="152" t="s">
        <v>381</v>
      </c>
      <c r="F4" s="153"/>
      <c r="G4" s="153"/>
      <c r="H4" s="153"/>
      <c r="I4" s="153"/>
      <c r="J4" s="140"/>
      <c r="K4" s="140"/>
      <c r="L4" s="140"/>
      <c r="M4" s="140"/>
      <c r="N4" s="140"/>
      <c r="O4" s="140"/>
      <c r="P4" s="140"/>
      <c r="Q4" s="140"/>
      <c r="R4" s="140"/>
      <c r="S4" s="140"/>
      <c r="T4" s="140"/>
    </row>
    <row r="5" spans="1:29" ht="15" customHeight="1" x14ac:dyDescent="0.2">
      <c r="E5" s="152" t="s">
        <v>331</v>
      </c>
      <c r="F5" s="153"/>
      <c r="G5" s="153"/>
      <c r="H5" s="153"/>
      <c r="I5" s="153"/>
      <c r="J5" s="140"/>
      <c r="K5" s="140"/>
      <c r="L5" s="140"/>
      <c r="M5" s="140"/>
      <c r="N5" s="140"/>
      <c r="O5" s="140"/>
      <c r="P5" s="140"/>
      <c r="Q5" s="140"/>
      <c r="R5" s="140"/>
      <c r="S5" s="140"/>
      <c r="T5" s="140"/>
    </row>
    <row r="6" spans="1:29" ht="15" customHeight="1" x14ac:dyDescent="0.2">
      <c r="E6" s="152" t="s">
        <v>332</v>
      </c>
      <c r="F6" s="153"/>
      <c r="G6" s="153"/>
      <c r="H6" s="153"/>
      <c r="I6" s="153"/>
      <c r="J6" s="140"/>
      <c r="K6" s="140"/>
      <c r="L6" s="140"/>
      <c r="M6" s="140"/>
      <c r="N6" s="140"/>
      <c r="O6" s="140"/>
      <c r="P6" s="140"/>
      <c r="Q6" s="140"/>
      <c r="R6" s="140"/>
      <c r="S6" s="140"/>
      <c r="T6" s="140"/>
      <c r="U6" s="140"/>
      <c r="V6" s="140"/>
      <c r="W6" s="140"/>
    </row>
    <row r="7" spans="1:29" ht="15" x14ac:dyDescent="0.2">
      <c r="E7" s="466" t="s">
        <v>430</v>
      </c>
      <c r="F7" s="465"/>
      <c r="G7" s="465"/>
      <c r="H7" s="465"/>
      <c r="I7" s="465"/>
      <c r="J7" s="465"/>
      <c r="K7" s="465"/>
      <c r="L7" s="465"/>
      <c r="M7" s="465"/>
      <c r="N7" s="465"/>
      <c r="O7" s="465"/>
      <c r="P7" s="465"/>
      <c r="Q7" s="465"/>
      <c r="R7" s="465"/>
      <c r="S7" s="465"/>
      <c r="T7" s="465"/>
      <c r="U7" s="465"/>
      <c r="V7" s="465"/>
      <c r="W7" s="465"/>
    </row>
    <row r="8" spans="1:29" ht="32.25" customHeight="1" thickBot="1" x14ac:dyDescent="0.3">
      <c r="E8" s="543" t="s">
        <v>225</v>
      </c>
      <c r="F8" s="544"/>
      <c r="G8" s="544"/>
      <c r="H8" s="544"/>
      <c r="I8" s="544"/>
      <c r="J8" s="544"/>
      <c r="K8" s="544"/>
      <c r="L8" s="544"/>
      <c r="M8" s="544"/>
      <c r="N8" s="544"/>
      <c r="O8" s="544"/>
      <c r="P8" s="544"/>
      <c r="Q8" s="544"/>
      <c r="R8" s="544"/>
      <c r="S8" s="544"/>
      <c r="T8" s="544"/>
      <c r="U8" s="544"/>
    </row>
    <row r="9" spans="1:29" ht="33" customHeight="1" x14ac:dyDescent="0.25">
      <c r="B9" s="418"/>
      <c r="C9" s="418"/>
      <c r="D9" s="418"/>
      <c r="E9" s="424"/>
      <c r="F9" s="545" t="s">
        <v>224</v>
      </c>
      <c r="G9" s="546"/>
      <c r="H9" s="546"/>
      <c r="I9" s="546"/>
      <c r="J9" s="546"/>
      <c r="K9" s="546"/>
      <c r="L9" s="546"/>
      <c r="M9" s="546"/>
      <c r="N9" s="546"/>
      <c r="O9" s="546"/>
      <c r="P9" s="546"/>
      <c r="Q9" s="546"/>
      <c r="R9" s="547"/>
      <c r="S9" s="550" t="s">
        <v>256</v>
      </c>
      <c r="T9" s="551"/>
      <c r="U9" s="229" t="s">
        <v>333</v>
      </c>
      <c r="W9" s="344"/>
    </row>
    <row r="10" spans="1:29" ht="15.75" customHeight="1" x14ac:dyDescent="0.25">
      <c r="B10" s="418"/>
      <c r="C10" s="418"/>
      <c r="D10" s="418"/>
      <c r="E10" s="425"/>
      <c r="F10" s="423"/>
      <c r="G10" s="540" t="s">
        <v>273</v>
      </c>
      <c r="H10" s="541"/>
      <c r="I10" s="541"/>
      <c r="J10" s="542"/>
      <c r="K10" s="548" t="s">
        <v>274</v>
      </c>
      <c r="L10" s="541"/>
      <c r="M10" s="541"/>
      <c r="N10" s="542"/>
      <c r="O10" s="548" t="s">
        <v>275</v>
      </c>
      <c r="P10" s="541"/>
      <c r="Q10" s="541"/>
      <c r="R10" s="549"/>
      <c r="S10" s="552" t="s">
        <v>254</v>
      </c>
      <c r="T10" s="538" t="s">
        <v>255</v>
      </c>
      <c r="U10" s="209"/>
      <c r="V10" s="435" t="s">
        <v>428</v>
      </c>
      <c r="W10" s="344"/>
    </row>
    <row r="11" spans="1:29" ht="47.25" customHeight="1" x14ac:dyDescent="0.25">
      <c r="A11" s="419" t="s">
        <v>396</v>
      </c>
      <c r="B11" s="418" t="s">
        <v>229</v>
      </c>
      <c r="C11" s="418" t="s">
        <v>396</v>
      </c>
      <c r="D11" s="418"/>
      <c r="E11" s="426" t="s">
        <v>347</v>
      </c>
      <c r="F11" s="427" t="s">
        <v>223</v>
      </c>
      <c r="G11" s="459" t="s">
        <v>400</v>
      </c>
      <c r="H11" s="459" t="s">
        <v>401</v>
      </c>
      <c r="I11" s="459" t="s">
        <v>402</v>
      </c>
      <c r="J11" s="460" t="s">
        <v>403</v>
      </c>
      <c r="K11" s="461" t="s">
        <v>407</v>
      </c>
      <c r="L11" s="459" t="s">
        <v>408</v>
      </c>
      <c r="M11" s="459" t="s">
        <v>409</v>
      </c>
      <c r="N11" s="462" t="s">
        <v>410</v>
      </c>
      <c r="O11" s="463" t="s">
        <v>411</v>
      </c>
      <c r="P11" s="459" t="s">
        <v>412</v>
      </c>
      <c r="Q11" s="459" t="s">
        <v>413</v>
      </c>
      <c r="R11" s="463" t="s">
        <v>414</v>
      </c>
      <c r="S11" s="534"/>
      <c r="T11" s="539"/>
      <c r="U11" s="464" t="s">
        <v>429</v>
      </c>
      <c r="V11" s="222" t="str">
        <f>C11</f>
        <v>fásszárú faj</v>
      </c>
      <c r="W11" s="344"/>
    </row>
    <row r="12" spans="1:29" ht="15.75" x14ac:dyDescent="0.25">
      <c r="A12" s="150" t="str">
        <f>'terepi-hajtásszám&amp;hullaték'!Q4</f>
        <v>Kocsánytalan tölgy</v>
      </c>
      <c r="B12" s="401">
        <v>1</v>
      </c>
      <c r="C12" s="338" t="s">
        <v>137</v>
      </c>
      <c r="D12" s="339"/>
      <c r="E12" s="149">
        <v>28</v>
      </c>
      <c r="F12" s="211">
        <v>1</v>
      </c>
      <c r="G12" s="211">
        <v>0</v>
      </c>
      <c r="H12" s="211">
        <v>0</v>
      </c>
      <c r="I12" s="211">
        <v>0</v>
      </c>
      <c r="J12" s="211">
        <v>0</v>
      </c>
      <c r="K12" s="267">
        <v>0</v>
      </c>
      <c r="L12" s="211">
        <v>0</v>
      </c>
      <c r="M12" s="211">
        <v>0</v>
      </c>
      <c r="N12" s="268">
        <v>0</v>
      </c>
      <c r="O12" s="149">
        <v>0</v>
      </c>
      <c r="P12" s="211">
        <v>0</v>
      </c>
      <c r="Q12" s="211">
        <v>0</v>
      </c>
      <c r="R12" s="151">
        <v>0</v>
      </c>
      <c r="S12" s="213"/>
      <c r="T12" s="212"/>
      <c r="U12" s="469" t="str">
        <f>IF((T12-S12)&gt;0,T12-S12,"nulla")</f>
        <v>nulla</v>
      </c>
      <c r="V12" s="222" t="str">
        <f>C12</f>
        <v>Gyertyán</v>
      </c>
      <c r="W12" s="328"/>
    </row>
    <row r="13" spans="1:29" ht="15.75" x14ac:dyDescent="0.25">
      <c r="A13" s="150" t="str">
        <f>'terepi-hajtásszám&amp;hullaték'!Z4</f>
        <v>Kocsányos tölgy</v>
      </c>
      <c r="B13" s="401">
        <v>3</v>
      </c>
      <c r="C13" s="338" t="s">
        <v>137</v>
      </c>
      <c r="D13" s="339"/>
      <c r="E13" s="149">
        <v>28</v>
      </c>
      <c r="F13" s="211">
        <v>1</v>
      </c>
      <c r="G13" s="211">
        <v>0</v>
      </c>
      <c r="H13" s="211">
        <v>0</v>
      </c>
      <c r="I13" s="211">
        <v>0</v>
      </c>
      <c r="J13" s="211">
        <v>0</v>
      </c>
      <c r="K13" s="267">
        <v>0</v>
      </c>
      <c r="L13" s="211">
        <v>0</v>
      </c>
      <c r="M13" s="211">
        <v>0</v>
      </c>
      <c r="N13" s="268">
        <v>0</v>
      </c>
      <c r="O13" s="149">
        <v>0</v>
      </c>
      <c r="P13" s="211">
        <v>0</v>
      </c>
      <c r="Q13" s="211">
        <v>0</v>
      </c>
      <c r="R13" s="151">
        <v>0</v>
      </c>
      <c r="S13" s="213"/>
      <c r="T13" s="212"/>
      <c r="U13" s="469" t="str">
        <f t="shared" ref="U13:U76" si="0">IF((T13-S13)&gt;0,T13-S13,"nulla")</f>
        <v>nulla</v>
      </c>
      <c r="V13" s="222" t="str">
        <f t="shared" ref="V13:V76" si="1">C13</f>
        <v>Gyertyán</v>
      </c>
      <c r="W13" s="328"/>
    </row>
    <row r="14" spans="1:29" ht="15.75" x14ac:dyDescent="0.25">
      <c r="A14" s="150" t="str">
        <f>'terepi-hajtásszám&amp;hullaték'!AI4</f>
        <v>Csertölgy</v>
      </c>
      <c r="B14" s="401">
        <v>3</v>
      </c>
      <c r="C14" s="338" t="s">
        <v>137</v>
      </c>
      <c r="D14" s="339"/>
      <c r="E14" s="149">
        <v>34</v>
      </c>
      <c r="F14" s="211">
        <v>1</v>
      </c>
      <c r="G14" s="211">
        <v>0</v>
      </c>
      <c r="H14" s="211">
        <v>0</v>
      </c>
      <c r="I14" s="211">
        <v>0</v>
      </c>
      <c r="J14" s="211">
        <v>0</v>
      </c>
      <c r="K14" s="267">
        <v>0</v>
      </c>
      <c r="L14" s="211">
        <v>0</v>
      </c>
      <c r="M14" s="211">
        <v>0</v>
      </c>
      <c r="N14" s="268">
        <v>0</v>
      </c>
      <c r="O14" s="149">
        <v>0</v>
      </c>
      <c r="P14" s="211">
        <v>0</v>
      </c>
      <c r="Q14" s="211">
        <v>0</v>
      </c>
      <c r="R14" s="151">
        <v>0</v>
      </c>
      <c r="S14" s="213"/>
      <c r="T14" s="212"/>
      <c r="U14" s="469" t="str">
        <f t="shared" si="0"/>
        <v>nulla</v>
      </c>
      <c r="V14" s="222" t="str">
        <f t="shared" si="1"/>
        <v>Gyertyán</v>
      </c>
      <c r="W14" s="328"/>
    </row>
    <row r="15" spans="1:29" ht="15.75" x14ac:dyDescent="0.25">
      <c r="A15" s="150" t="str">
        <f>'terepi-hajtásszám&amp;hullaték'!AR4</f>
        <v>Magas kőris</v>
      </c>
      <c r="B15" s="401">
        <v>3</v>
      </c>
      <c r="C15" s="338" t="s">
        <v>137</v>
      </c>
      <c r="D15" s="339"/>
      <c r="E15" s="149">
        <v>39</v>
      </c>
      <c r="F15" s="211">
        <v>1</v>
      </c>
      <c r="G15" s="211">
        <v>0</v>
      </c>
      <c r="H15" s="211">
        <v>0</v>
      </c>
      <c r="I15" s="211">
        <v>0</v>
      </c>
      <c r="J15" s="211">
        <v>0</v>
      </c>
      <c r="K15" s="267">
        <v>0</v>
      </c>
      <c r="L15" s="211">
        <v>0</v>
      </c>
      <c r="M15" s="211">
        <v>0</v>
      </c>
      <c r="N15" s="268">
        <v>0</v>
      </c>
      <c r="O15" s="149">
        <v>0</v>
      </c>
      <c r="P15" s="211">
        <v>0</v>
      </c>
      <c r="Q15" s="211">
        <v>0</v>
      </c>
      <c r="R15" s="151">
        <v>0</v>
      </c>
      <c r="S15" s="213"/>
      <c r="T15" s="212"/>
      <c r="U15" s="469" t="str">
        <f t="shared" si="0"/>
        <v>nulla</v>
      </c>
      <c r="V15" s="222" t="str">
        <f t="shared" si="1"/>
        <v>Gyertyán</v>
      </c>
      <c r="W15" s="328"/>
    </row>
    <row r="16" spans="1:29" ht="15.75" x14ac:dyDescent="0.25">
      <c r="A16" s="150" t="str">
        <f>'terepi-hajtásszám&amp;hullaték'!BA4</f>
        <v>Virágos kőris</v>
      </c>
      <c r="B16" s="401">
        <v>3</v>
      </c>
      <c r="C16" s="338" t="s">
        <v>436</v>
      </c>
      <c r="D16" s="339"/>
      <c r="E16" s="149">
        <v>59</v>
      </c>
      <c r="F16" s="211">
        <v>1</v>
      </c>
      <c r="G16" s="211">
        <v>0</v>
      </c>
      <c r="H16" s="211">
        <v>0</v>
      </c>
      <c r="I16" s="211">
        <v>0</v>
      </c>
      <c r="J16" s="211">
        <v>0</v>
      </c>
      <c r="K16" s="267">
        <v>0</v>
      </c>
      <c r="L16" s="211">
        <v>0</v>
      </c>
      <c r="M16" s="211">
        <v>0</v>
      </c>
      <c r="N16" s="268">
        <v>0</v>
      </c>
      <c r="O16" s="149">
        <v>0</v>
      </c>
      <c r="P16" s="211">
        <v>0</v>
      </c>
      <c r="Q16" s="211">
        <v>0</v>
      </c>
      <c r="R16" s="151">
        <v>0</v>
      </c>
      <c r="S16" s="213"/>
      <c r="T16" s="212"/>
      <c r="U16" s="469" t="str">
        <f t="shared" si="0"/>
        <v>nulla</v>
      </c>
      <c r="V16" s="222" t="str">
        <f t="shared" si="1"/>
        <v>Kislevelű hárs</v>
      </c>
      <c r="W16" s="328"/>
    </row>
    <row r="17" spans="1:23" ht="15.75" x14ac:dyDescent="0.25">
      <c r="A17" s="150" t="str">
        <f>'terepi-hajtásszám&amp;hullaték'!BJ4</f>
        <v>Gyertyán</v>
      </c>
      <c r="B17" s="401">
        <v>4</v>
      </c>
      <c r="C17" s="338" t="s">
        <v>137</v>
      </c>
      <c r="D17" s="339"/>
      <c r="E17" s="149">
        <v>18</v>
      </c>
      <c r="F17" s="211">
        <v>1</v>
      </c>
      <c r="G17" s="211">
        <v>0</v>
      </c>
      <c r="H17" s="211">
        <v>0</v>
      </c>
      <c r="I17" s="211">
        <v>0</v>
      </c>
      <c r="J17" s="211">
        <v>0</v>
      </c>
      <c r="K17" s="267">
        <v>0</v>
      </c>
      <c r="L17" s="211">
        <v>0</v>
      </c>
      <c r="M17" s="211">
        <v>0</v>
      </c>
      <c r="N17" s="268">
        <v>0</v>
      </c>
      <c r="O17" s="149">
        <v>0</v>
      </c>
      <c r="P17" s="211">
        <v>0</v>
      </c>
      <c r="Q17" s="211">
        <v>0</v>
      </c>
      <c r="R17" s="151">
        <v>0</v>
      </c>
      <c r="S17" s="213"/>
      <c r="T17" s="212"/>
      <c r="U17" s="469" t="str">
        <f t="shared" si="0"/>
        <v>nulla</v>
      </c>
      <c r="V17" s="222" t="str">
        <f t="shared" si="1"/>
        <v>Gyertyán</v>
      </c>
      <c r="W17" s="328"/>
    </row>
    <row r="18" spans="1:23" ht="15.75" x14ac:dyDescent="0.25">
      <c r="A18" s="150" t="str">
        <f>'terepi-hajtásszám&amp;hullaték'!BS4</f>
        <v>Bükk</v>
      </c>
      <c r="B18" s="401">
        <v>4</v>
      </c>
      <c r="C18" s="338" t="s">
        <v>215</v>
      </c>
      <c r="D18" s="339"/>
      <c r="E18" s="149">
        <v>53</v>
      </c>
      <c r="F18" s="211">
        <v>1</v>
      </c>
      <c r="G18" s="211">
        <v>0</v>
      </c>
      <c r="H18" s="211">
        <v>0</v>
      </c>
      <c r="I18" s="211">
        <v>0</v>
      </c>
      <c r="J18" s="211">
        <v>0</v>
      </c>
      <c r="K18" s="267">
        <v>0</v>
      </c>
      <c r="L18" s="211">
        <v>0</v>
      </c>
      <c r="M18" s="211">
        <v>0</v>
      </c>
      <c r="N18" s="268">
        <v>0</v>
      </c>
      <c r="O18" s="149">
        <v>0</v>
      </c>
      <c r="P18" s="211">
        <v>0</v>
      </c>
      <c r="Q18" s="211">
        <v>0</v>
      </c>
      <c r="R18" s="151">
        <v>0</v>
      </c>
      <c r="S18" s="213"/>
      <c r="T18" s="212"/>
      <c r="U18" s="469" t="str">
        <f t="shared" si="0"/>
        <v>nulla</v>
      </c>
      <c r="V18" s="222" t="str">
        <f t="shared" si="1"/>
        <v>Kocsánytalan tölgy</v>
      </c>
      <c r="W18" s="328"/>
    </row>
    <row r="19" spans="1:23" ht="15.75" x14ac:dyDescent="0.25">
      <c r="A19" s="150" t="str">
        <f>'terepi-hajtásszám&amp;hullaték'!CB4</f>
        <v>Hegyi juhar</v>
      </c>
      <c r="B19" s="401">
        <v>4</v>
      </c>
      <c r="C19" s="338" t="s">
        <v>215</v>
      </c>
      <c r="D19" s="339"/>
      <c r="E19" s="149">
        <v>81</v>
      </c>
      <c r="F19" s="211">
        <v>1</v>
      </c>
      <c r="G19" s="211">
        <v>0</v>
      </c>
      <c r="H19" s="211">
        <v>0</v>
      </c>
      <c r="I19" s="211">
        <v>0</v>
      </c>
      <c r="J19" s="211">
        <v>0</v>
      </c>
      <c r="K19" s="267">
        <v>0</v>
      </c>
      <c r="L19" s="211">
        <v>0</v>
      </c>
      <c r="M19" s="211">
        <v>0</v>
      </c>
      <c r="N19" s="268">
        <v>0</v>
      </c>
      <c r="O19" s="149">
        <v>0</v>
      </c>
      <c r="P19" s="211">
        <v>0</v>
      </c>
      <c r="Q19" s="211">
        <v>0</v>
      </c>
      <c r="R19" s="151">
        <v>0</v>
      </c>
      <c r="S19" s="213"/>
      <c r="T19" s="212"/>
      <c r="U19" s="469" t="str">
        <f t="shared" si="0"/>
        <v>nulla</v>
      </c>
      <c r="V19" s="222" t="str">
        <f t="shared" si="1"/>
        <v>Kocsánytalan tölgy</v>
      </c>
      <c r="W19" s="328"/>
    </row>
    <row r="20" spans="1:23" ht="15.75" x14ac:dyDescent="0.25">
      <c r="A20" s="150" t="str">
        <f>'terepi-hajtásszám&amp;hullaték'!CK4</f>
        <v>Korai juhar</v>
      </c>
      <c r="B20" s="401">
        <v>6</v>
      </c>
      <c r="C20" s="338" t="s">
        <v>215</v>
      </c>
      <c r="D20" s="339"/>
      <c r="E20" s="149">
        <v>54</v>
      </c>
      <c r="F20" s="211">
        <v>1</v>
      </c>
      <c r="G20" s="211">
        <v>0</v>
      </c>
      <c r="H20" s="211">
        <v>0</v>
      </c>
      <c r="I20" s="211">
        <v>0</v>
      </c>
      <c r="J20" s="211">
        <v>0</v>
      </c>
      <c r="K20" s="267">
        <v>0</v>
      </c>
      <c r="L20" s="211">
        <v>0</v>
      </c>
      <c r="M20" s="211">
        <v>0</v>
      </c>
      <c r="N20" s="268">
        <v>0</v>
      </c>
      <c r="O20" s="149">
        <v>0</v>
      </c>
      <c r="P20" s="211">
        <v>0</v>
      </c>
      <c r="Q20" s="211">
        <v>0</v>
      </c>
      <c r="R20" s="151">
        <v>0</v>
      </c>
      <c r="S20" s="213"/>
      <c r="T20" s="212"/>
      <c r="U20" s="469" t="str">
        <f t="shared" si="0"/>
        <v>nulla</v>
      </c>
      <c r="V20" s="222" t="str">
        <f t="shared" si="1"/>
        <v>Kocsánytalan tölgy</v>
      </c>
      <c r="W20" s="328"/>
    </row>
    <row r="21" spans="1:23" ht="15.75" x14ac:dyDescent="0.25">
      <c r="A21" s="150" t="str">
        <f>'terepi-hajtásszám&amp;hullaték'!CT4</f>
        <v>Mezei juhar</v>
      </c>
      <c r="B21" s="401">
        <v>7</v>
      </c>
      <c r="C21" s="338" t="s">
        <v>137</v>
      </c>
      <c r="D21" s="339"/>
      <c r="E21" s="149">
        <v>13</v>
      </c>
      <c r="F21" s="211">
        <v>1</v>
      </c>
      <c r="G21" s="211">
        <v>0</v>
      </c>
      <c r="H21" s="211">
        <v>0</v>
      </c>
      <c r="I21" s="211">
        <v>0</v>
      </c>
      <c r="J21" s="211">
        <v>0</v>
      </c>
      <c r="K21" s="267">
        <v>0</v>
      </c>
      <c r="L21" s="211">
        <v>0</v>
      </c>
      <c r="M21" s="211">
        <v>0</v>
      </c>
      <c r="N21" s="268">
        <v>0</v>
      </c>
      <c r="O21" s="149">
        <v>0</v>
      </c>
      <c r="P21" s="211">
        <v>0</v>
      </c>
      <c r="Q21" s="211">
        <v>0</v>
      </c>
      <c r="R21" s="151">
        <v>0</v>
      </c>
      <c r="S21" s="213"/>
      <c r="T21" s="212"/>
      <c r="U21" s="469" t="str">
        <f t="shared" si="0"/>
        <v>nulla</v>
      </c>
      <c r="V21" s="222" t="str">
        <f t="shared" si="1"/>
        <v>Gyertyán</v>
      </c>
      <c r="W21" s="328"/>
    </row>
    <row r="22" spans="1:23" ht="15.75" x14ac:dyDescent="0.25">
      <c r="A22" s="150" t="str">
        <f>'terepi-hajtásszám&amp;hullaték'!DC4</f>
        <v>Erdei fenyő</v>
      </c>
      <c r="B22" s="401">
        <v>7</v>
      </c>
      <c r="C22" s="338" t="s">
        <v>137</v>
      </c>
      <c r="D22" s="339"/>
      <c r="E22" s="149">
        <v>26</v>
      </c>
      <c r="F22" s="211">
        <v>1</v>
      </c>
      <c r="G22" s="211">
        <v>0</v>
      </c>
      <c r="H22" s="211">
        <v>0</v>
      </c>
      <c r="I22" s="211">
        <v>0</v>
      </c>
      <c r="J22" s="211">
        <v>0</v>
      </c>
      <c r="K22" s="267">
        <v>0</v>
      </c>
      <c r="L22" s="211">
        <v>0</v>
      </c>
      <c r="M22" s="211">
        <v>0</v>
      </c>
      <c r="N22" s="268">
        <v>0</v>
      </c>
      <c r="O22" s="149">
        <v>0</v>
      </c>
      <c r="P22" s="211">
        <v>0</v>
      </c>
      <c r="Q22" s="211">
        <v>0</v>
      </c>
      <c r="R22" s="151">
        <v>0</v>
      </c>
      <c r="S22" s="213"/>
      <c r="T22" s="212"/>
      <c r="U22" s="469" t="str">
        <f t="shared" si="0"/>
        <v>nulla</v>
      </c>
      <c r="V22" s="222" t="str">
        <f t="shared" si="1"/>
        <v>Gyertyán</v>
      </c>
      <c r="W22" s="328"/>
    </row>
    <row r="23" spans="1:23" ht="15.75" x14ac:dyDescent="0.25">
      <c r="A23" s="150" t="str">
        <f>'terepi-hajtásszám&amp;hullaték'!DL4</f>
        <v>Akác</v>
      </c>
      <c r="B23" s="401">
        <v>7</v>
      </c>
      <c r="C23" s="338" t="s">
        <v>137</v>
      </c>
      <c r="D23" s="339"/>
      <c r="E23" s="149">
        <v>21</v>
      </c>
      <c r="F23" s="211">
        <v>1</v>
      </c>
      <c r="G23" s="211">
        <v>0</v>
      </c>
      <c r="H23" s="211">
        <v>0</v>
      </c>
      <c r="I23" s="211">
        <v>0</v>
      </c>
      <c r="J23" s="211">
        <v>0</v>
      </c>
      <c r="K23" s="267">
        <v>0</v>
      </c>
      <c r="L23" s="211">
        <v>0</v>
      </c>
      <c r="M23" s="211">
        <v>0</v>
      </c>
      <c r="N23" s="268">
        <v>0</v>
      </c>
      <c r="O23" s="149">
        <v>0</v>
      </c>
      <c r="P23" s="211">
        <v>0</v>
      </c>
      <c r="Q23" s="211">
        <v>0</v>
      </c>
      <c r="R23" s="151">
        <v>0</v>
      </c>
      <c r="S23" s="213"/>
      <c r="T23" s="212"/>
      <c r="U23" s="469" t="str">
        <f t="shared" si="0"/>
        <v>nulla</v>
      </c>
      <c r="V23" s="222" t="str">
        <f t="shared" si="1"/>
        <v>Gyertyán</v>
      </c>
      <c r="W23" s="328"/>
    </row>
    <row r="24" spans="1:23" ht="15.75" x14ac:dyDescent="0.25">
      <c r="A24" s="150" t="str">
        <f>'terepi-hajtásszám&amp;hullaték'!DU4</f>
        <v>Fagyal</v>
      </c>
      <c r="B24" s="401">
        <v>7</v>
      </c>
      <c r="C24" s="338" t="s">
        <v>137</v>
      </c>
      <c r="D24" s="339"/>
      <c r="E24" s="149">
        <v>26</v>
      </c>
      <c r="F24" s="211">
        <v>1</v>
      </c>
      <c r="G24" s="211">
        <v>0</v>
      </c>
      <c r="H24" s="211">
        <v>0</v>
      </c>
      <c r="I24" s="211">
        <v>0</v>
      </c>
      <c r="J24" s="211">
        <v>0</v>
      </c>
      <c r="K24" s="267">
        <v>0</v>
      </c>
      <c r="L24" s="211">
        <v>0</v>
      </c>
      <c r="M24" s="211">
        <v>0</v>
      </c>
      <c r="N24" s="268">
        <v>0</v>
      </c>
      <c r="O24" s="149">
        <v>0</v>
      </c>
      <c r="P24" s="211">
        <v>0</v>
      </c>
      <c r="Q24" s="211">
        <v>0</v>
      </c>
      <c r="R24" s="151">
        <v>0</v>
      </c>
      <c r="S24" s="213"/>
      <c r="T24" s="212"/>
      <c r="U24" s="469" t="str">
        <f t="shared" si="0"/>
        <v>nulla</v>
      </c>
      <c r="V24" s="222" t="str">
        <f t="shared" si="1"/>
        <v>Gyertyán</v>
      </c>
      <c r="W24" s="328"/>
    </row>
    <row r="25" spans="1:23" ht="15.75" x14ac:dyDescent="0.25">
      <c r="A25" s="150" t="str">
        <f>'terepi-hajtásszám&amp;hullaték'!ED4</f>
        <v>Galagonya</v>
      </c>
      <c r="B25" s="401">
        <v>10</v>
      </c>
      <c r="C25" s="338" t="s">
        <v>137</v>
      </c>
      <c r="D25" s="339"/>
      <c r="E25" s="149">
        <v>47</v>
      </c>
      <c r="F25" s="211">
        <v>1</v>
      </c>
      <c r="G25" s="211">
        <v>0</v>
      </c>
      <c r="H25" s="211">
        <v>0</v>
      </c>
      <c r="I25" s="211">
        <v>0</v>
      </c>
      <c r="J25" s="211">
        <v>0</v>
      </c>
      <c r="K25" s="267">
        <v>0</v>
      </c>
      <c r="L25" s="211">
        <v>0</v>
      </c>
      <c r="M25" s="211">
        <v>0</v>
      </c>
      <c r="N25" s="268">
        <v>0</v>
      </c>
      <c r="O25" s="149">
        <v>0</v>
      </c>
      <c r="P25" s="211">
        <v>0</v>
      </c>
      <c r="Q25" s="211">
        <v>0</v>
      </c>
      <c r="R25" s="151">
        <v>0</v>
      </c>
      <c r="S25" s="213"/>
      <c r="T25" s="212"/>
      <c r="U25" s="469" t="str">
        <f t="shared" si="0"/>
        <v>nulla</v>
      </c>
      <c r="V25" s="222" t="str">
        <f t="shared" si="1"/>
        <v>Gyertyán</v>
      </c>
      <c r="W25" s="328"/>
    </row>
    <row r="26" spans="1:23" ht="15.75" x14ac:dyDescent="0.25">
      <c r="A26" s="150" t="str">
        <f>'terepi-hajtásszám&amp;hullaték'!EM4</f>
        <v>Húsos som</v>
      </c>
      <c r="B26" s="401">
        <v>10</v>
      </c>
      <c r="C26" s="338" t="s">
        <v>137</v>
      </c>
      <c r="D26" s="339"/>
      <c r="E26" s="149">
        <v>63</v>
      </c>
      <c r="F26" s="211">
        <v>1</v>
      </c>
      <c r="G26" s="211">
        <v>0</v>
      </c>
      <c r="H26" s="211">
        <v>0</v>
      </c>
      <c r="I26" s="211">
        <v>0</v>
      </c>
      <c r="J26" s="211">
        <v>0</v>
      </c>
      <c r="K26" s="267">
        <v>0</v>
      </c>
      <c r="L26" s="211">
        <v>0</v>
      </c>
      <c r="M26" s="211">
        <v>0</v>
      </c>
      <c r="N26" s="268">
        <v>0</v>
      </c>
      <c r="O26" s="149">
        <v>0</v>
      </c>
      <c r="P26" s="211">
        <v>0</v>
      </c>
      <c r="Q26" s="211">
        <v>0</v>
      </c>
      <c r="R26" s="151">
        <v>0</v>
      </c>
      <c r="S26" s="213"/>
      <c r="T26" s="212"/>
      <c r="U26" s="469" t="str">
        <f t="shared" si="0"/>
        <v>nulla</v>
      </c>
      <c r="V26" s="222" t="str">
        <f t="shared" si="1"/>
        <v>Gyertyán</v>
      </c>
      <c r="W26" s="328"/>
    </row>
    <row r="27" spans="1:23" ht="15.75" x14ac:dyDescent="0.25">
      <c r="A27" s="150" t="str">
        <f>'terepi-hajtásszám&amp;hullaték'!EV4</f>
        <v>Veresgyűrűs som</v>
      </c>
      <c r="B27" s="401">
        <v>11</v>
      </c>
      <c r="C27" s="338" t="s">
        <v>137</v>
      </c>
      <c r="D27" s="339"/>
      <c r="E27" s="149">
        <v>41</v>
      </c>
      <c r="F27" s="211">
        <v>1</v>
      </c>
      <c r="G27" s="211">
        <v>0</v>
      </c>
      <c r="H27" s="211">
        <v>0</v>
      </c>
      <c r="I27" s="211">
        <v>0</v>
      </c>
      <c r="J27" s="211">
        <v>0</v>
      </c>
      <c r="K27" s="267">
        <v>0</v>
      </c>
      <c r="L27" s="211">
        <v>0</v>
      </c>
      <c r="M27" s="211">
        <v>0</v>
      </c>
      <c r="N27" s="268">
        <v>0</v>
      </c>
      <c r="O27" s="149">
        <v>0</v>
      </c>
      <c r="P27" s="211">
        <v>0</v>
      </c>
      <c r="Q27" s="211">
        <v>0</v>
      </c>
      <c r="R27" s="151">
        <v>0</v>
      </c>
      <c r="S27" s="213"/>
      <c r="T27" s="212"/>
      <c r="U27" s="469" t="str">
        <f t="shared" si="0"/>
        <v>nulla</v>
      </c>
      <c r="V27" s="222" t="str">
        <f t="shared" si="1"/>
        <v>Gyertyán</v>
      </c>
      <c r="W27" s="328"/>
    </row>
    <row r="28" spans="1:23" ht="15.75" x14ac:dyDescent="0.25">
      <c r="A28" s="150" t="str">
        <f>'terepi-hajtásszám&amp;hullaték'!FE4</f>
        <v>Kökény</v>
      </c>
      <c r="B28" s="401">
        <v>12</v>
      </c>
      <c r="C28" s="338" t="s">
        <v>137</v>
      </c>
      <c r="D28" s="339"/>
      <c r="E28" s="149">
        <v>10</v>
      </c>
      <c r="F28" s="211">
        <v>1</v>
      </c>
      <c r="G28" s="211">
        <v>0</v>
      </c>
      <c r="H28" s="211">
        <v>0</v>
      </c>
      <c r="I28" s="211">
        <v>0</v>
      </c>
      <c r="J28" s="211">
        <v>0</v>
      </c>
      <c r="K28" s="267">
        <v>0</v>
      </c>
      <c r="L28" s="211">
        <v>0</v>
      </c>
      <c r="M28" s="211">
        <v>0</v>
      </c>
      <c r="N28" s="268">
        <v>0</v>
      </c>
      <c r="O28" s="149">
        <v>0</v>
      </c>
      <c r="P28" s="211">
        <v>0</v>
      </c>
      <c r="Q28" s="211">
        <v>0</v>
      </c>
      <c r="R28" s="151">
        <v>0</v>
      </c>
      <c r="S28" s="213"/>
      <c r="T28" s="212"/>
      <c r="U28" s="469" t="str">
        <f t="shared" si="0"/>
        <v>nulla</v>
      </c>
      <c r="V28" s="222" t="str">
        <f t="shared" si="1"/>
        <v>Gyertyán</v>
      </c>
      <c r="W28" s="328"/>
    </row>
    <row r="29" spans="1:23" ht="15.75" x14ac:dyDescent="0.25">
      <c r="A29" s="150" t="str">
        <f>'terepi-hajtásszám&amp;hullaték'!FN4</f>
        <v>Szeder</v>
      </c>
      <c r="B29" s="401">
        <v>12</v>
      </c>
      <c r="C29" s="338" t="s">
        <v>137</v>
      </c>
      <c r="D29" s="339"/>
      <c r="E29" s="149">
        <v>9</v>
      </c>
      <c r="F29" s="211">
        <v>1</v>
      </c>
      <c r="G29" s="211">
        <v>0</v>
      </c>
      <c r="H29" s="211">
        <v>0</v>
      </c>
      <c r="I29" s="211">
        <v>0</v>
      </c>
      <c r="J29" s="211">
        <v>0</v>
      </c>
      <c r="K29" s="267">
        <v>0</v>
      </c>
      <c r="L29" s="211">
        <v>0</v>
      </c>
      <c r="M29" s="211">
        <v>0</v>
      </c>
      <c r="N29" s="268">
        <v>0</v>
      </c>
      <c r="O29" s="149">
        <v>0</v>
      </c>
      <c r="P29" s="211">
        <v>0</v>
      </c>
      <c r="Q29" s="211">
        <v>0</v>
      </c>
      <c r="R29" s="151">
        <v>0</v>
      </c>
      <c r="S29" s="213"/>
      <c r="T29" s="212"/>
      <c r="U29" s="469" t="str">
        <f t="shared" si="0"/>
        <v>nulla</v>
      </c>
      <c r="V29" s="222" t="str">
        <f t="shared" si="1"/>
        <v>Gyertyán</v>
      </c>
      <c r="W29" s="328"/>
    </row>
    <row r="30" spans="1:23" ht="15.75" x14ac:dyDescent="0.25">
      <c r="A30" s="150" t="str">
        <f>'terepi-hajtásszám&amp;hullaték'!FW4</f>
        <v>Vadrózsa</v>
      </c>
      <c r="B30" s="401">
        <v>13</v>
      </c>
      <c r="C30" s="338" t="s">
        <v>137</v>
      </c>
      <c r="D30" s="339"/>
      <c r="E30" s="149">
        <v>17</v>
      </c>
      <c r="F30" s="211">
        <v>1</v>
      </c>
      <c r="G30" s="211">
        <v>0</v>
      </c>
      <c r="H30" s="211">
        <v>0</v>
      </c>
      <c r="I30" s="211">
        <v>0</v>
      </c>
      <c r="J30" s="211">
        <v>0</v>
      </c>
      <c r="K30" s="267">
        <v>0</v>
      </c>
      <c r="L30" s="211">
        <v>0</v>
      </c>
      <c r="M30" s="211">
        <v>0</v>
      </c>
      <c r="N30" s="268">
        <v>0</v>
      </c>
      <c r="O30" s="149">
        <v>0</v>
      </c>
      <c r="P30" s="211">
        <v>0</v>
      </c>
      <c r="Q30" s="211">
        <v>0</v>
      </c>
      <c r="R30" s="151">
        <v>0</v>
      </c>
      <c r="S30" s="213"/>
      <c r="T30" s="212"/>
      <c r="U30" s="469" t="str">
        <f t="shared" si="0"/>
        <v>nulla</v>
      </c>
      <c r="V30" s="222" t="str">
        <f t="shared" si="1"/>
        <v>Gyertyán</v>
      </c>
      <c r="W30" s="328"/>
    </row>
    <row r="31" spans="1:23" ht="15.75" x14ac:dyDescent="0.25">
      <c r="A31" s="150" t="str">
        <f>'terepi-hajtásszám&amp;hullaték'!GF4</f>
        <v>Bodza</v>
      </c>
      <c r="B31" s="401">
        <v>14</v>
      </c>
      <c r="C31" s="338" t="s">
        <v>137</v>
      </c>
      <c r="D31" s="339"/>
      <c r="E31" s="149">
        <v>22</v>
      </c>
      <c r="F31" s="211">
        <v>1</v>
      </c>
      <c r="G31" s="211">
        <v>0</v>
      </c>
      <c r="H31" s="211">
        <v>0</v>
      </c>
      <c r="I31" s="211">
        <v>0</v>
      </c>
      <c r="J31" s="211">
        <v>0</v>
      </c>
      <c r="K31" s="267">
        <v>0</v>
      </c>
      <c r="L31" s="211">
        <v>0</v>
      </c>
      <c r="M31" s="211">
        <v>0</v>
      </c>
      <c r="N31" s="268">
        <v>0</v>
      </c>
      <c r="O31" s="149">
        <v>0</v>
      </c>
      <c r="P31" s="211">
        <v>0</v>
      </c>
      <c r="Q31" s="211">
        <v>0</v>
      </c>
      <c r="R31" s="151">
        <v>0</v>
      </c>
      <c r="S31" s="213"/>
      <c r="T31" s="212"/>
      <c r="U31" s="469" t="str">
        <f t="shared" si="0"/>
        <v>nulla</v>
      </c>
      <c r="V31" s="222" t="str">
        <f t="shared" si="1"/>
        <v>Gyertyán</v>
      </c>
      <c r="W31" s="328"/>
    </row>
    <row r="32" spans="1:23" ht="15.75" x14ac:dyDescent="0.25">
      <c r="A32" s="150" t="s">
        <v>436</v>
      </c>
      <c r="B32" s="401">
        <v>14</v>
      </c>
      <c r="C32" s="338" t="s">
        <v>137</v>
      </c>
      <c r="D32" s="339"/>
      <c r="E32" s="149">
        <v>18</v>
      </c>
      <c r="F32" s="211">
        <v>1</v>
      </c>
      <c r="G32" s="211">
        <v>0</v>
      </c>
      <c r="H32" s="211">
        <v>0</v>
      </c>
      <c r="I32" s="211">
        <v>0</v>
      </c>
      <c r="J32" s="211">
        <v>0</v>
      </c>
      <c r="K32" s="267">
        <v>0</v>
      </c>
      <c r="L32" s="211">
        <v>0</v>
      </c>
      <c r="M32" s="211">
        <v>0</v>
      </c>
      <c r="N32" s="268">
        <v>0</v>
      </c>
      <c r="O32" s="149">
        <v>0</v>
      </c>
      <c r="P32" s="211">
        <v>0</v>
      </c>
      <c r="Q32" s="211">
        <v>0</v>
      </c>
      <c r="R32" s="151">
        <v>0</v>
      </c>
      <c r="S32" s="213"/>
      <c r="T32" s="212"/>
      <c r="U32" s="469" t="str">
        <f t="shared" si="0"/>
        <v>nulla</v>
      </c>
      <c r="V32" s="222" t="str">
        <f t="shared" si="1"/>
        <v>Gyertyán</v>
      </c>
      <c r="W32" s="328"/>
    </row>
    <row r="33" spans="1:23" ht="15.75" x14ac:dyDescent="0.25">
      <c r="A33" s="150" t="s">
        <v>437</v>
      </c>
      <c r="B33" s="401">
        <v>14</v>
      </c>
      <c r="C33" s="338" t="s">
        <v>137</v>
      </c>
      <c r="D33" s="339"/>
      <c r="E33" s="149">
        <v>36</v>
      </c>
      <c r="F33" s="211">
        <v>1</v>
      </c>
      <c r="G33" s="211">
        <v>0</v>
      </c>
      <c r="H33" s="211">
        <v>0</v>
      </c>
      <c r="I33" s="211">
        <v>0</v>
      </c>
      <c r="J33" s="211">
        <v>0</v>
      </c>
      <c r="K33" s="267">
        <v>0</v>
      </c>
      <c r="L33" s="211">
        <v>0</v>
      </c>
      <c r="M33" s="211">
        <v>0</v>
      </c>
      <c r="N33" s="268">
        <v>0</v>
      </c>
      <c r="O33" s="149">
        <v>0</v>
      </c>
      <c r="P33" s="211">
        <v>0</v>
      </c>
      <c r="Q33" s="211">
        <v>0</v>
      </c>
      <c r="R33" s="151">
        <v>0</v>
      </c>
      <c r="S33" s="213"/>
      <c r="T33" s="212"/>
      <c r="U33" s="469" t="str">
        <f t="shared" si="0"/>
        <v>nulla</v>
      </c>
      <c r="V33" s="222" t="str">
        <f t="shared" si="1"/>
        <v>Gyertyán</v>
      </c>
      <c r="W33" s="328"/>
    </row>
    <row r="34" spans="1:23" ht="15.75" x14ac:dyDescent="0.25">
      <c r="A34" s="150" t="s">
        <v>444</v>
      </c>
      <c r="B34" s="401">
        <v>14</v>
      </c>
      <c r="C34" s="338" t="s">
        <v>137</v>
      </c>
      <c r="D34" s="339"/>
      <c r="E34" s="149">
        <v>29</v>
      </c>
      <c r="F34" s="211">
        <v>1</v>
      </c>
      <c r="G34" s="211">
        <v>0</v>
      </c>
      <c r="H34" s="211">
        <v>0</v>
      </c>
      <c r="I34" s="211">
        <v>0</v>
      </c>
      <c r="J34" s="211">
        <v>0</v>
      </c>
      <c r="K34" s="267">
        <v>0</v>
      </c>
      <c r="L34" s="211">
        <v>0</v>
      </c>
      <c r="M34" s="211">
        <v>0</v>
      </c>
      <c r="N34" s="268">
        <v>0</v>
      </c>
      <c r="O34" s="149">
        <v>0</v>
      </c>
      <c r="P34" s="211">
        <v>0</v>
      </c>
      <c r="Q34" s="211">
        <v>0</v>
      </c>
      <c r="R34" s="151">
        <v>0</v>
      </c>
      <c r="S34" s="213"/>
      <c r="T34" s="212"/>
      <c r="U34" s="469" t="str">
        <f t="shared" si="0"/>
        <v>nulla</v>
      </c>
      <c r="V34" s="222" t="str">
        <f t="shared" si="1"/>
        <v>Gyertyán</v>
      </c>
      <c r="W34" s="328"/>
    </row>
    <row r="35" spans="1:23" ht="15.75" x14ac:dyDescent="0.25">
      <c r="A35" s="417" t="s">
        <v>374</v>
      </c>
      <c r="B35" s="401">
        <v>15</v>
      </c>
      <c r="C35" s="338" t="s">
        <v>137</v>
      </c>
      <c r="D35" s="339"/>
      <c r="E35" s="149">
        <v>30</v>
      </c>
      <c r="F35" s="211">
        <v>1</v>
      </c>
      <c r="G35" s="211">
        <v>0</v>
      </c>
      <c r="H35" s="211">
        <v>0</v>
      </c>
      <c r="I35" s="211">
        <v>0</v>
      </c>
      <c r="J35" s="211">
        <v>0</v>
      </c>
      <c r="K35" s="267">
        <v>0</v>
      </c>
      <c r="L35" s="211">
        <v>0</v>
      </c>
      <c r="M35" s="211">
        <v>0</v>
      </c>
      <c r="N35" s="268">
        <v>0</v>
      </c>
      <c r="O35" s="149">
        <v>0</v>
      </c>
      <c r="P35" s="211">
        <v>0</v>
      </c>
      <c r="Q35" s="211">
        <v>0</v>
      </c>
      <c r="R35" s="151">
        <v>0</v>
      </c>
      <c r="S35" s="213"/>
      <c r="T35" s="212"/>
      <c r="U35" s="469" t="str">
        <f t="shared" si="0"/>
        <v>nulla</v>
      </c>
      <c r="V35" s="222" t="str">
        <f t="shared" si="1"/>
        <v>Gyertyán</v>
      </c>
      <c r="W35" s="328"/>
    </row>
    <row r="36" spans="1:23" ht="15.75" x14ac:dyDescent="0.25">
      <c r="A36" s="417" t="s">
        <v>375</v>
      </c>
      <c r="B36" s="401">
        <v>16</v>
      </c>
      <c r="C36" s="338" t="s">
        <v>137</v>
      </c>
      <c r="D36" s="339"/>
      <c r="E36" s="149">
        <v>17</v>
      </c>
      <c r="F36" s="211">
        <v>1</v>
      </c>
      <c r="G36" s="211">
        <v>0</v>
      </c>
      <c r="H36" s="211">
        <v>0</v>
      </c>
      <c r="I36" s="211">
        <v>0</v>
      </c>
      <c r="J36" s="211">
        <v>0</v>
      </c>
      <c r="K36" s="267">
        <v>0</v>
      </c>
      <c r="L36" s="211">
        <v>0</v>
      </c>
      <c r="M36" s="211">
        <v>0</v>
      </c>
      <c r="N36" s="268">
        <v>0</v>
      </c>
      <c r="O36" s="149">
        <v>0</v>
      </c>
      <c r="P36" s="211">
        <v>0</v>
      </c>
      <c r="Q36" s="211">
        <v>0</v>
      </c>
      <c r="R36" s="151">
        <v>0</v>
      </c>
      <c r="S36" s="213"/>
      <c r="T36" s="212"/>
      <c r="U36" s="469" t="str">
        <f t="shared" si="0"/>
        <v>nulla</v>
      </c>
      <c r="V36" s="222" t="str">
        <f t="shared" si="1"/>
        <v>Gyertyán</v>
      </c>
      <c r="W36" s="328"/>
    </row>
    <row r="37" spans="1:23" ht="15.75" x14ac:dyDescent="0.25">
      <c r="A37" s="417" t="s">
        <v>376</v>
      </c>
      <c r="B37" s="401">
        <v>16</v>
      </c>
      <c r="C37" s="338" t="s">
        <v>137</v>
      </c>
      <c r="D37" s="339"/>
      <c r="E37" s="149">
        <v>19</v>
      </c>
      <c r="F37" s="211">
        <v>1</v>
      </c>
      <c r="G37" s="211">
        <v>0</v>
      </c>
      <c r="H37" s="211">
        <v>0</v>
      </c>
      <c r="I37" s="211">
        <v>0</v>
      </c>
      <c r="J37" s="211">
        <v>0</v>
      </c>
      <c r="K37" s="267">
        <v>0</v>
      </c>
      <c r="L37" s="211">
        <v>0</v>
      </c>
      <c r="M37" s="211">
        <v>0</v>
      </c>
      <c r="N37" s="268">
        <v>0</v>
      </c>
      <c r="O37" s="149">
        <v>0</v>
      </c>
      <c r="P37" s="211">
        <v>0</v>
      </c>
      <c r="Q37" s="211">
        <v>0</v>
      </c>
      <c r="R37" s="151">
        <v>0</v>
      </c>
      <c r="S37" s="213"/>
      <c r="T37" s="212"/>
      <c r="U37" s="469" t="str">
        <f t="shared" si="0"/>
        <v>nulla</v>
      </c>
      <c r="V37" s="222" t="str">
        <f t="shared" si="1"/>
        <v>Gyertyán</v>
      </c>
      <c r="W37" s="328"/>
    </row>
    <row r="38" spans="1:23" ht="15.75" x14ac:dyDescent="0.25">
      <c r="A38" s="417" t="s">
        <v>377</v>
      </c>
      <c r="B38" s="401">
        <v>16</v>
      </c>
      <c r="C38" s="338" t="s">
        <v>137</v>
      </c>
      <c r="D38" s="339"/>
      <c r="E38" s="149">
        <v>23</v>
      </c>
      <c r="F38" s="211">
        <v>1</v>
      </c>
      <c r="G38" s="211">
        <v>0</v>
      </c>
      <c r="H38" s="211">
        <v>0</v>
      </c>
      <c r="I38" s="211">
        <v>0</v>
      </c>
      <c r="J38" s="211">
        <v>0</v>
      </c>
      <c r="K38" s="267">
        <v>0</v>
      </c>
      <c r="L38" s="211">
        <v>0</v>
      </c>
      <c r="M38" s="211">
        <v>0</v>
      </c>
      <c r="N38" s="268">
        <v>0</v>
      </c>
      <c r="O38" s="149">
        <v>0</v>
      </c>
      <c r="P38" s="211">
        <v>0</v>
      </c>
      <c r="Q38" s="211">
        <v>0</v>
      </c>
      <c r="R38" s="151">
        <v>0</v>
      </c>
      <c r="S38" s="213"/>
      <c r="T38" s="212"/>
      <c r="U38" s="469" t="str">
        <f t="shared" si="0"/>
        <v>nulla</v>
      </c>
      <c r="V38" s="222" t="str">
        <f t="shared" si="1"/>
        <v>Gyertyán</v>
      </c>
      <c r="W38" s="328"/>
    </row>
    <row r="39" spans="1:23" ht="15.75" x14ac:dyDescent="0.25">
      <c r="A39" s="417" t="s">
        <v>378</v>
      </c>
      <c r="B39" s="401">
        <v>16</v>
      </c>
      <c r="C39" s="338" t="s">
        <v>137</v>
      </c>
      <c r="D39" s="339"/>
      <c r="E39" s="149">
        <v>29</v>
      </c>
      <c r="F39" s="211">
        <v>1</v>
      </c>
      <c r="G39" s="211">
        <v>0</v>
      </c>
      <c r="H39" s="211">
        <v>0</v>
      </c>
      <c r="I39" s="211">
        <v>0</v>
      </c>
      <c r="J39" s="211">
        <v>0</v>
      </c>
      <c r="K39" s="267">
        <v>0</v>
      </c>
      <c r="L39" s="211">
        <v>0</v>
      </c>
      <c r="M39" s="211">
        <v>0</v>
      </c>
      <c r="N39" s="268">
        <v>0</v>
      </c>
      <c r="O39" s="149">
        <v>0</v>
      </c>
      <c r="P39" s="211">
        <v>0</v>
      </c>
      <c r="Q39" s="211">
        <v>0</v>
      </c>
      <c r="R39" s="151">
        <v>0</v>
      </c>
      <c r="S39" s="213"/>
      <c r="T39" s="212"/>
      <c r="U39" s="469" t="str">
        <f t="shared" si="0"/>
        <v>nulla</v>
      </c>
      <c r="V39" s="222" t="str">
        <f t="shared" si="1"/>
        <v>Gyertyán</v>
      </c>
      <c r="W39" s="328"/>
    </row>
    <row r="40" spans="1:23" ht="15.75" x14ac:dyDescent="0.25">
      <c r="A40" s="417" t="s">
        <v>379</v>
      </c>
      <c r="B40" s="401">
        <v>16</v>
      </c>
      <c r="C40" s="338" t="s">
        <v>137</v>
      </c>
      <c r="D40" s="339"/>
      <c r="E40" s="149">
        <v>19</v>
      </c>
      <c r="F40" s="211">
        <v>1</v>
      </c>
      <c r="G40" s="211">
        <v>0</v>
      </c>
      <c r="H40" s="211">
        <v>0</v>
      </c>
      <c r="I40" s="211">
        <v>0</v>
      </c>
      <c r="J40" s="211">
        <v>0</v>
      </c>
      <c r="K40" s="267">
        <v>0</v>
      </c>
      <c r="L40" s="211">
        <v>0</v>
      </c>
      <c r="M40" s="211">
        <v>0</v>
      </c>
      <c r="N40" s="268">
        <v>0</v>
      </c>
      <c r="O40" s="149">
        <v>0</v>
      </c>
      <c r="P40" s="211">
        <v>0</v>
      </c>
      <c r="Q40" s="211">
        <v>0</v>
      </c>
      <c r="R40" s="151">
        <v>0</v>
      </c>
      <c r="S40" s="213"/>
      <c r="T40" s="212"/>
      <c r="U40" s="469" t="str">
        <f t="shared" si="0"/>
        <v>nulla</v>
      </c>
      <c r="V40" s="222" t="str">
        <f t="shared" si="1"/>
        <v>Gyertyán</v>
      </c>
      <c r="W40" s="328"/>
    </row>
    <row r="41" spans="1:23" ht="15.75" x14ac:dyDescent="0.25">
      <c r="A41" s="417" t="s">
        <v>380</v>
      </c>
      <c r="B41" s="401">
        <v>16</v>
      </c>
      <c r="C41" s="338" t="s">
        <v>215</v>
      </c>
      <c r="D41" s="339"/>
      <c r="E41" s="149">
        <v>44</v>
      </c>
      <c r="F41" s="211">
        <v>1</v>
      </c>
      <c r="G41" s="211">
        <v>0</v>
      </c>
      <c r="H41" s="211">
        <v>0</v>
      </c>
      <c r="I41" s="211">
        <v>0</v>
      </c>
      <c r="J41" s="211">
        <v>0</v>
      </c>
      <c r="K41" s="267">
        <v>0</v>
      </c>
      <c r="L41" s="211">
        <v>0</v>
      </c>
      <c r="M41" s="211">
        <v>0</v>
      </c>
      <c r="N41" s="268">
        <v>0</v>
      </c>
      <c r="O41" s="149">
        <v>0</v>
      </c>
      <c r="P41" s="211">
        <v>0</v>
      </c>
      <c r="Q41" s="211">
        <v>0</v>
      </c>
      <c r="R41" s="151">
        <v>0</v>
      </c>
      <c r="S41" s="213"/>
      <c r="T41" s="212"/>
      <c r="U41" s="469" t="str">
        <f t="shared" si="0"/>
        <v>nulla</v>
      </c>
      <c r="V41" s="222" t="str">
        <f t="shared" si="1"/>
        <v>Kocsánytalan tölgy</v>
      </c>
      <c r="W41" s="328"/>
    </row>
    <row r="42" spans="1:23" ht="15.75" x14ac:dyDescent="0.25">
      <c r="A42" s="417" t="s">
        <v>383</v>
      </c>
      <c r="B42" s="401">
        <v>17</v>
      </c>
      <c r="C42" s="338" t="s">
        <v>215</v>
      </c>
      <c r="D42" s="339"/>
      <c r="E42" s="149">
        <v>50</v>
      </c>
      <c r="F42" s="211">
        <v>1</v>
      </c>
      <c r="G42" s="211">
        <v>0</v>
      </c>
      <c r="H42" s="211">
        <v>0</v>
      </c>
      <c r="I42" s="211">
        <v>0</v>
      </c>
      <c r="J42" s="211">
        <v>0</v>
      </c>
      <c r="K42" s="267">
        <v>0</v>
      </c>
      <c r="L42" s="211">
        <v>0</v>
      </c>
      <c r="M42" s="211">
        <v>0</v>
      </c>
      <c r="N42" s="268">
        <v>0</v>
      </c>
      <c r="O42" s="149">
        <v>0</v>
      </c>
      <c r="P42" s="211">
        <v>0</v>
      </c>
      <c r="Q42" s="211">
        <v>0</v>
      </c>
      <c r="R42" s="151">
        <v>0</v>
      </c>
      <c r="S42" s="213"/>
      <c r="T42" s="212"/>
      <c r="U42" s="469" t="str">
        <f t="shared" si="0"/>
        <v>nulla</v>
      </c>
      <c r="V42" s="222" t="str">
        <f t="shared" si="1"/>
        <v>Kocsánytalan tölgy</v>
      </c>
      <c r="W42" s="328"/>
    </row>
    <row r="43" spans="1:23" ht="15.75" x14ac:dyDescent="0.25">
      <c r="A43" s="417" t="s">
        <v>384</v>
      </c>
      <c r="B43" s="401">
        <v>17</v>
      </c>
      <c r="C43" s="338" t="s">
        <v>137</v>
      </c>
      <c r="D43" s="339"/>
      <c r="E43" s="149">
        <v>16</v>
      </c>
      <c r="F43" s="211">
        <v>1</v>
      </c>
      <c r="G43" s="211">
        <v>0</v>
      </c>
      <c r="H43" s="211">
        <v>0</v>
      </c>
      <c r="I43" s="211">
        <v>0</v>
      </c>
      <c r="J43" s="211">
        <v>0</v>
      </c>
      <c r="K43" s="267">
        <v>0</v>
      </c>
      <c r="L43" s="211">
        <v>0</v>
      </c>
      <c r="M43" s="211">
        <v>0</v>
      </c>
      <c r="N43" s="268">
        <v>0</v>
      </c>
      <c r="O43" s="149">
        <v>0</v>
      </c>
      <c r="P43" s="211">
        <v>0</v>
      </c>
      <c r="Q43" s="211">
        <v>0</v>
      </c>
      <c r="R43" s="151">
        <v>0</v>
      </c>
      <c r="S43" s="213"/>
      <c r="T43" s="212"/>
      <c r="U43" s="469" t="str">
        <f t="shared" si="0"/>
        <v>nulla</v>
      </c>
      <c r="V43" s="222" t="str">
        <f t="shared" si="1"/>
        <v>Gyertyán</v>
      </c>
      <c r="W43" s="328"/>
    </row>
    <row r="44" spans="1:23" ht="15.75" x14ac:dyDescent="0.25">
      <c r="A44" s="417" t="s">
        <v>385</v>
      </c>
      <c r="B44" s="401">
        <v>18</v>
      </c>
      <c r="C44" s="338" t="s">
        <v>215</v>
      </c>
      <c r="D44" s="339"/>
      <c r="E44" s="149">
        <v>52</v>
      </c>
      <c r="F44" s="211">
        <v>1</v>
      </c>
      <c r="G44" s="211">
        <v>0</v>
      </c>
      <c r="H44" s="211">
        <v>0</v>
      </c>
      <c r="I44" s="211">
        <v>0</v>
      </c>
      <c r="J44" s="211">
        <v>0</v>
      </c>
      <c r="K44" s="267">
        <v>0</v>
      </c>
      <c r="L44" s="211">
        <v>0</v>
      </c>
      <c r="M44" s="211">
        <v>0</v>
      </c>
      <c r="N44" s="268">
        <v>0</v>
      </c>
      <c r="O44" s="149">
        <v>0</v>
      </c>
      <c r="P44" s="211">
        <v>0</v>
      </c>
      <c r="Q44" s="211">
        <v>0</v>
      </c>
      <c r="R44" s="151">
        <v>0</v>
      </c>
      <c r="S44" s="213"/>
      <c r="T44" s="212"/>
      <c r="U44" s="469" t="str">
        <f t="shared" si="0"/>
        <v>nulla</v>
      </c>
      <c r="V44" s="222" t="str">
        <f t="shared" si="1"/>
        <v>Kocsánytalan tölgy</v>
      </c>
      <c r="W44" s="328"/>
    </row>
    <row r="45" spans="1:23" ht="15.75" x14ac:dyDescent="0.25">
      <c r="A45" s="417" t="s">
        <v>386</v>
      </c>
      <c r="B45" s="401">
        <v>18</v>
      </c>
      <c r="C45" s="338" t="s">
        <v>215</v>
      </c>
      <c r="D45" s="339"/>
      <c r="E45" s="149">
        <v>38</v>
      </c>
      <c r="F45" s="211">
        <v>1</v>
      </c>
      <c r="G45" s="211">
        <v>0</v>
      </c>
      <c r="H45" s="211">
        <v>0</v>
      </c>
      <c r="I45" s="211">
        <v>0</v>
      </c>
      <c r="J45" s="211">
        <v>0</v>
      </c>
      <c r="K45" s="267">
        <v>0</v>
      </c>
      <c r="L45" s="211">
        <v>0</v>
      </c>
      <c r="M45" s="211">
        <v>0</v>
      </c>
      <c r="N45" s="268">
        <v>0</v>
      </c>
      <c r="O45" s="149">
        <v>0</v>
      </c>
      <c r="P45" s="211">
        <v>0</v>
      </c>
      <c r="Q45" s="211">
        <v>0</v>
      </c>
      <c r="R45" s="151">
        <v>0</v>
      </c>
      <c r="S45" s="213"/>
      <c r="T45" s="212"/>
      <c r="U45" s="469" t="str">
        <f t="shared" si="0"/>
        <v>nulla</v>
      </c>
      <c r="V45" s="222" t="str">
        <f t="shared" si="1"/>
        <v>Kocsánytalan tölgy</v>
      </c>
      <c r="W45" s="328"/>
    </row>
    <row r="46" spans="1:23" ht="15.75" x14ac:dyDescent="0.25">
      <c r="A46" s="417" t="s">
        <v>387</v>
      </c>
      <c r="B46" s="401">
        <v>18</v>
      </c>
      <c r="C46" s="338" t="s">
        <v>215</v>
      </c>
      <c r="D46" s="339"/>
      <c r="E46" s="149">
        <v>34</v>
      </c>
      <c r="F46" s="211">
        <v>1</v>
      </c>
      <c r="G46" s="211">
        <v>0</v>
      </c>
      <c r="H46" s="211">
        <v>0</v>
      </c>
      <c r="I46" s="211">
        <v>0</v>
      </c>
      <c r="J46" s="211">
        <v>0</v>
      </c>
      <c r="K46" s="267">
        <v>0</v>
      </c>
      <c r="L46" s="211">
        <v>0</v>
      </c>
      <c r="M46" s="211">
        <v>0</v>
      </c>
      <c r="N46" s="268">
        <v>0</v>
      </c>
      <c r="O46" s="149">
        <v>0</v>
      </c>
      <c r="P46" s="211">
        <v>0</v>
      </c>
      <c r="Q46" s="211">
        <v>0</v>
      </c>
      <c r="R46" s="151">
        <v>0</v>
      </c>
      <c r="S46" s="213"/>
      <c r="T46" s="212"/>
      <c r="U46" s="469" t="str">
        <f t="shared" si="0"/>
        <v>nulla</v>
      </c>
      <c r="V46" s="222" t="str">
        <f t="shared" si="1"/>
        <v>Kocsánytalan tölgy</v>
      </c>
      <c r="W46" s="328"/>
    </row>
    <row r="47" spans="1:23" ht="15.75" x14ac:dyDescent="0.25">
      <c r="A47" s="238"/>
      <c r="B47" s="401">
        <v>19</v>
      </c>
      <c r="C47" s="338" t="s">
        <v>215</v>
      </c>
      <c r="D47" s="339"/>
      <c r="E47" s="149">
        <v>39</v>
      </c>
      <c r="F47" s="211">
        <v>1</v>
      </c>
      <c r="G47" s="211">
        <v>0</v>
      </c>
      <c r="H47" s="211">
        <v>0</v>
      </c>
      <c r="I47" s="211">
        <v>0</v>
      </c>
      <c r="J47" s="211">
        <v>0</v>
      </c>
      <c r="K47" s="267">
        <v>0</v>
      </c>
      <c r="L47" s="211">
        <v>0</v>
      </c>
      <c r="M47" s="211">
        <v>0</v>
      </c>
      <c r="N47" s="268">
        <v>0</v>
      </c>
      <c r="O47" s="149">
        <v>0</v>
      </c>
      <c r="P47" s="211">
        <v>0</v>
      </c>
      <c r="Q47" s="211">
        <v>0</v>
      </c>
      <c r="R47" s="151">
        <v>0</v>
      </c>
      <c r="S47" s="213"/>
      <c r="T47" s="212"/>
      <c r="U47" s="469" t="str">
        <f t="shared" si="0"/>
        <v>nulla</v>
      </c>
      <c r="V47" s="222" t="str">
        <f t="shared" si="1"/>
        <v>Kocsánytalan tölgy</v>
      </c>
      <c r="W47" s="328"/>
    </row>
    <row r="48" spans="1:23" ht="15.75" x14ac:dyDescent="0.25">
      <c r="A48" s="238"/>
      <c r="B48" s="401">
        <v>19</v>
      </c>
      <c r="C48" s="338" t="s">
        <v>137</v>
      </c>
      <c r="D48" s="339"/>
      <c r="E48" s="149">
        <v>12</v>
      </c>
      <c r="F48" s="211">
        <v>1</v>
      </c>
      <c r="G48" s="211">
        <v>0</v>
      </c>
      <c r="H48" s="211">
        <v>0</v>
      </c>
      <c r="I48" s="211">
        <v>0</v>
      </c>
      <c r="J48" s="211">
        <v>0</v>
      </c>
      <c r="K48" s="267">
        <v>0</v>
      </c>
      <c r="L48" s="211">
        <v>0</v>
      </c>
      <c r="M48" s="211">
        <v>0</v>
      </c>
      <c r="N48" s="268">
        <v>0</v>
      </c>
      <c r="O48" s="149">
        <v>0</v>
      </c>
      <c r="P48" s="211">
        <v>0</v>
      </c>
      <c r="Q48" s="211">
        <v>0</v>
      </c>
      <c r="R48" s="151">
        <v>0</v>
      </c>
      <c r="S48" s="213"/>
      <c r="T48" s="212"/>
      <c r="U48" s="469" t="str">
        <f t="shared" si="0"/>
        <v>nulla</v>
      </c>
      <c r="V48" s="222" t="str">
        <f t="shared" si="1"/>
        <v>Gyertyán</v>
      </c>
      <c r="W48" s="328"/>
    </row>
    <row r="49" spans="1:23" ht="15.75" x14ac:dyDescent="0.25">
      <c r="A49" s="238"/>
      <c r="B49" s="401">
        <v>19</v>
      </c>
      <c r="C49" s="338" t="s">
        <v>137</v>
      </c>
      <c r="D49" s="339"/>
      <c r="E49" s="149">
        <v>23</v>
      </c>
      <c r="F49" s="211">
        <v>1</v>
      </c>
      <c r="G49" s="211">
        <v>0</v>
      </c>
      <c r="H49" s="211">
        <v>0</v>
      </c>
      <c r="I49" s="211">
        <v>0</v>
      </c>
      <c r="J49" s="211">
        <v>0</v>
      </c>
      <c r="K49" s="267">
        <v>0</v>
      </c>
      <c r="L49" s="211">
        <v>0</v>
      </c>
      <c r="M49" s="211">
        <v>0</v>
      </c>
      <c r="N49" s="268">
        <v>0</v>
      </c>
      <c r="O49" s="149">
        <v>0</v>
      </c>
      <c r="P49" s="211">
        <v>0</v>
      </c>
      <c r="Q49" s="211">
        <v>0</v>
      </c>
      <c r="R49" s="151">
        <v>0</v>
      </c>
      <c r="S49" s="213"/>
      <c r="T49" s="212"/>
      <c r="U49" s="469" t="str">
        <f t="shared" si="0"/>
        <v>nulla</v>
      </c>
      <c r="V49" s="222" t="str">
        <f t="shared" si="1"/>
        <v>Gyertyán</v>
      </c>
      <c r="W49" s="328"/>
    </row>
    <row r="50" spans="1:23" ht="15.75" x14ac:dyDescent="0.25">
      <c r="A50" s="238"/>
      <c r="B50" s="401">
        <v>20</v>
      </c>
      <c r="C50" s="338" t="s">
        <v>215</v>
      </c>
      <c r="D50" s="339"/>
      <c r="E50" s="149">
        <v>43</v>
      </c>
      <c r="F50" s="211">
        <v>1</v>
      </c>
      <c r="G50" s="211">
        <v>0</v>
      </c>
      <c r="H50" s="211">
        <v>0</v>
      </c>
      <c r="I50" s="211">
        <v>0</v>
      </c>
      <c r="J50" s="211">
        <v>0</v>
      </c>
      <c r="K50" s="267">
        <v>0</v>
      </c>
      <c r="L50" s="211">
        <v>0</v>
      </c>
      <c r="M50" s="211">
        <v>0</v>
      </c>
      <c r="N50" s="268">
        <v>0</v>
      </c>
      <c r="O50" s="149">
        <v>0</v>
      </c>
      <c r="P50" s="211">
        <v>0</v>
      </c>
      <c r="Q50" s="211">
        <v>0</v>
      </c>
      <c r="R50" s="151">
        <v>0</v>
      </c>
      <c r="S50" s="213"/>
      <c r="T50" s="212"/>
      <c r="U50" s="469" t="str">
        <f t="shared" si="0"/>
        <v>nulla</v>
      </c>
      <c r="V50" s="222" t="str">
        <f t="shared" si="1"/>
        <v>Kocsánytalan tölgy</v>
      </c>
      <c r="W50" s="328"/>
    </row>
    <row r="51" spans="1:23" ht="15.75" x14ac:dyDescent="0.25">
      <c r="B51" s="401">
        <v>20</v>
      </c>
      <c r="C51" s="338" t="s">
        <v>137</v>
      </c>
      <c r="D51" s="339"/>
      <c r="E51" s="149">
        <v>27</v>
      </c>
      <c r="F51" s="211">
        <v>1</v>
      </c>
      <c r="G51" s="211">
        <v>0</v>
      </c>
      <c r="H51" s="211">
        <v>0</v>
      </c>
      <c r="I51" s="211">
        <v>0</v>
      </c>
      <c r="J51" s="211">
        <v>0</v>
      </c>
      <c r="K51" s="267">
        <v>0</v>
      </c>
      <c r="L51" s="211">
        <v>0</v>
      </c>
      <c r="M51" s="211">
        <v>0</v>
      </c>
      <c r="N51" s="268">
        <v>0</v>
      </c>
      <c r="O51" s="149">
        <v>0</v>
      </c>
      <c r="P51" s="211">
        <v>0</v>
      </c>
      <c r="Q51" s="211">
        <v>0</v>
      </c>
      <c r="R51" s="151">
        <v>0</v>
      </c>
      <c r="S51" s="213"/>
      <c r="T51" s="212"/>
      <c r="U51" s="469" t="str">
        <f t="shared" si="0"/>
        <v>nulla</v>
      </c>
      <c r="V51" s="222" t="str">
        <f t="shared" si="1"/>
        <v>Gyertyán</v>
      </c>
      <c r="W51" s="328"/>
    </row>
    <row r="52" spans="1:23" ht="15.75" x14ac:dyDescent="0.25">
      <c r="B52" s="401">
        <v>21</v>
      </c>
      <c r="C52" s="338" t="s">
        <v>215</v>
      </c>
      <c r="D52" s="339"/>
      <c r="E52" s="149">
        <v>33</v>
      </c>
      <c r="F52" s="211">
        <v>1</v>
      </c>
      <c r="G52" s="211">
        <v>0</v>
      </c>
      <c r="H52" s="211">
        <v>0</v>
      </c>
      <c r="I52" s="211">
        <v>0</v>
      </c>
      <c r="J52" s="211">
        <v>0</v>
      </c>
      <c r="K52" s="267">
        <v>0</v>
      </c>
      <c r="L52" s="211">
        <v>0</v>
      </c>
      <c r="M52" s="211">
        <v>0</v>
      </c>
      <c r="N52" s="268">
        <v>0</v>
      </c>
      <c r="O52" s="149">
        <v>0</v>
      </c>
      <c r="P52" s="211">
        <v>0</v>
      </c>
      <c r="Q52" s="211">
        <v>0</v>
      </c>
      <c r="R52" s="151">
        <v>0</v>
      </c>
      <c r="S52" s="213"/>
      <c r="T52" s="212"/>
      <c r="U52" s="469" t="str">
        <f t="shared" si="0"/>
        <v>nulla</v>
      </c>
      <c r="V52" s="222" t="str">
        <f t="shared" si="1"/>
        <v>Kocsánytalan tölgy</v>
      </c>
      <c r="W52" s="328"/>
    </row>
    <row r="53" spans="1:23" ht="15.75" x14ac:dyDescent="0.25">
      <c r="B53" s="401">
        <v>21</v>
      </c>
      <c r="C53" s="338" t="s">
        <v>215</v>
      </c>
      <c r="D53" s="339"/>
      <c r="E53" s="149">
        <v>15</v>
      </c>
      <c r="F53" s="211">
        <v>1</v>
      </c>
      <c r="G53" s="211">
        <v>0</v>
      </c>
      <c r="H53" s="211">
        <v>0</v>
      </c>
      <c r="I53" s="211">
        <v>0</v>
      </c>
      <c r="J53" s="211">
        <v>0</v>
      </c>
      <c r="K53" s="267">
        <v>0</v>
      </c>
      <c r="L53" s="211">
        <v>0</v>
      </c>
      <c r="M53" s="211">
        <v>0</v>
      </c>
      <c r="N53" s="268">
        <v>0</v>
      </c>
      <c r="O53" s="149">
        <v>0</v>
      </c>
      <c r="P53" s="211">
        <v>0</v>
      </c>
      <c r="Q53" s="211">
        <v>0</v>
      </c>
      <c r="R53" s="151">
        <v>0</v>
      </c>
      <c r="S53" s="213"/>
      <c r="T53" s="212"/>
      <c r="U53" s="469" t="str">
        <f t="shared" si="0"/>
        <v>nulla</v>
      </c>
      <c r="V53" s="222" t="str">
        <f t="shared" si="1"/>
        <v>Kocsánytalan tölgy</v>
      </c>
      <c r="W53" s="328"/>
    </row>
    <row r="54" spans="1:23" ht="15.75" x14ac:dyDescent="0.25">
      <c r="B54" s="401">
        <v>21</v>
      </c>
      <c r="C54" s="338" t="s">
        <v>215</v>
      </c>
      <c r="D54" s="339"/>
      <c r="E54" s="149">
        <v>35</v>
      </c>
      <c r="F54" s="211">
        <v>1</v>
      </c>
      <c r="G54" s="211">
        <v>0</v>
      </c>
      <c r="H54" s="211">
        <v>0</v>
      </c>
      <c r="I54" s="211">
        <v>0</v>
      </c>
      <c r="J54" s="211">
        <v>0</v>
      </c>
      <c r="K54" s="267">
        <v>0</v>
      </c>
      <c r="L54" s="211">
        <v>0</v>
      </c>
      <c r="M54" s="211">
        <v>0</v>
      </c>
      <c r="N54" s="268">
        <v>0</v>
      </c>
      <c r="O54" s="149">
        <v>0</v>
      </c>
      <c r="P54" s="211">
        <v>0</v>
      </c>
      <c r="Q54" s="211">
        <v>0</v>
      </c>
      <c r="R54" s="151">
        <v>0</v>
      </c>
      <c r="S54" s="213"/>
      <c r="T54" s="212"/>
      <c r="U54" s="469" t="str">
        <f t="shared" si="0"/>
        <v>nulla</v>
      </c>
      <c r="V54" s="222" t="str">
        <f t="shared" si="1"/>
        <v>Kocsánytalan tölgy</v>
      </c>
      <c r="W54" s="328"/>
    </row>
    <row r="55" spans="1:23" ht="15.75" x14ac:dyDescent="0.25">
      <c r="B55" s="401">
        <v>23</v>
      </c>
      <c r="C55" s="338" t="s">
        <v>215</v>
      </c>
      <c r="D55" s="339"/>
      <c r="E55" s="149">
        <v>38</v>
      </c>
      <c r="F55" s="211">
        <v>1</v>
      </c>
      <c r="G55" s="211">
        <v>0</v>
      </c>
      <c r="H55" s="211">
        <v>0</v>
      </c>
      <c r="I55" s="211">
        <v>0</v>
      </c>
      <c r="J55" s="211">
        <v>0</v>
      </c>
      <c r="K55" s="267">
        <v>0</v>
      </c>
      <c r="L55" s="211">
        <v>0</v>
      </c>
      <c r="M55" s="211">
        <v>0</v>
      </c>
      <c r="N55" s="268">
        <v>0</v>
      </c>
      <c r="O55" s="149">
        <v>0</v>
      </c>
      <c r="P55" s="211">
        <v>0</v>
      </c>
      <c r="Q55" s="211">
        <v>0</v>
      </c>
      <c r="R55" s="151">
        <v>0</v>
      </c>
      <c r="S55" s="213"/>
      <c r="T55" s="212"/>
      <c r="U55" s="469" t="str">
        <f t="shared" si="0"/>
        <v>nulla</v>
      </c>
      <c r="V55" s="222" t="str">
        <f t="shared" si="1"/>
        <v>Kocsánytalan tölgy</v>
      </c>
      <c r="W55" s="328"/>
    </row>
    <row r="56" spans="1:23" ht="15.75" x14ac:dyDescent="0.25">
      <c r="B56" s="401">
        <v>23</v>
      </c>
      <c r="C56" s="338" t="s">
        <v>215</v>
      </c>
      <c r="D56" s="339"/>
      <c r="E56" s="149">
        <v>63</v>
      </c>
      <c r="F56" s="211">
        <v>1</v>
      </c>
      <c r="G56" s="211">
        <v>0</v>
      </c>
      <c r="H56" s="211">
        <v>0</v>
      </c>
      <c r="I56" s="211">
        <v>0</v>
      </c>
      <c r="J56" s="211">
        <v>0</v>
      </c>
      <c r="K56" s="267">
        <v>0</v>
      </c>
      <c r="L56" s="211">
        <v>0</v>
      </c>
      <c r="M56" s="211">
        <v>0</v>
      </c>
      <c r="N56" s="268">
        <v>0</v>
      </c>
      <c r="O56" s="149">
        <v>0</v>
      </c>
      <c r="P56" s="211">
        <v>0</v>
      </c>
      <c r="Q56" s="211">
        <v>0</v>
      </c>
      <c r="R56" s="151">
        <v>0</v>
      </c>
      <c r="S56" s="213"/>
      <c r="T56" s="212"/>
      <c r="U56" s="469" t="str">
        <f t="shared" si="0"/>
        <v>nulla</v>
      </c>
      <c r="V56" s="222" t="str">
        <f t="shared" si="1"/>
        <v>Kocsánytalan tölgy</v>
      </c>
      <c r="W56" s="328"/>
    </row>
    <row r="57" spans="1:23" ht="15.75" x14ac:dyDescent="0.25">
      <c r="B57" s="401">
        <v>23</v>
      </c>
      <c r="C57" s="338" t="s">
        <v>137</v>
      </c>
      <c r="D57" s="339"/>
      <c r="E57" s="149">
        <v>18</v>
      </c>
      <c r="F57" s="211">
        <v>1</v>
      </c>
      <c r="G57" s="211">
        <v>0</v>
      </c>
      <c r="H57" s="211">
        <v>0</v>
      </c>
      <c r="I57" s="211">
        <v>0</v>
      </c>
      <c r="J57" s="211">
        <v>0</v>
      </c>
      <c r="K57" s="267">
        <v>0</v>
      </c>
      <c r="L57" s="211">
        <v>0</v>
      </c>
      <c r="M57" s="211">
        <v>0</v>
      </c>
      <c r="N57" s="268">
        <v>0</v>
      </c>
      <c r="O57" s="149">
        <v>0</v>
      </c>
      <c r="P57" s="211">
        <v>0</v>
      </c>
      <c r="Q57" s="211">
        <v>0</v>
      </c>
      <c r="R57" s="151">
        <v>0</v>
      </c>
      <c r="S57" s="213"/>
      <c r="T57" s="212"/>
      <c r="U57" s="469" t="str">
        <f t="shared" si="0"/>
        <v>nulla</v>
      </c>
      <c r="V57" s="222" t="str">
        <f t="shared" si="1"/>
        <v>Gyertyán</v>
      </c>
      <c r="W57" s="328"/>
    </row>
    <row r="58" spans="1:23" ht="15.75" x14ac:dyDescent="0.25">
      <c r="B58" s="401">
        <v>24</v>
      </c>
      <c r="C58" s="338" t="s">
        <v>215</v>
      </c>
      <c r="D58" s="339"/>
      <c r="E58" s="149">
        <v>46</v>
      </c>
      <c r="F58" s="211">
        <v>1</v>
      </c>
      <c r="G58" s="211">
        <v>0</v>
      </c>
      <c r="H58" s="211">
        <v>0</v>
      </c>
      <c r="I58" s="211">
        <v>0</v>
      </c>
      <c r="J58" s="211">
        <v>0</v>
      </c>
      <c r="K58" s="267">
        <v>0</v>
      </c>
      <c r="L58" s="211">
        <v>0</v>
      </c>
      <c r="M58" s="211">
        <v>0</v>
      </c>
      <c r="N58" s="268">
        <v>0</v>
      </c>
      <c r="O58" s="149">
        <v>0</v>
      </c>
      <c r="P58" s="211">
        <v>0</v>
      </c>
      <c r="Q58" s="211">
        <v>0</v>
      </c>
      <c r="R58" s="151">
        <v>0</v>
      </c>
      <c r="S58" s="213"/>
      <c r="T58" s="212"/>
      <c r="U58" s="469" t="str">
        <f t="shared" si="0"/>
        <v>nulla</v>
      </c>
      <c r="V58" s="222" t="str">
        <f t="shared" si="1"/>
        <v>Kocsánytalan tölgy</v>
      </c>
      <c r="W58" s="328"/>
    </row>
    <row r="59" spans="1:23" ht="15.75" x14ac:dyDescent="0.25">
      <c r="B59" s="401">
        <v>24</v>
      </c>
      <c r="C59" s="338" t="s">
        <v>215</v>
      </c>
      <c r="D59" s="339"/>
      <c r="E59" s="149">
        <v>43</v>
      </c>
      <c r="F59" s="211">
        <v>1</v>
      </c>
      <c r="G59" s="211">
        <v>0</v>
      </c>
      <c r="H59" s="211">
        <v>0</v>
      </c>
      <c r="I59" s="211">
        <v>0</v>
      </c>
      <c r="J59" s="211">
        <v>0</v>
      </c>
      <c r="K59" s="267">
        <v>0</v>
      </c>
      <c r="L59" s="211">
        <v>0</v>
      </c>
      <c r="M59" s="211">
        <v>0</v>
      </c>
      <c r="N59" s="268">
        <v>0</v>
      </c>
      <c r="O59" s="149">
        <v>0</v>
      </c>
      <c r="P59" s="211">
        <v>0</v>
      </c>
      <c r="Q59" s="211">
        <v>0</v>
      </c>
      <c r="R59" s="151">
        <v>0</v>
      </c>
      <c r="S59" s="213"/>
      <c r="T59" s="212"/>
      <c r="U59" s="469" t="str">
        <f t="shared" si="0"/>
        <v>nulla</v>
      </c>
      <c r="V59" s="222" t="str">
        <f t="shared" si="1"/>
        <v>Kocsánytalan tölgy</v>
      </c>
      <c r="W59" s="328"/>
    </row>
    <row r="60" spans="1:23" ht="15.75" x14ac:dyDescent="0.25">
      <c r="B60" s="401">
        <v>25</v>
      </c>
      <c r="C60" s="338" t="s">
        <v>215</v>
      </c>
      <c r="D60" s="339"/>
      <c r="E60" s="149">
        <v>71</v>
      </c>
      <c r="F60" s="211">
        <v>1</v>
      </c>
      <c r="G60" s="211">
        <v>0</v>
      </c>
      <c r="H60" s="211">
        <v>0</v>
      </c>
      <c r="I60" s="211">
        <v>0</v>
      </c>
      <c r="J60" s="211">
        <v>0</v>
      </c>
      <c r="K60" s="267">
        <v>0</v>
      </c>
      <c r="L60" s="211">
        <v>0</v>
      </c>
      <c r="M60" s="211">
        <v>0</v>
      </c>
      <c r="N60" s="268">
        <v>0</v>
      </c>
      <c r="O60" s="149">
        <v>0</v>
      </c>
      <c r="P60" s="211">
        <v>0</v>
      </c>
      <c r="Q60" s="211">
        <v>0</v>
      </c>
      <c r="R60" s="151">
        <v>0</v>
      </c>
      <c r="S60" s="213"/>
      <c r="T60" s="212"/>
      <c r="U60" s="469" t="str">
        <f t="shared" si="0"/>
        <v>nulla</v>
      </c>
      <c r="V60" s="222" t="str">
        <f t="shared" si="1"/>
        <v>Kocsánytalan tölgy</v>
      </c>
      <c r="W60" s="328"/>
    </row>
    <row r="61" spans="1:23" ht="15.75" x14ac:dyDescent="0.25">
      <c r="B61" s="401">
        <v>25</v>
      </c>
      <c r="C61" s="338" t="s">
        <v>215</v>
      </c>
      <c r="D61" s="339"/>
      <c r="E61" s="149">
        <v>34</v>
      </c>
      <c r="F61" s="211">
        <v>1</v>
      </c>
      <c r="G61" s="211">
        <v>0</v>
      </c>
      <c r="H61" s="211">
        <v>0</v>
      </c>
      <c r="I61" s="211">
        <v>0</v>
      </c>
      <c r="J61" s="211">
        <v>0</v>
      </c>
      <c r="K61" s="267">
        <v>0</v>
      </c>
      <c r="L61" s="211">
        <v>0</v>
      </c>
      <c r="M61" s="211">
        <v>0</v>
      </c>
      <c r="N61" s="268">
        <v>0</v>
      </c>
      <c r="O61" s="149">
        <v>0</v>
      </c>
      <c r="P61" s="211">
        <v>0</v>
      </c>
      <c r="Q61" s="211">
        <v>0</v>
      </c>
      <c r="R61" s="151">
        <v>0</v>
      </c>
      <c r="S61" s="213"/>
      <c r="T61" s="212"/>
      <c r="U61" s="469" t="str">
        <f t="shared" si="0"/>
        <v>nulla</v>
      </c>
      <c r="V61" s="222" t="str">
        <f t="shared" si="1"/>
        <v>Kocsánytalan tölgy</v>
      </c>
      <c r="W61" s="328"/>
    </row>
    <row r="62" spans="1:23" ht="15.75" x14ac:dyDescent="0.25">
      <c r="B62" s="401">
        <v>26</v>
      </c>
      <c r="C62" s="338" t="s">
        <v>215</v>
      </c>
      <c r="D62" s="339"/>
      <c r="E62" s="149">
        <v>52</v>
      </c>
      <c r="F62" s="211">
        <v>1</v>
      </c>
      <c r="G62" s="211">
        <v>0</v>
      </c>
      <c r="H62" s="211">
        <v>0</v>
      </c>
      <c r="I62" s="211">
        <v>0</v>
      </c>
      <c r="J62" s="211">
        <v>0</v>
      </c>
      <c r="K62" s="267">
        <v>0</v>
      </c>
      <c r="L62" s="211">
        <v>0</v>
      </c>
      <c r="M62" s="211">
        <v>0</v>
      </c>
      <c r="N62" s="268">
        <v>0</v>
      </c>
      <c r="O62" s="149">
        <v>0</v>
      </c>
      <c r="P62" s="211">
        <v>0</v>
      </c>
      <c r="Q62" s="211">
        <v>0</v>
      </c>
      <c r="R62" s="151">
        <v>0</v>
      </c>
      <c r="S62" s="213"/>
      <c r="T62" s="212"/>
      <c r="U62" s="469" t="str">
        <f t="shared" si="0"/>
        <v>nulla</v>
      </c>
      <c r="V62" s="222" t="str">
        <f t="shared" si="1"/>
        <v>Kocsánytalan tölgy</v>
      </c>
      <c r="W62" s="328"/>
    </row>
    <row r="63" spans="1:23" ht="15.75" x14ac:dyDescent="0.25">
      <c r="B63" s="401">
        <v>26</v>
      </c>
      <c r="C63" s="338" t="s">
        <v>215</v>
      </c>
      <c r="D63" s="339"/>
      <c r="E63" s="149">
        <v>25</v>
      </c>
      <c r="F63" s="211">
        <v>1</v>
      </c>
      <c r="G63" s="211">
        <v>0</v>
      </c>
      <c r="H63" s="211">
        <v>0</v>
      </c>
      <c r="I63" s="211">
        <v>0</v>
      </c>
      <c r="J63" s="211">
        <v>0</v>
      </c>
      <c r="K63" s="267">
        <v>0</v>
      </c>
      <c r="L63" s="211">
        <v>0</v>
      </c>
      <c r="M63" s="211">
        <v>0</v>
      </c>
      <c r="N63" s="268">
        <v>0</v>
      </c>
      <c r="O63" s="149">
        <v>0</v>
      </c>
      <c r="P63" s="211">
        <v>0</v>
      </c>
      <c r="Q63" s="211">
        <v>0</v>
      </c>
      <c r="R63" s="151">
        <v>0</v>
      </c>
      <c r="S63" s="213"/>
      <c r="T63" s="212"/>
      <c r="U63" s="469" t="str">
        <f t="shared" si="0"/>
        <v>nulla</v>
      </c>
      <c r="V63" s="222" t="str">
        <f t="shared" si="1"/>
        <v>Kocsánytalan tölgy</v>
      </c>
      <c r="W63" s="328"/>
    </row>
    <row r="64" spans="1:23" ht="15.75" x14ac:dyDescent="0.25">
      <c r="B64" s="401">
        <v>26</v>
      </c>
      <c r="C64" s="338" t="s">
        <v>215</v>
      </c>
      <c r="D64" s="339"/>
      <c r="E64" s="149">
        <v>48</v>
      </c>
      <c r="F64" s="211">
        <v>1</v>
      </c>
      <c r="G64" s="211">
        <v>0</v>
      </c>
      <c r="H64" s="211">
        <v>0</v>
      </c>
      <c r="I64" s="211">
        <v>0</v>
      </c>
      <c r="J64" s="211">
        <v>0</v>
      </c>
      <c r="K64" s="267">
        <v>0</v>
      </c>
      <c r="L64" s="211">
        <v>0</v>
      </c>
      <c r="M64" s="211">
        <v>0</v>
      </c>
      <c r="N64" s="268">
        <v>0</v>
      </c>
      <c r="O64" s="149">
        <v>0</v>
      </c>
      <c r="P64" s="211">
        <v>0</v>
      </c>
      <c r="Q64" s="211">
        <v>0</v>
      </c>
      <c r="R64" s="151">
        <v>0</v>
      </c>
      <c r="S64" s="213"/>
      <c r="T64" s="212"/>
      <c r="U64" s="469" t="str">
        <f t="shared" si="0"/>
        <v>nulla</v>
      </c>
      <c r="V64" s="222" t="str">
        <f t="shared" si="1"/>
        <v>Kocsánytalan tölgy</v>
      </c>
      <c r="W64" s="328"/>
    </row>
    <row r="65" spans="2:23" ht="15.75" x14ac:dyDescent="0.25">
      <c r="B65" s="401">
        <v>26</v>
      </c>
      <c r="C65" s="338" t="s">
        <v>215</v>
      </c>
      <c r="D65" s="339"/>
      <c r="E65" s="149">
        <v>42</v>
      </c>
      <c r="F65" s="211">
        <v>1</v>
      </c>
      <c r="G65" s="211">
        <v>0</v>
      </c>
      <c r="H65" s="211">
        <v>0</v>
      </c>
      <c r="I65" s="211">
        <v>0</v>
      </c>
      <c r="J65" s="211">
        <v>0</v>
      </c>
      <c r="K65" s="267">
        <v>0</v>
      </c>
      <c r="L65" s="211">
        <v>0</v>
      </c>
      <c r="M65" s="211">
        <v>0</v>
      </c>
      <c r="N65" s="268">
        <v>0</v>
      </c>
      <c r="O65" s="149">
        <v>0</v>
      </c>
      <c r="P65" s="211">
        <v>0</v>
      </c>
      <c r="Q65" s="211">
        <v>0</v>
      </c>
      <c r="R65" s="151">
        <v>0</v>
      </c>
      <c r="S65" s="213"/>
      <c r="T65" s="212"/>
      <c r="U65" s="469" t="str">
        <f t="shared" si="0"/>
        <v>nulla</v>
      </c>
      <c r="V65" s="222" t="str">
        <f t="shared" si="1"/>
        <v>Kocsánytalan tölgy</v>
      </c>
      <c r="W65" s="328"/>
    </row>
    <row r="66" spans="2:23" ht="15.75" x14ac:dyDescent="0.25">
      <c r="B66" s="401">
        <v>27</v>
      </c>
      <c r="C66" s="338" t="s">
        <v>215</v>
      </c>
      <c r="D66" s="339"/>
      <c r="E66" s="149">
        <v>41</v>
      </c>
      <c r="F66" s="211">
        <v>1</v>
      </c>
      <c r="G66" s="211">
        <v>0</v>
      </c>
      <c r="H66" s="211">
        <v>0</v>
      </c>
      <c r="I66" s="211">
        <v>0</v>
      </c>
      <c r="J66" s="211">
        <v>0</v>
      </c>
      <c r="K66" s="267">
        <v>0</v>
      </c>
      <c r="L66" s="211">
        <v>0</v>
      </c>
      <c r="M66" s="211">
        <v>0</v>
      </c>
      <c r="N66" s="268">
        <v>0</v>
      </c>
      <c r="O66" s="149">
        <v>0</v>
      </c>
      <c r="P66" s="211">
        <v>0</v>
      </c>
      <c r="Q66" s="211">
        <v>0</v>
      </c>
      <c r="R66" s="151">
        <v>0</v>
      </c>
      <c r="S66" s="213"/>
      <c r="T66" s="212"/>
      <c r="U66" s="469" t="str">
        <f t="shared" si="0"/>
        <v>nulla</v>
      </c>
      <c r="V66" s="222" t="str">
        <f t="shared" si="1"/>
        <v>Kocsánytalan tölgy</v>
      </c>
      <c r="W66" s="328"/>
    </row>
    <row r="67" spans="2:23" ht="15.75" x14ac:dyDescent="0.25">
      <c r="B67" s="401">
        <v>27</v>
      </c>
      <c r="C67" s="338" t="s">
        <v>215</v>
      </c>
      <c r="D67" s="339"/>
      <c r="E67" s="149">
        <v>21</v>
      </c>
      <c r="F67" s="211">
        <v>1</v>
      </c>
      <c r="G67" s="211">
        <v>0</v>
      </c>
      <c r="H67" s="211">
        <v>0</v>
      </c>
      <c r="I67" s="211">
        <v>0</v>
      </c>
      <c r="J67" s="211">
        <v>0</v>
      </c>
      <c r="K67" s="267">
        <v>0</v>
      </c>
      <c r="L67" s="211">
        <v>0</v>
      </c>
      <c r="M67" s="211">
        <v>0</v>
      </c>
      <c r="N67" s="268">
        <v>0</v>
      </c>
      <c r="O67" s="149">
        <v>0</v>
      </c>
      <c r="P67" s="211">
        <v>0</v>
      </c>
      <c r="Q67" s="211">
        <v>0</v>
      </c>
      <c r="R67" s="151">
        <v>0</v>
      </c>
      <c r="S67" s="213"/>
      <c r="T67" s="212"/>
      <c r="U67" s="469" t="str">
        <f t="shared" si="0"/>
        <v>nulla</v>
      </c>
      <c r="V67" s="222" t="str">
        <f t="shared" si="1"/>
        <v>Kocsánytalan tölgy</v>
      </c>
      <c r="W67" s="328"/>
    </row>
    <row r="68" spans="2:23" ht="15.75" x14ac:dyDescent="0.25">
      <c r="B68" s="401">
        <v>28</v>
      </c>
      <c r="C68" s="338" t="s">
        <v>215</v>
      </c>
      <c r="D68" s="339"/>
      <c r="E68" s="149">
        <v>39</v>
      </c>
      <c r="F68" s="211">
        <v>1</v>
      </c>
      <c r="G68" s="211">
        <v>0</v>
      </c>
      <c r="H68" s="211">
        <v>0</v>
      </c>
      <c r="I68" s="211">
        <v>0</v>
      </c>
      <c r="J68" s="211">
        <v>0</v>
      </c>
      <c r="K68" s="267">
        <v>0</v>
      </c>
      <c r="L68" s="211">
        <v>0</v>
      </c>
      <c r="M68" s="211">
        <v>0</v>
      </c>
      <c r="N68" s="268">
        <v>0</v>
      </c>
      <c r="O68" s="149">
        <v>0</v>
      </c>
      <c r="P68" s="211">
        <v>0</v>
      </c>
      <c r="Q68" s="211">
        <v>0</v>
      </c>
      <c r="R68" s="151">
        <v>0</v>
      </c>
      <c r="S68" s="213"/>
      <c r="T68" s="212"/>
      <c r="U68" s="469" t="str">
        <f t="shared" si="0"/>
        <v>nulla</v>
      </c>
      <c r="V68" s="222" t="str">
        <f t="shared" si="1"/>
        <v>Kocsánytalan tölgy</v>
      </c>
      <c r="W68" s="328"/>
    </row>
    <row r="69" spans="2:23" ht="15.75" x14ac:dyDescent="0.25">
      <c r="B69" s="401">
        <v>29</v>
      </c>
      <c r="C69" s="338" t="s">
        <v>215</v>
      </c>
      <c r="D69" s="339"/>
      <c r="E69" s="149">
        <v>43</v>
      </c>
      <c r="F69" s="211">
        <v>1</v>
      </c>
      <c r="G69" s="211">
        <v>0</v>
      </c>
      <c r="H69" s="211">
        <v>0</v>
      </c>
      <c r="I69" s="211">
        <v>0</v>
      </c>
      <c r="J69" s="211">
        <v>0</v>
      </c>
      <c r="K69" s="267">
        <v>0</v>
      </c>
      <c r="L69" s="211">
        <v>0</v>
      </c>
      <c r="M69" s="211">
        <v>0</v>
      </c>
      <c r="N69" s="268">
        <v>0</v>
      </c>
      <c r="O69" s="149">
        <v>0</v>
      </c>
      <c r="P69" s="211">
        <v>0</v>
      </c>
      <c r="Q69" s="211">
        <v>0</v>
      </c>
      <c r="R69" s="151">
        <v>0</v>
      </c>
      <c r="S69" s="213"/>
      <c r="T69" s="212"/>
      <c r="U69" s="469" t="str">
        <f t="shared" si="0"/>
        <v>nulla</v>
      </c>
      <c r="V69" s="222" t="str">
        <f t="shared" si="1"/>
        <v>Kocsánytalan tölgy</v>
      </c>
      <c r="W69" s="328"/>
    </row>
    <row r="70" spans="2:23" ht="15.75" x14ac:dyDescent="0.25">
      <c r="B70" s="401">
        <v>29</v>
      </c>
      <c r="C70" s="338" t="s">
        <v>137</v>
      </c>
      <c r="D70" s="339"/>
      <c r="E70" s="149">
        <v>34</v>
      </c>
      <c r="F70" s="211">
        <v>1</v>
      </c>
      <c r="G70" s="211">
        <v>0</v>
      </c>
      <c r="H70" s="211">
        <v>0</v>
      </c>
      <c r="I70" s="211">
        <v>0</v>
      </c>
      <c r="J70" s="211">
        <v>0</v>
      </c>
      <c r="K70" s="267">
        <v>0</v>
      </c>
      <c r="L70" s="211">
        <v>0</v>
      </c>
      <c r="M70" s="211">
        <v>0</v>
      </c>
      <c r="N70" s="268">
        <v>0</v>
      </c>
      <c r="O70" s="149">
        <v>0</v>
      </c>
      <c r="P70" s="211">
        <v>0</v>
      </c>
      <c r="Q70" s="211">
        <v>0</v>
      </c>
      <c r="R70" s="151">
        <v>0</v>
      </c>
      <c r="S70" s="213"/>
      <c r="T70" s="212"/>
      <c r="U70" s="469" t="str">
        <f t="shared" si="0"/>
        <v>nulla</v>
      </c>
      <c r="V70" s="222" t="str">
        <f t="shared" si="1"/>
        <v>Gyertyán</v>
      </c>
      <c r="W70" s="328"/>
    </row>
    <row r="71" spans="2:23" ht="15.75" x14ac:dyDescent="0.25">
      <c r="B71" s="401">
        <v>30</v>
      </c>
      <c r="C71" s="338" t="s">
        <v>137</v>
      </c>
      <c r="D71" s="339"/>
      <c r="E71" s="149">
        <v>13</v>
      </c>
      <c r="F71" s="211">
        <v>1</v>
      </c>
      <c r="G71" s="211">
        <v>0</v>
      </c>
      <c r="H71" s="211">
        <v>0</v>
      </c>
      <c r="I71" s="211">
        <v>0</v>
      </c>
      <c r="J71" s="211">
        <v>0</v>
      </c>
      <c r="K71" s="267">
        <v>0</v>
      </c>
      <c r="L71" s="211">
        <v>0</v>
      </c>
      <c r="M71" s="211">
        <v>0</v>
      </c>
      <c r="N71" s="268">
        <v>0</v>
      </c>
      <c r="O71" s="149">
        <v>0</v>
      </c>
      <c r="P71" s="211">
        <v>0</v>
      </c>
      <c r="Q71" s="211">
        <v>0</v>
      </c>
      <c r="R71" s="151">
        <v>0</v>
      </c>
      <c r="S71" s="213"/>
      <c r="T71" s="212"/>
      <c r="U71" s="469" t="str">
        <f t="shared" si="0"/>
        <v>nulla</v>
      </c>
      <c r="V71" s="222" t="str">
        <f t="shared" si="1"/>
        <v>Gyertyán</v>
      </c>
      <c r="W71" s="328"/>
    </row>
    <row r="72" spans="2:23" ht="15.75" x14ac:dyDescent="0.25">
      <c r="B72" s="401">
        <v>30</v>
      </c>
      <c r="C72" s="338" t="s">
        <v>215</v>
      </c>
      <c r="D72" s="339"/>
      <c r="E72" s="149">
        <v>40</v>
      </c>
      <c r="F72" s="211">
        <v>1</v>
      </c>
      <c r="G72" s="211">
        <v>0</v>
      </c>
      <c r="H72" s="211">
        <v>0</v>
      </c>
      <c r="I72" s="211">
        <v>0</v>
      </c>
      <c r="J72" s="211">
        <v>0</v>
      </c>
      <c r="K72" s="267">
        <v>0</v>
      </c>
      <c r="L72" s="211">
        <v>0</v>
      </c>
      <c r="M72" s="211">
        <v>0</v>
      </c>
      <c r="N72" s="268">
        <v>0</v>
      </c>
      <c r="O72" s="149">
        <v>0</v>
      </c>
      <c r="P72" s="211">
        <v>0</v>
      </c>
      <c r="Q72" s="211">
        <v>0</v>
      </c>
      <c r="R72" s="151">
        <v>0</v>
      </c>
      <c r="S72" s="213"/>
      <c r="T72" s="212"/>
      <c r="U72" s="469" t="str">
        <f t="shared" si="0"/>
        <v>nulla</v>
      </c>
      <c r="V72" s="222" t="str">
        <f t="shared" si="1"/>
        <v>Kocsánytalan tölgy</v>
      </c>
      <c r="W72" s="328"/>
    </row>
    <row r="73" spans="2:23" ht="15.75" x14ac:dyDescent="0.25">
      <c r="B73" s="401">
        <v>30</v>
      </c>
      <c r="C73" s="338" t="s">
        <v>215</v>
      </c>
      <c r="D73" s="339"/>
      <c r="E73" s="149">
        <v>33</v>
      </c>
      <c r="F73" s="211">
        <v>1</v>
      </c>
      <c r="G73" s="211">
        <v>0</v>
      </c>
      <c r="H73" s="211">
        <v>0</v>
      </c>
      <c r="I73" s="211">
        <v>0</v>
      </c>
      <c r="J73" s="211">
        <v>0</v>
      </c>
      <c r="K73" s="267">
        <v>0</v>
      </c>
      <c r="L73" s="211">
        <v>0</v>
      </c>
      <c r="M73" s="211">
        <v>0</v>
      </c>
      <c r="N73" s="268">
        <v>0</v>
      </c>
      <c r="O73" s="149">
        <v>0</v>
      </c>
      <c r="P73" s="211">
        <v>0</v>
      </c>
      <c r="Q73" s="211">
        <v>0</v>
      </c>
      <c r="R73" s="151">
        <v>0</v>
      </c>
      <c r="S73" s="213"/>
      <c r="T73" s="212"/>
      <c r="U73" s="469" t="str">
        <f t="shared" si="0"/>
        <v>nulla</v>
      </c>
      <c r="V73" s="222" t="str">
        <f t="shared" si="1"/>
        <v>Kocsánytalan tölgy</v>
      </c>
      <c r="W73" s="328"/>
    </row>
    <row r="74" spans="2:23" ht="15.75" x14ac:dyDescent="0.25">
      <c r="B74" s="401">
        <v>30</v>
      </c>
      <c r="C74" s="338" t="s">
        <v>215</v>
      </c>
      <c r="D74" s="339"/>
      <c r="E74" s="149">
        <v>32</v>
      </c>
      <c r="F74" s="211">
        <v>1</v>
      </c>
      <c r="G74" s="211">
        <v>0</v>
      </c>
      <c r="H74" s="211">
        <v>0</v>
      </c>
      <c r="I74" s="211">
        <v>0</v>
      </c>
      <c r="J74" s="211">
        <v>0</v>
      </c>
      <c r="K74" s="267">
        <v>0</v>
      </c>
      <c r="L74" s="211">
        <v>0</v>
      </c>
      <c r="M74" s="211">
        <v>0</v>
      </c>
      <c r="N74" s="268">
        <v>0</v>
      </c>
      <c r="O74" s="149">
        <v>0</v>
      </c>
      <c r="P74" s="211">
        <v>0</v>
      </c>
      <c r="Q74" s="211">
        <v>0</v>
      </c>
      <c r="R74" s="151">
        <v>0</v>
      </c>
      <c r="S74" s="213"/>
      <c r="T74" s="212"/>
      <c r="U74" s="469" t="str">
        <f t="shared" si="0"/>
        <v>nulla</v>
      </c>
      <c r="V74" s="222" t="str">
        <f t="shared" si="1"/>
        <v>Kocsánytalan tölgy</v>
      </c>
      <c r="W74" s="328"/>
    </row>
    <row r="75" spans="2:23" ht="15.75" x14ac:dyDescent="0.25">
      <c r="B75" s="401">
        <v>31</v>
      </c>
      <c r="C75" s="338" t="s">
        <v>215</v>
      </c>
      <c r="D75" s="339"/>
      <c r="E75" s="149">
        <v>42</v>
      </c>
      <c r="F75" s="211">
        <v>1</v>
      </c>
      <c r="G75" s="211">
        <v>0</v>
      </c>
      <c r="H75" s="211">
        <v>0</v>
      </c>
      <c r="I75" s="211">
        <v>0</v>
      </c>
      <c r="J75" s="211">
        <v>0</v>
      </c>
      <c r="K75" s="267">
        <v>0</v>
      </c>
      <c r="L75" s="211">
        <v>0</v>
      </c>
      <c r="M75" s="211">
        <v>0</v>
      </c>
      <c r="N75" s="268">
        <v>0</v>
      </c>
      <c r="O75" s="149">
        <v>0</v>
      </c>
      <c r="P75" s="211">
        <v>0</v>
      </c>
      <c r="Q75" s="211">
        <v>0</v>
      </c>
      <c r="R75" s="151">
        <v>0</v>
      </c>
      <c r="S75" s="213"/>
      <c r="T75" s="212"/>
      <c r="U75" s="469" t="str">
        <f t="shared" si="0"/>
        <v>nulla</v>
      </c>
      <c r="V75" s="222" t="str">
        <f t="shared" si="1"/>
        <v>Kocsánytalan tölgy</v>
      </c>
      <c r="W75" s="328"/>
    </row>
    <row r="76" spans="2:23" ht="15.75" x14ac:dyDescent="0.25">
      <c r="B76" s="401">
        <v>31</v>
      </c>
      <c r="C76" s="338" t="s">
        <v>137</v>
      </c>
      <c r="D76" s="339"/>
      <c r="E76" s="149">
        <v>12</v>
      </c>
      <c r="F76" s="211">
        <v>1</v>
      </c>
      <c r="G76" s="211">
        <v>0</v>
      </c>
      <c r="H76" s="211">
        <v>0</v>
      </c>
      <c r="I76" s="211">
        <v>0</v>
      </c>
      <c r="J76" s="211">
        <v>0</v>
      </c>
      <c r="K76" s="267">
        <v>0</v>
      </c>
      <c r="L76" s="211">
        <v>0</v>
      </c>
      <c r="M76" s="211">
        <v>0</v>
      </c>
      <c r="N76" s="268">
        <v>0</v>
      </c>
      <c r="O76" s="149">
        <v>0</v>
      </c>
      <c r="P76" s="211">
        <v>0</v>
      </c>
      <c r="Q76" s="211">
        <v>0</v>
      </c>
      <c r="R76" s="151">
        <v>0</v>
      </c>
      <c r="S76" s="213"/>
      <c r="T76" s="212"/>
      <c r="U76" s="469" t="str">
        <f t="shared" si="0"/>
        <v>nulla</v>
      </c>
      <c r="V76" s="222" t="str">
        <f t="shared" si="1"/>
        <v>Gyertyán</v>
      </c>
      <c r="W76" s="328"/>
    </row>
    <row r="77" spans="2:23" ht="15.75" x14ac:dyDescent="0.25">
      <c r="B77" s="401">
        <v>31</v>
      </c>
      <c r="C77" s="338" t="s">
        <v>215</v>
      </c>
      <c r="D77" s="339"/>
      <c r="E77" s="149">
        <v>42</v>
      </c>
      <c r="F77" s="211">
        <v>1</v>
      </c>
      <c r="G77" s="211">
        <v>0</v>
      </c>
      <c r="H77" s="211">
        <v>0</v>
      </c>
      <c r="I77" s="211">
        <v>0</v>
      </c>
      <c r="J77" s="211">
        <v>0</v>
      </c>
      <c r="K77" s="267">
        <v>0</v>
      </c>
      <c r="L77" s="211">
        <v>0</v>
      </c>
      <c r="M77" s="211">
        <v>0</v>
      </c>
      <c r="N77" s="268">
        <v>0</v>
      </c>
      <c r="O77" s="149">
        <v>0</v>
      </c>
      <c r="P77" s="211">
        <v>0</v>
      </c>
      <c r="Q77" s="211">
        <v>0</v>
      </c>
      <c r="R77" s="151">
        <v>0</v>
      </c>
      <c r="S77" s="213"/>
      <c r="T77" s="212"/>
      <c r="U77" s="469" t="str">
        <f t="shared" ref="U77:U187" si="2">IF((T77-S77)&gt;0,T77-S77,"nulla")</f>
        <v>nulla</v>
      </c>
      <c r="V77" s="222" t="str">
        <f t="shared" ref="V77:V187" si="3">C77</f>
        <v>Kocsánytalan tölgy</v>
      </c>
      <c r="W77" s="328"/>
    </row>
    <row r="78" spans="2:23" ht="15.75" x14ac:dyDescent="0.25">
      <c r="B78" s="401">
        <v>31</v>
      </c>
      <c r="C78" s="338" t="s">
        <v>137</v>
      </c>
      <c r="D78" s="339"/>
      <c r="E78" s="149">
        <v>10</v>
      </c>
      <c r="F78" s="211">
        <v>1</v>
      </c>
      <c r="G78" s="211">
        <v>0</v>
      </c>
      <c r="H78" s="211">
        <v>0</v>
      </c>
      <c r="I78" s="211">
        <v>0</v>
      </c>
      <c r="J78" s="211">
        <v>0</v>
      </c>
      <c r="K78" s="267">
        <v>0</v>
      </c>
      <c r="L78" s="211">
        <v>0</v>
      </c>
      <c r="M78" s="211">
        <v>0</v>
      </c>
      <c r="N78" s="268">
        <v>0</v>
      </c>
      <c r="O78" s="149">
        <v>0</v>
      </c>
      <c r="P78" s="211">
        <v>0</v>
      </c>
      <c r="Q78" s="211">
        <v>0</v>
      </c>
      <c r="R78" s="151">
        <v>0</v>
      </c>
      <c r="S78" s="213"/>
      <c r="T78" s="212"/>
      <c r="U78" s="469" t="str">
        <f t="shared" si="2"/>
        <v>nulla</v>
      </c>
      <c r="V78" s="222" t="str">
        <f t="shared" si="3"/>
        <v>Gyertyán</v>
      </c>
      <c r="W78" s="328"/>
    </row>
    <row r="79" spans="2:23" ht="15.75" x14ac:dyDescent="0.25">
      <c r="B79" s="401">
        <v>32</v>
      </c>
      <c r="C79" s="338" t="s">
        <v>137</v>
      </c>
      <c r="D79" s="339"/>
      <c r="E79" s="149">
        <v>49</v>
      </c>
      <c r="F79" s="211">
        <v>1</v>
      </c>
      <c r="G79" s="211">
        <v>0</v>
      </c>
      <c r="H79" s="211">
        <v>0</v>
      </c>
      <c r="I79" s="211">
        <v>0</v>
      </c>
      <c r="J79" s="211">
        <v>0</v>
      </c>
      <c r="K79" s="267">
        <v>0</v>
      </c>
      <c r="L79" s="211">
        <v>0</v>
      </c>
      <c r="M79" s="211">
        <v>0</v>
      </c>
      <c r="N79" s="268">
        <v>0</v>
      </c>
      <c r="O79" s="149">
        <v>0</v>
      </c>
      <c r="P79" s="211">
        <v>0</v>
      </c>
      <c r="Q79" s="211">
        <v>0</v>
      </c>
      <c r="R79" s="151">
        <v>0</v>
      </c>
      <c r="S79" s="213"/>
      <c r="T79" s="212"/>
      <c r="U79" s="469" t="str">
        <f t="shared" si="2"/>
        <v>nulla</v>
      </c>
      <c r="V79" s="222" t="str">
        <f t="shared" si="3"/>
        <v>Gyertyán</v>
      </c>
      <c r="W79" s="328"/>
    </row>
    <row r="80" spans="2:23" ht="15.75" x14ac:dyDescent="0.25">
      <c r="B80" s="401">
        <v>32</v>
      </c>
      <c r="C80" s="338" t="s">
        <v>137</v>
      </c>
      <c r="D80" s="339"/>
      <c r="E80" s="149">
        <v>29</v>
      </c>
      <c r="F80" s="211">
        <v>1</v>
      </c>
      <c r="G80" s="211">
        <v>0</v>
      </c>
      <c r="H80" s="211">
        <v>0</v>
      </c>
      <c r="I80" s="211">
        <v>0</v>
      </c>
      <c r="J80" s="211">
        <v>0</v>
      </c>
      <c r="K80" s="267">
        <v>0</v>
      </c>
      <c r="L80" s="211">
        <v>0</v>
      </c>
      <c r="M80" s="211">
        <v>0</v>
      </c>
      <c r="N80" s="268">
        <v>0</v>
      </c>
      <c r="O80" s="149">
        <v>0</v>
      </c>
      <c r="P80" s="211">
        <v>0</v>
      </c>
      <c r="Q80" s="211">
        <v>0</v>
      </c>
      <c r="R80" s="151">
        <v>0</v>
      </c>
      <c r="S80" s="213"/>
      <c r="T80" s="212"/>
      <c r="U80" s="469" t="str">
        <f t="shared" si="2"/>
        <v>nulla</v>
      </c>
      <c r="V80" s="222" t="str">
        <f t="shared" si="3"/>
        <v>Gyertyán</v>
      </c>
      <c r="W80" s="328"/>
    </row>
    <row r="81" spans="2:23" ht="15.75" x14ac:dyDescent="0.25">
      <c r="B81" s="401">
        <v>33</v>
      </c>
      <c r="C81" s="338" t="s">
        <v>137</v>
      </c>
      <c r="D81" s="339"/>
      <c r="E81" s="149">
        <v>42</v>
      </c>
      <c r="F81" s="211">
        <v>1</v>
      </c>
      <c r="G81" s="211">
        <v>0</v>
      </c>
      <c r="H81" s="211">
        <v>0</v>
      </c>
      <c r="I81" s="211">
        <v>0</v>
      </c>
      <c r="J81" s="211">
        <v>0</v>
      </c>
      <c r="K81" s="267">
        <v>0</v>
      </c>
      <c r="L81" s="211">
        <v>0</v>
      </c>
      <c r="M81" s="211">
        <v>0</v>
      </c>
      <c r="N81" s="268">
        <v>0</v>
      </c>
      <c r="O81" s="149">
        <v>0</v>
      </c>
      <c r="P81" s="211">
        <v>0</v>
      </c>
      <c r="Q81" s="211">
        <v>0</v>
      </c>
      <c r="R81" s="151">
        <v>0</v>
      </c>
      <c r="S81" s="213"/>
      <c r="T81" s="212"/>
      <c r="U81" s="469" t="str">
        <f t="shared" si="2"/>
        <v>nulla</v>
      </c>
      <c r="V81" s="222" t="str">
        <f t="shared" si="3"/>
        <v>Gyertyán</v>
      </c>
      <c r="W81" s="328"/>
    </row>
    <row r="82" spans="2:23" ht="15.75" x14ac:dyDescent="0.25">
      <c r="B82" s="401">
        <v>33</v>
      </c>
      <c r="C82" s="338" t="s">
        <v>137</v>
      </c>
      <c r="D82" s="339"/>
      <c r="E82" s="149">
        <v>40</v>
      </c>
      <c r="F82" s="211">
        <v>1</v>
      </c>
      <c r="G82" s="211">
        <v>0</v>
      </c>
      <c r="H82" s="211">
        <v>0</v>
      </c>
      <c r="I82" s="211">
        <v>0</v>
      </c>
      <c r="J82" s="211">
        <v>0</v>
      </c>
      <c r="K82" s="267">
        <v>0</v>
      </c>
      <c r="L82" s="211">
        <v>0</v>
      </c>
      <c r="M82" s="211">
        <v>0</v>
      </c>
      <c r="N82" s="268">
        <v>0</v>
      </c>
      <c r="O82" s="149">
        <v>0</v>
      </c>
      <c r="P82" s="211">
        <v>0</v>
      </c>
      <c r="Q82" s="211">
        <v>0</v>
      </c>
      <c r="R82" s="151">
        <v>0</v>
      </c>
      <c r="S82" s="213"/>
      <c r="T82" s="212"/>
      <c r="U82" s="469" t="str">
        <f t="shared" si="2"/>
        <v>nulla</v>
      </c>
      <c r="V82" s="222" t="str">
        <f t="shared" si="3"/>
        <v>Gyertyán</v>
      </c>
      <c r="W82" s="328"/>
    </row>
    <row r="83" spans="2:23" ht="15.75" x14ac:dyDescent="0.25">
      <c r="B83" s="401">
        <v>33</v>
      </c>
      <c r="C83" s="338" t="s">
        <v>137</v>
      </c>
      <c r="D83" s="339"/>
      <c r="E83" s="149">
        <v>36</v>
      </c>
      <c r="F83" s="211">
        <v>1</v>
      </c>
      <c r="G83" s="211">
        <v>0</v>
      </c>
      <c r="H83" s="211">
        <v>0</v>
      </c>
      <c r="I83" s="211">
        <v>0</v>
      </c>
      <c r="J83" s="211">
        <v>0</v>
      </c>
      <c r="K83" s="267">
        <v>0</v>
      </c>
      <c r="L83" s="211">
        <v>0</v>
      </c>
      <c r="M83" s="211">
        <v>0</v>
      </c>
      <c r="N83" s="268">
        <v>0</v>
      </c>
      <c r="O83" s="149">
        <v>0</v>
      </c>
      <c r="P83" s="211">
        <v>0</v>
      </c>
      <c r="Q83" s="211">
        <v>0</v>
      </c>
      <c r="R83" s="151">
        <v>0</v>
      </c>
      <c r="S83" s="213"/>
      <c r="T83" s="212"/>
      <c r="U83" s="469" t="str">
        <f t="shared" si="2"/>
        <v>nulla</v>
      </c>
      <c r="V83" s="222" t="str">
        <f t="shared" si="3"/>
        <v>Gyertyán</v>
      </c>
      <c r="W83" s="328"/>
    </row>
    <row r="84" spans="2:23" ht="15.75" x14ac:dyDescent="0.25">
      <c r="B84" s="401">
        <v>33</v>
      </c>
      <c r="C84" s="338" t="s">
        <v>215</v>
      </c>
      <c r="D84" s="339"/>
      <c r="E84" s="149">
        <v>49</v>
      </c>
      <c r="F84" s="211">
        <v>1</v>
      </c>
      <c r="G84" s="211">
        <v>0</v>
      </c>
      <c r="H84" s="211">
        <v>0</v>
      </c>
      <c r="I84" s="211">
        <v>0</v>
      </c>
      <c r="J84" s="211">
        <v>0</v>
      </c>
      <c r="K84" s="267">
        <v>0</v>
      </c>
      <c r="L84" s="211">
        <v>0</v>
      </c>
      <c r="M84" s="211">
        <v>0</v>
      </c>
      <c r="N84" s="268">
        <v>0</v>
      </c>
      <c r="O84" s="149">
        <v>0</v>
      </c>
      <c r="P84" s="211">
        <v>0</v>
      </c>
      <c r="Q84" s="211">
        <v>0</v>
      </c>
      <c r="R84" s="151">
        <v>0</v>
      </c>
      <c r="S84" s="213"/>
      <c r="T84" s="212"/>
      <c r="U84" s="469" t="str">
        <f t="shared" si="2"/>
        <v>nulla</v>
      </c>
      <c r="V84" s="222" t="str">
        <f t="shared" si="3"/>
        <v>Kocsánytalan tölgy</v>
      </c>
      <c r="W84" s="328"/>
    </row>
    <row r="85" spans="2:23" ht="15.75" x14ac:dyDescent="0.25">
      <c r="B85" s="401">
        <v>34</v>
      </c>
      <c r="C85" s="338" t="s">
        <v>242</v>
      </c>
      <c r="D85" s="339"/>
      <c r="E85" s="149">
        <v>55</v>
      </c>
      <c r="F85" s="211">
        <v>1</v>
      </c>
      <c r="G85" s="211">
        <v>0</v>
      </c>
      <c r="H85" s="211">
        <v>0</v>
      </c>
      <c r="I85" s="211">
        <v>0</v>
      </c>
      <c r="J85" s="211">
        <v>0</v>
      </c>
      <c r="K85" s="267">
        <v>0</v>
      </c>
      <c r="L85" s="211">
        <v>0</v>
      </c>
      <c r="M85" s="211">
        <v>0</v>
      </c>
      <c r="N85" s="268">
        <v>0</v>
      </c>
      <c r="O85" s="149">
        <v>0</v>
      </c>
      <c r="P85" s="211">
        <v>0</v>
      </c>
      <c r="Q85" s="211">
        <v>0</v>
      </c>
      <c r="R85" s="151">
        <v>0</v>
      </c>
      <c r="S85" s="213"/>
      <c r="T85" s="212"/>
      <c r="U85" s="469" t="str">
        <f t="shared" si="2"/>
        <v>nulla</v>
      </c>
      <c r="V85" s="222" t="str">
        <f t="shared" si="3"/>
        <v>Kocsányos tölgy</v>
      </c>
      <c r="W85" s="328"/>
    </row>
    <row r="86" spans="2:23" ht="15.75" x14ac:dyDescent="0.25">
      <c r="B86" s="401">
        <v>34</v>
      </c>
      <c r="C86" s="338" t="s">
        <v>242</v>
      </c>
      <c r="D86" s="339"/>
      <c r="E86" s="149">
        <v>32</v>
      </c>
      <c r="F86" s="211">
        <v>1</v>
      </c>
      <c r="G86" s="211">
        <v>0</v>
      </c>
      <c r="H86" s="211">
        <v>0</v>
      </c>
      <c r="I86" s="211">
        <v>0</v>
      </c>
      <c r="J86" s="211">
        <v>0</v>
      </c>
      <c r="K86" s="267">
        <v>0</v>
      </c>
      <c r="L86" s="211">
        <v>0</v>
      </c>
      <c r="M86" s="211">
        <v>0</v>
      </c>
      <c r="N86" s="268">
        <v>0</v>
      </c>
      <c r="O86" s="149">
        <v>0</v>
      </c>
      <c r="P86" s="211">
        <v>0</v>
      </c>
      <c r="Q86" s="211">
        <v>0</v>
      </c>
      <c r="R86" s="151">
        <v>0</v>
      </c>
      <c r="S86" s="213"/>
      <c r="T86" s="212"/>
      <c r="U86" s="469" t="str">
        <f t="shared" si="2"/>
        <v>nulla</v>
      </c>
      <c r="V86" s="222" t="str">
        <f t="shared" si="3"/>
        <v>Kocsányos tölgy</v>
      </c>
      <c r="W86" s="328"/>
    </row>
    <row r="87" spans="2:23" ht="15.75" x14ac:dyDescent="0.25">
      <c r="B87" s="401">
        <v>34</v>
      </c>
      <c r="C87" s="338" t="s">
        <v>242</v>
      </c>
      <c r="D87" s="339"/>
      <c r="E87" s="149">
        <v>27</v>
      </c>
      <c r="F87" s="211">
        <v>1</v>
      </c>
      <c r="G87" s="211">
        <v>0</v>
      </c>
      <c r="H87" s="211">
        <v>0</v>
      </c>
      <c r="I87" s="211">
        <v>0</v>
      </c>
      <c r="J87" s="211">
        <v>0</v>
      </c>
      <c r="K87" s="267">
        <v>0</v>
      </c>
      <c r="L87" s="211">
        <v>0</v>
      </c>
      <c r="M87" s="211">
        <v>0</v>
      </c>
      <c r="N87" s="268">
        <v>0</v>
      </c>
      <c r="O87" s="149">
        <v>0</v>
      </c>
      <c r="P87" s="211">
        <v>0</v>
      </c>
      <c r="Q87" s="211">
        <v>0</v>
      </c>
      <c r="R87" s="151">
        <v>0</v>
      </c>
      <c r="S87" s="213"/>
      <c r="T87" s="212"/>
      <c r="U87" s="469" t="str">
        <f t="shared" si="2"/>
        <v>nulla</v>
      </c>
      <c r="V87" s="222" t="str">
        <f t="shared" si="3"/>
        <v>Kocsányos tölgy</v>
      </c>
      <c r="W87" s="328"/>
    </row>
    <row r="88" spans="2:23" ht="15.75" x14ac:dyDescent="0.25">
      <c r="B88" s="401">
        <v>35</v>
      </c>
      <c r="C88" s="338" t="s">
        <v>242</v>
      </c>
      <c r="D88" s="339"/>
      <c r="E88" s="149">
        <v>39</v>
      </c>
      <c r="F88" s="211">
        <v>1</v>
      </c>
      <c r="G88" s="211">
        <v>0</v>
      </c>
      <c r="H88" s="211">
        <v>0</v>
      </c>
      <c r="I88" s="211">
        <v>0</v>
      </c>
      <c r="J88" s="211">
        <v>0</v>
      </c>
      <c r="K88" s="267">
        <v>0</v>
      </c>
      <c r="L88" s="211">
        <v>0</v>
      </c>
      <c r="M88" s="211">
        <v>0</v>
      </c>
      <c r="N88" s="268">
        <v>0</v>
      </c>
      <c r="O88" s="149">
        <v>0</v>
      </c>
      <c r="P88" s="211">
        <v>0</v>
      </c>
      <c r="Q88" s="211">
        <v>0</v>
      </c>
      <c r="R88" s="151">
        <v>0</v>
      </c>
      <c r="S88" s="213"/>
      <c r="T88" s="212"/>
      <c r="U88" s="469" t="str">
        <f t="shared" si="2"/>
        <v>nulla</v>
      </c>
      <c r="V88" s="222" t="str">
        <f t="shared" si="3"/>
        <v>Kocsányos tölgy</v>
      </c>
      <c r="W88" s="328"/>
    </row>
    <row r="89" spans="2:23" ht="15.75" x14ac:dyDescent="0.25">
      <c r="B89" s="401">
        <v>35</v>
      </c>
      <c r="C89" s="338" t="s">
        <v>242</v>
      </c>
      <c r="D89" s="339"/>
      <c r="E89" s="149">
        <v>26</v>
      </c>
      <c r="F89" s="211">
        <v>1</v>
      </c>
      <c r="G89" s="211">
        <v>0</v>
      </c>
      <c r="H89" s="211">
        <v>0</v>
      </c>
      <c r="I89" s="211">
        <v>0</v>
      </c>
      <c r="J89" s="211">
        <v>0</v>
      </c>
      <c r="K89" s="267">
        <v>0</v>
      </c>
      <c r="L89" s="211">
        <v>0</v>
      </c>
      <c r="M89" s="211">
        <v>0</v>
      </c>
      <c r="N89" s="268">
        <v>0</v>
      </c>
      <c r="O89" s="149">
        <v>0</v>
      </c>
      <c r="P89" s="211">
        <v>0</v>
      </c>
      <c r="Q89" s="211">
        <v>0</v>
      </c>
      <c r="R89" s="151">
        <v>0</v>
      </c>
      <c r="S89" s="213"/>
      <c r="T89" s="212"/>
      <c r="U89" s="469" t="str">
        <f t="shared" si="2"/>
        <v>nulla</v>
      </c>
      <c r="V89" s="222" t="str">
        <f t="shared" si="3"/>
        <v>Kocsányos tölgy</v>
      </c>
      <c r="W89" s="328"/>
    </row>
    <row r="90" spans="2:23" ht="15.75" x14ac:dyDescent="0.25">
      <c r="B90" s="401">
        <v>35</v>
      </c>
      <c r="C90" s="338" t="s">
        <v>242</v>
      </c>
      <c r="D90" s="339"/>
      <c r="E90" s="149">
        <v>47</v>
      </c>
      <c r="F90" s="211">
        <v>1</v>
      </c>
      <c r="G90" s="211">
        <v>0</v>
      </c>
      <c r="H90" s="211">
        <v>0</v>
      </c>
      <c r="I90" s="211">
        <v>0</v>
      </c>
      <c r="J90" s="211">
        <v>0</v>
      </c>
      <c r="K90" s="267">
        <v>0</v>
      </c>
      <c r="L90" s="211">
        <v>0</v>
      </c>
      <c r="M90" s="211">
        <v>0</v>
      </c>
      <c r="N90" s="268">
        <v>0</v>
      </c>
      <c r="O90" s="149">
        <v>0</v>
      </c>
      <c r="P90" s="211">
        <v>0</v>
      </c>
      <c r="Q90" s="211">
        <v>0</v>
      </c>
      <c r="R90" s="151">
        <v>0</v>
      </c>
      <c r="S90" s="213"/>
      <c r="T90" s="212"/>
      <c r="U90" s="469" t="str">
        <f t="shared" si="2"/>
        <v>nulla</v>
      </c>
      <c r="V90" s="222" t="str">
        <f t="shared" si="3"/>
        <v>Kocsányos tölgy</v>
      </c>
      <c r="W90" s="328"/>
    </row>
    <row r="91" spans="2:23" ht="15.75" x14ac:dyDescent="0.25">
      <c r="B91" s="401">
        <v>35</v>
      </c>
      <c r="C91" s="338" t="s">
        <v>242</v>
      </c>
      <c r="D91" s="339"/>
      <c r="E91" s="149">
        <v>29</v>
      </c>
      <c r="F91" s="211">
        <v>1</v>
      </c>
      <c r="G91" s="211">
        <v>0</v>
      </c>
      <c r="H91" s="211">
        <v>0</v>
      </c>
      <c r="I91" s="211">
        <v>0</v>
      </c>
      <c r="J91" s="211">
        <v>0</v>
      </c>
      <c r="K91" s="267">
        <v>0</v>
      </c>
      <c r="L91" s="211">
        <v>0</v>
      </c>
      <c r="M91" s="211">
        <v>0</v>
      </c>
      <c r="N91" s="268">
        <v>0</v>
      </c>
      <c r="O91" s="149">
        <v>0</v>
      </c>
      <c r="P91" s="211">
        <v>0</v>
      </c>
      <c r="Q91" s="211">
        <v>0</v>
      </c>
      <c r="R91" s="151">
        <v>0</v>
      </c>
      <c r="S91" s="213"/>
      <c r="T91" s="212"/>
      <c r="U91" s="469" t="str">
        <f t="shared" si="2"/>
        <v>nulla</v>
      </c>
      <c r="V91" s="222" t="str">
        <f t="shared" si="3"/>
        <v>Kocsányos tölgy</v>
      </c>
      <c r="W91" s="328"/>
    </row>
    <row r="92" spans="2:23" ht="15.75" x14ac:dyDescent="0.25">
      <c r="B92" s="401">
        <v>35</v>
      </c>
      <c r="C92" s="338" t="s">
        <v>242</v>
      </c>
      <c r="D92" s="339"/>
      <c r="E92" s="149">
        <v>69</v>
      </c>
      <c r="F92" s="211">
        <v>1</v>
      </c>
      <c r="G92" s="211">
        <v>0</v>
      </c>
      <c r="H92" s="211">
        <v>0</v>
      </c>
      <c r="I92" s="211">
        <v>0</v>
      </c>
      <c r="J92" s="211">
        <v>0</v>
      </c>
      <c r="K92" s="267">
        <v>0</v>
      </c>
      <c r="L92" s="211">
        <v>0</v>
      </c>
      <c r="M92" s="211">
        <v>0</v>
      </c>
      <c r="N92" s="268">
        <v>0</v>
      </c>
      <c r="O92" s="149">
        <v>0</v>
      </c>
      <c r="P92" s="211">
        <v>0</v>
      </c>
      <c r="Q92" s="211">
        <v>0</v>
      </c>
      <c r="R92" s="151">
        <v>0</v>
      </c>
      <c r="S92" s="213"/>
      <c r="T92" s="212"/>
      <c r="U92" s="469" t="str">
        <f t="shared" si="2"/>
        <v>nulla</v>
      </c>
      <c r="V92" s="222" t="str">
        <f t="shared" si="3"/>
        <v>Kocsányos tölgy</v>
      </c>
      <c r="W92" s="328"/>
    </row>
    <row r="93" spans="2:23" ht="15.75" x14ac:dyDescent="0.25">
      <c r="B93" s="401">
        <v>35</v>
      </c>
      <c r="C93" s="338" t="s">
        <v>242</v>
      </c>
      <c r="D93" s="339"/>
      <c r="E93" s="149">
        <v>37</v>
      </c>
      <c r="F93" s="211">
        <v>1</v>
      </c>
      <c r="G93" s="211">
        <v>0</v>
      </c>
      <c r="H93" s="211">
        <v>0</v>
      </c>
      <c r="I93" s="211">
        <v>0</v>
      </c>
      <c r="J93" s="211">
        <v>0</v>
      </c>
      <c r="K93" s="267">
        <v>0</v>
      </c>
      <c r="L93" s="211">
        <v>0</v>
      </c>
      <c r="M93" s="211">
        <v>0</v>
      </c>
      <c r="N93" s="268">
        <v>0</v>
      </c>
      <c r="O93" s="149">
        <v>0</v>
      </c>
      <c r="P93" s="211">
        <v>0</v>
      </c>
      <c r="Q93" s="211">
        <v>0</v>
      </c>
      <c r="R93" s="151">
        <v>0</v>
      </c>
      <c r="S93" s="213"/>
      <c r="T93" s="212"/>
      <c r="U93" s="469" t="str">
        <f t="shared" si="2"/>
        <v>nulla</v>
      </c>
      <c r="V93" s="222" t="str">
        <f t="shared" si="3"/>
        <v>Kocsányos tölgy</v>
      </c>
      <c r="W93" s="328"/>
    </row>
    <row r="94" spans="2:23" ht="15.75" x14ac:dyDescent="0.25">
      <c r="B94" s="401">
        <v>36</v>
      </c>
      <c r="C94" s="338" t="s">
        <v>242</v>
      </c>
      <c r="D94" s="339"/>
      <c r="E94" s="149">
        <v>57</v>
      </c>
      <c r="F94" s="211">
        <v>1</v>
      </c>
      <c r="G94" s="211">
        <v>0</v>
      </c>
      <c r="H94" s="211">
        <v>0</v>
      </c>
      <c r="I94" s="211">
        <v>0</v>
      </c>
      <c r="J94" s="211">
        <v>0</v>
      </c>
      <c r="K94" s="267">
        <v>0</v>
      </c>
      <c r="L94" s="211">
        <v>0</v>
      </c>
      <c r="M94" s="211">
        <v>0</v>
      </c>
      <c r="N94" s="268">
        <v>0</v>
      </c>
      <c r="O94" s="149">
        <v>0</v>
      </c>
      <c r="P94" s="211">
        <v>0</v>
      </c>
      <c r="Q94" s="211">
        <v>0</v>
      </c>
      <c r="R94" s="151">
        <v>0</v>
      </c>
      <c r="S94" s="213"/>
      <c r="T94" s="212"/>
      <c r="U94" s="469" t="str">
        <f t="shared" ref="U94:U157" si="4">IF((T94-S94)&gt;0,T94-S94,"nulla")</f>
        <v>nulla</v>
      </c>
      <c r="V94" s="222" t="str">
        <f t="shared" ref="V94:V157" si="5">C94</f>
        <v>Kocsányos tölgy</v>
      </c>
      <c r="W94" s="328"/>
    </row>
    <row r="95" spans="2:23" ht="15.75" x14ac:dyDescent="0.25">
      <c r="B95" s="401">
        <v>36</v>
      </c>
      <c r="C95" s="338" t="s">
        <v>242</v>
      </c>
      <c r="D95" s="339"/>
      <c r="E95" s="149">
        <v>16</v>
      </c>
      <c r="F95" s="211">
        <v>1</v>
      </c>
      <c r="G95" s="211">
        <v>0</v>
      </c>
      <c r="H95" s="211">
        <v>0</v>
      </c>
      <c r="I95" s="211">
        <v>0</v>
      </c>
      <c r="J95" s="211">
        <v>0</v>
      </c>
      <c r="K95" s="267">
        <v>0</v>
      </c>
      <c r="L95" s="211">
        <v>0</v>
      </c>
      <c r="M95" s="211">
        <v>0</v>
      </c>
      <c r="N95" s="268">
        <v>0</v>
      </c>
      <c r="O95" s="149">
        <v>0</v>
      </c>
      <c r="P95" s="211">
        <v>0</v>
      </c>
      <c r="Q95" s="211">
        <v>0</v>
      </c>
      <c r="R95" s="151">
        <v>0</v>
      </c>
      <c r="S95" s="213"/>
      <c r="T95" s="212"/>
      <c r="U95" s="469" t="str">
        <f t="shared" si="4"/>
        <v>nulla</v>
      </c>
      <c r="V95" s="222" t="str">
        <f t="shared" si="5"/>
        <v>Kocsányos tölgy</v>
      </c>
      <c r="W95" s="328"/>
    </row>
    <row r="96" spans="2:23" ht="15.75" x14ac:dyDescent="0.25">
      <c r="B96" s="401">
        <v>37</v>
      </c>
      <c r="C96" s="338" t="s">
        <v>215</v>
      </c>
      <c r="D96" s="339"/>
      <c r="E96" s="149">
        <v>47</v>
      </c>
      <c r="F96" s="211">
        <v>1</v>
      </c>
      <c r="G96" s="211">
        <v>0</v>
      </c>
      <c r="H96" s="211">
        <v>0</v>
      </c>
      <c r="I96" s="211">
        <v>0</v>
      </c>
      <c r="J96" s="211">
        <v>0</v>
      </c>
      <c r="K96" s="267">
        <v>0</v>
      </c>
      <c r="L96" s="211">
        <v>0</v>
      </c>
      <c r="M96" s="211">
        <v>0</v>
      </c>
      <c r="N96" s="268">
        <v>0</v>
      </c>
      <c r="O96" s="149">
        <v>0</v>
      </c>
      <c r="P96" s="211">
        <v>0</v>
      </c>
      <c r="Q96" s="211">
        <v>0</v>
      </c>
      <c r="R96" s="151">
        <v>0</v>
      </c>
      <c r="S96" s="213"/>
      <c r="T96" s="212"/>
      <c r="U96" s="469" t="str">
        <f t="shared" si="4"/>
        <v>nulla</v>
      </c>
      <c r="V96" s="222" t="str">
        <f t="shared" si="5"/>
        <v>Kocsánytalan tölgy</v>
      </c>
      <c r="W96" s="328"/>
    </row>
    <row r="97" spans="2:23" ht="15.75" x14ac:dyDescent="0.25">
      <c r="B97" s="401">
        <v>37</v>
      </c>
      <c r="C97" s="338" t="s">
        <v>216</v>
      </c>
      <c r="D97" s="339"/>
      <c r="E97" s="149">
        <v>36</v>
      </c>
      <c r="F97" s="211">
        <v>1</v>
      </c>
      <c r="G97" s="211">
        <v>0</v>
      </c>
      <c r="H97" s="211">
        <v>0</v>
      </c>
      <c r="I97" s="211">
        <v>0</v>
      </c>
      <c r="J97" s="211">
        <v>0</v>
      </c>
      <c r="K97" s="267">
        <v>0</v>
      </c>
      <c r="L97" s="211">
        <v>0</v>
      </c>
      <c r="M97" s="211">
        <v>0</v>
      </c>
      <c r="N97" s="268">
        <v>0</v>
      </c>
      <c r="O97" s="149">
        <v>0</v>
      </c>
      <c r="P97" s="211">
        <v>0</v>
      </c>
      <c r="Q97" s="211">
        <v>0</v>
      </c>
      <c r="R97" s="151">
        <v>0</v>
      </c>
      <c r="S97" s="213"/>
      <c r="T97" s="212"/>
      <c r="U97" s="469" t="str">
        <f t="shared" si="4"/>
        <v>nulla</v>
      </c>
      <c r="V97" s="222" t="str">
        <f t="shared" si="5"/>
        <v>Csertölgy</v>
      </c>
      <c r="W97" s="328"/>
    </row>
    <row r="98" spans="2:23" ht="15.75" x14ac:dyDescent="0.25">
      <c r="B98" s="401">
        <v>38</v>
      </c>
      <c r="C98" s="338" t="s">
        <v>215</v>
      </c>
      <c r="D98" s="339"/>
      <c r="E98" s="149">
        <v>49</v>
      </c>
      <c r="F98" s="211">
        <v>1</v>
      </c>
      <c r="G98" s="211">
        <v>0</v>
      </c>
      <c r="H98" s="211">
        <v>0</v>
      </c>
      <c r="I98" s="211">
        <v>0</v>
      </c>
      <c r="J98" s="211">
        <v>0</v>
      </c>
      <c r="K98" s="267">
        <v>0</v>
      </c>
      <c r="L98" s="211">
        <v>0</v>
      </c>
      <c r="M98" s="211">
        <v>0</v>
      </c>
      <c r="N98" s="268">
        <v>0</v>
      </c>
      <c r="O98" s="149">
        <v>0</v>
      </c>
      <c r="P98" s="211">
        <v>0</v>
      </c>
      <c r="Q98" s="211">
        <v>0</v>
      </c>
      <c r="R98" s="151">
        <v>0</v>
      </c>
      <c r="S98" s="213"/>
      <c r="T98" s="212"/>
      <c r="U98" s="469" t="str">
        <f t="shared" si="4"/>
        <v>nulla</v>
      </c>
      <c r="V98" s="222" t="str">
        <f t="shared" si="5"/>
        <v>Kocsánytalan tölgy</v>
      </c>
      <c r="W98" s="328"/>
    </row>
    <row r="99" spans="2:23" ht="15.75" x14ac:dyDescent="0.25">
      <c r="B99" s="401">
        <v>38</v>
      </c>
      <c r="C99" s="338" t="s">
        <v>215</v>
      </c>
      <c r="D99" s="339"/>
      <c r="E99" s="149">
        <v>55</v>
      </c>
      <c r="F99" s="211">
        <v>1</v>
      </c>
      <c r="G99" s="211">
        <v>0</v>
      </c>
      <c r="H99" s="211">
        <v>0</v>
      </c>
      <c r="I99" s="211">
        <v>0</v>
      </c>
      <c r="J99" s="211">
        <v>0</v>
      </c>
      <c r="K99" s="267">
        <v>0</v>
      </c>
      <c r="L99" s="211">
        <v>0</v>
      </c>
      <c r="M99" s="211">
        <v>0</v>
      </c>
      <c r="N99" s="268">
        <v>0</v>
      </c>
      <c r="O99" s="149">
        <v>0</v>
      </c>
      <c r="P99" s="211">
        <v>0</v>
      </c>
      <c r="Q99" s="211">
        <v>0</v>
      </c>
      <c r="R99" s="151">
        <v>0</v>
      </c>
      <c r="S99" s="213"/>
      <c r="T99" s="212"/>
      <c r="U99" s="469" t="str">
        <f t="shared" si="4"/>
        <v>nulla</v>
      </c>
      <c r="V99" s="222" t="str">
        <f t="shared" si="5"/>
        <v>Kocsánytalan tölgy</v>
      </c>
      <c r="W99" s="328"/>
    </row>
    <row r="100" spans="2:23" ht="15.75" x14ac:dyDescent="0.25">
      <c r="B100" s="401">
        <v>38</v>
      </c>
      <c r="C100" s="338" t="s">
        <v>215</v>
      </c>
      <c r="D100" s="339"/>
      <c r="E100" s="149">
        <v>45</v>
      </c>
      <c r="F100" s="211">
        <v>1</v>
      </c>
      <c r="G100" s="211">
        <v>0</v>
      </c>
      <c r="H100" s="211">
        <v>0</v>
      </c>
      <c r="I100" s="211">
        <v>0</v>
      </c>
      <c r="J100" s="211">
        <v>0</v>
      </c>
      <c r="K100" s="267">
        <v>0</v>
      </c>
      <c r="L100" s="211">
        <v>0</v>
      </c>
      <c r="M100" s="211">
        <v>0</v>
      </c>
      <c r="N100" s="268">
        <v>0</v>
      </c>
      <c r="O100" s="149">
        <v>0</v>
      </c>
      <c r="P100" s="211">
        <v>0</v>
      </c>
      <c r="Q100" s="211">
        <v>0</v>
      </c>
      <c r="R100" s="151">
        <v>0</v>
      </c>
      <c r="S100" s="213"/>
      <c r="T100" s="212"/>
      <c r="U100" s="469" t="str">
        <f t="shared" si="4"/>
        <v>nulla</v>
      </c>
      <c r="V100" s="222" t="str">
        <f t="shared" si="5"/>
        <v>Kocsánytalan tölgy</v>
      </c>
      <c r="W100" s="328"/>
    </row>
    <row r="101" spans="2:23" ht="15.75" x14ac:dyDescent="0.25">
      <c r="B101" s="401">
        <v>39</v>
      </c>
      <c r="C101" s="338" t="s">
        <v>242</v>
      </c>
      <c r="D101" s="339"/>
      <c r="E101" s="149">
        <v>79</v>
      </c>
      <c r="F101" s="211">
        <v>1</v>
      </c>
      <c r="G101" s="211">
        <v>0</v>
      </c>
      <c r="H101" s="211">
        <v>0</v>
      </c>
      <c r="I101" s="211">
        <v>0</v>
      </c>
      <c r="J101" s="211">
        <v>0</v>
      </c>
      <c r="K101" s="267">
        <v>0</v>
      </c>
      <c r="L101" s="211">
        <v>0</v>
      </c>
      <c r="M101" s="211">
        <v>0</v>
      </c>
      <c r="N101" s="268">
        <v>0</v>
      </c>
      <c r="O101" s="149">
        <v>0</v>
      </c>
      <c r="P101" s="211">
        <v>0</v>
      </c>
      <c r="Q101" s="211">
        <v>0</v>
      </c>
      <c r="R101" s="151">
        <v>0</v>
      </c>
      <c r="S101" s="213"/>
      <c r="T101" s="212"/>
      <c r="U101" s="469" t="str">
        <f t="shared" si="4"/>
        <v>nulla</v>
      </c>
      <c r="V101" s="222" t="str">
        <f t="shared" si="5"/>
        <v>Kocsányos tölgy</v>
      </c>
      <c r="W101" s="328"/>
    </row>
    <row r="102" spans="2:23" ht="15.75" x14ac:dyDescent="0.25">
      <c r="B102" s="401">
        <v>39</v>
      </c>
      <c r="C102" s="338" t="s">
        <v>242</v>
      </c>
      <c r="D102" s="339"/>
      <c r="E102" s="149">
        <v>30</v>
      </c>
      <c r="F102" s="211">
        <v>1</v>
      </c>
      <c r="G102" s="211">
        <v>0</v>
      </c>
      <c r="H102" s="211">
        <v>0</v>
      </c>
      <c r="I102" s="211">
        <v>0</v>
      </c>
      <c r="J102" s="211">
        <v>0</v>
      </c>
      <c r="K102" s="267">
        <v>0</v>
      </c>
      <c r="L102" s="211">
        <v>0</v>
      </c>
      <c r="M102" s="211">
        <v>0</v>
      </c>
      <c r="N102" s="268">
        <v>0</v>
      </c>
      <c r="O102" s="149">
        <v>0</v>
      </c>
      <c r="P102" s="211">
        <v>0</v>
      </c>
      <c r="Q102" s="211">
        <v>0</v>
      </c>
      <c r="R102" s="151">
        <v>0</v>
      </c>
      <c r="S102" s="213"/>
      <c r="T102" s="212"/>
      <c r="U102" s="469" t="str">
        <f t="shared" si="4"/>
        <v>nulla</v>
      </c>
      <c r="V102" s="222" t="str">
        <f t="shared" si="5"/>
        <v>Kocsányos tölgy</v>
      </c>
      <c r="W102" s="328"/>
    </row>
    <row r="103" spans="2:23" ht="15.75" x14ac:dyDescent="0.25">
      <c r="B103" s="401">
        <v>40</v>
      </c>
      <c r="C103" s="338" t="s">
        <v>215</v>
      </c>
      <c r="D103" s="339"/>
      <c r="E103" s="149">
        <v>58</v>
      </c>
      <c r="F103" s="211">
        <v>1</v>
      </c>
      <c r="G103" s="211">
        <v>0</v>
      </c>
      <c r="H103" s="211">
        <v>0</v>
      </c>
      <c r="I103" s="211">
        <v>0</v>
      </c>
      <c r="J103" s="211">
        <v>0</v>
      </c>
      <c r="K103" s="267">
        <v>0</v>
      </c>
      <c r="L103" s="211">
        <v>0</v>
      </c>
      <c r="M103" s="211">
        <v>0</v>
      </c>
      <c r="N103" s="268">
        <v>0</v>
      </c>
      <c r="O103" s="149">
        <v>0</v>
      </c>
      <c r="P103" s="211">
        <v>0</v>
      </c>
      <c r="Q103" s="211">
        <v>0</v>
      </c>
      <c r="R103" s="151">
        <v>0</v>
      </c>
      <c r="S103" s="213"/>
      <c r="T103" s="212"/>
      <c r="U103" s="469" t="str">
        <f t="shared" si="4"/>
        <v>nulla</v>
      </c>
      <c r="V103" s="222" t="str">
        <f t="shared" si="5"/>
        <v>Kocsánytalan tölgy</v>
      </c>
      <c r="W103" s="328"/>
    </row>
    <row r="104" spans="2:23" ht="15.75" x14ac:dyDescent="0.25">
      <c r="B104" s="401">
        <v>41</v>
      </c>
      <c r="C104" s="338" t="s">
        <v>242</v>
      </c>
      <c r="D104" s="339"/>
      <c r="E104" s="149">
        <v>57</v>
      </c>
      <c r="F104" s="211">
        <v>1</v>
      </c>
      <c r="G104" s="211">
        <v>0</v>
      </c>
      <c r="H104" s="211">
        <v>0</v>
      </c>
      <c r="I104" s="211">
        <v>0</v>
      </c>
      <c r="J104" s="211">
        <v>0</v>
      </c>
      <c r="K104" s="267">
        <v>0</v>
      </c>
      <c r="L104" s="211">
        <v>0</v>
      </c>
      <c r="M104" s="211">
        <v>0</v>
      </c>
      <c r="N104" s="268">
        <v>0</v>
      </c>
      <c r="O104" s="149">
        <v>0</v>
      </c>
      <c r="P104" s="211">
        <v>0</v>
      </c>
      <c r="Q104" s="211">
        <v>0</v>
      </c>
      <c r="R104" s="151">
        <v>0</v>
      </c>
      <c r="S104" s="213"/>
      <c r="T104" s="212"/>
      <c r="U104" s="469" t="str">
        <f t="shared" si="4"/>
        <v>nulla</v>
      </c>
      <c r="V104" s="222" t="str">
        <f t="shared" si="5"/>
        <v>Kocsányos tölgy</v>
      </c>
      <c r="W104" s="328"/>
    </row>
    <row r="105" spans="2:23" ht="15.75" x14ac:dyDescent="0.25">
      <c r="B105" s="401">
        <v>41</v>
      </c>
      <c r="C105" s="338" t="s">
        <v>242</v>
      </c>
      <c r="D105" s="339"/>
      <c r="E105" s="149">
        <v>50</v>
      </c>
      <c r="F105" s="211">
        <v>1</v>
      </c>
      <c r="G105" s="211">
        <v>0</v>
      </c>
      <c r="H105" s="211">
        <v>0</v>
      </c>
      <c r="I105" s="211">
        <v>0</v>
      </c>
      <c r="J105" s="211">
        <v>0</v>
      </c>
      <c r="K105" s="267">
        <v>0</v>
      </c>
      <c r="L105" s="211">
        <v>0</v>
      </c>
      <c r="M105" s="211">
        <v>0</v>
      </c>
      <c r="N105" s="268">
        <v>0</v>
      </c>
      <c r="O105" s="149">
        <v>0</v>
      </c>
      <c r="P105" s="211">
        <v>0</v>
      </c>
      <c r="Q105" s="211">
        <v>0</v>
      </c>
      <c r="R105" s="151">
        <v>0</v>
      </c>
      <c r="S105" s="213"/>
      <c r="T105" s="212"/>
      <c r="U105" s="469" t="str">
        <f t="shared" si="4"/>
        <v>nulla</v>
      </c>
      <c r="V105" s="222" t="str">
        <f t="shared" si="5"/>
        <v>Kocsányos tölgy</v>
      </c>
      <c r="W105" s="328"/>
    </row>
    <row r="106" spans="2:23" ht="15.75" x14ac:dyDescent="0.25">
      <c r="B106" s="401">
        <v>41</v>
      </c>
      <c r="C106" s="338" t="s">
        <v>242</v>
      </c>
      <c r="D106" s="339"/>
      <c r="E106" s="149">
        <v>32</v>
      </c>
      <c r="F106" s="211">
        <v>1</v>
      </c>
      <c r="G106" s="211">
        <v>0</v>
      </c>
      <c r="H106" s="211">
        <v>0</v>
      </c>
      <c r="I106" s="211">
        <v>0</v>
      </c>
      <c r="J106" s="211">
        <v>0</v>
      </c>
      <c r="K106" s="267">
        <v>0</v>
      </c>
      <c r="L106" s="211">
        <v>0</v>
      </c>
      <c r="M106" s="211">
        <v>0</v>
      </c>
      <c r="N106" s="268">
        <v>0</v>
      </c>
      <c r="O106" s="149">
        <v>0</v>
      </c>
      <c r="P106" s="211">
        <v>0</v>
      </c>
      <c r="Q106" s="211">
        <v>0</v>
      </c>
      <c r="R106" s="151">
        <v>0</v>
      </c>
      <c r="S106" s="213"/>
      <c r="T106" s="212"/>
      <c r="U106" s="469" t="str">
        <f t="shared" si="4"/>
        <v>nulla</v>
      </c>
      <c r="V106" s="222" t="str">
        <f t="shared" si="5"/>
        <v>Kocsányos tölgy</v>
      </c>
      <c r="W106" s="328"/>
    </row>
    <row r="107" spans="2:23" ht="15.75" x14ac:dyDescent="0.25">
      <c r="B107" s="401">
        <v>42</v>
      </c>
      <c r="C107" s="338" t="s">
        <v>215</v>
      </c>
      <c r="D107" s="339"/>
      <c r="E107" s="149">
        <v>40</v>
      </c>
      <c r="F107" s="211">
        <v>1</v>
      </c>
      <c r="G107" s="211">
        <v>0</v>
      </c>
      <c r="H107" s="211">
        <v>0</v>
      </c>
      <c r="I107" s="211">
        <v>0</v>
      </c>
      <c r="J107" s="211">
        <v>0</v>
      </c>
      <c r="K107" s="267">
        <v>0</v>
      </c>
      <c r="L107" s="211">
        <v>0</v>
      </c>
      <c r="M107" s="211">
        <v>0</v>
      </c>
      <c r="N107" s="268">
        <v>0</v>
      </c>
      <c r="O107" s="149">
        <v>0</v>
      </c>
      <c r="P107" s="211">
        <v>0</v>
      </c>
      <c r="Q107" s="211">
        <v>0</v>
      </c>
      <c r="R107" s="151">
        <v>0</v>
      </c>
      <c r="S107" s="213"/>
      <c r="T107" s="212"/>
      <c r="U107" s="469" t="str">
        <f t="shared" si="4"/>
        <v>nulla</v>
      </c>
      <c r="V107" s="222" t="str">
        <f t="shared" si="5"/>
        <v>Kocsánytalan tölgy</v>
      </c>
      <c r="W107" s="328"/>
    </row>
    <row r="108" spans="2:23" ht="15.75" x14ac:dyDescent="0.25">
      <c r="B108" s="401">
        <v>42</v>
      </c>
      <c r="C108" s="338" t="s">
        <v>215</v>
      </c>
      <c r="D108" s="339"/>
      <c r="E108" s="149">
        <v>40</v>
      </c>
      <c r="F108" s="211">
        <v>1</v>
      </c>
      <c r="G108" s="211">
        <v>0</v>
      </c>
      <c r="H108" s="211">
        <v>0</v>
      </c>
      <c r="I108" s="211">
        <v>0</v>
      </c>
      <c r="J108" s="211">
        <v>0</v>
      </c>
      <c r="K108" s="267">
        <v>0</v>
      </c>
      <c r="L108" s="211">
        <v>0</v>
      </c>
      <c r="M108" s="211">
        <v>0</v>
      </c>
      <c r="N108" s="268">
        <v>0</v>
      </c>
      <c r="O108" s="149">
        <v>0</v>
      </c>
      <c r="P108" s="211">
        <v>0</v>
      </c>
      <c r="Q108" s="211">
        <v>0</v>
      </c>
      <c r="R108" s="151">
        <v>0</v>
      </c>
      <c r="S108" s="213"/>
      <c r="T108" s="212"/>
      <c r="U108" s="469" t="str">
        <f t="shared" si="4"/>
        <v>nulla</v>
      </c>
      <c r="V108" s="222" t="str">
        <f t="shared" si="5"/>
        <v>Kocsánytalan tölgy</v>
      </c>
      <c r="W108" s="328"/>
    </row>
    <row r="109" spans="2:23" ht="15.75" x14ac:dyDescent="0.25">
      <c r="B109" s="401">
        <v>43</v>
      </c>
      <c r="C109" s="338" t="s">
        <v>437</v>
      </c>
      <c r="D109" s="339"/>
      <c r="E109" s="149">
        <v>19</v>
      </c>
      <c r="F109" s="211">
        <v>1</v>
      </c>
      <c r="G109" s="211">
        <v>0</v>
      </c>
      <c r="H109" s="211">
        <v>0</v>
      </c>
      <c r="I109" s="211">
        <v>0</v>
      </c>
      <c r="J109" s="211">
        <v>0</v>
      </c>
      <c r="K109" s="267">
        <v>0</v>
      </c>
      <c r="L109" s="211">
        <v>0</v>
      </c>
      <c r="M109" s="211">
        <v>0</v>
      </c>
      <c r="N109" s="268">
        <v>0</v>
      </c>
      <c r="O109" s="149">
        <v>0</v>
      </c>
      <c r="P109" s="211">
        <v>0</v>
      </c>
      <c r="Q109" s="211">
        <v>0</v>
      </c>
      <c r="R109" s="151">
        <v>0</v>
      </c>
      <c r="S109" s="213"/>
      <c r="T109" s="212"/>
      <c r="U109" s="469" t="str">
        <f t="shared" si="4"/>
        <v>nulla</v>
      </c>
      <c r="V109" s="222" t="str">
        <f t="shared" si="5"/>
        <v>Közönséges mogyoró</v>
      </c>
      <c r="W109" s="328"/>
    </row>
    <row r="110" spans="2:23" ht="15.75" x14ac:dyDescent="0.25">
      <c r="B110" s="401">
        <v>43</v>
      </c>
      <c r="C110" s="338" t="s">
        <v>215</v>
      </c>
      <c r="D110" s="339"/>
      <c r="E110" s="149">
        <v>37</v>
      </c>
      <c r="F110" s="211">
        <v>1</v>
      </c>
      <c r="G110" s="211">
        <v>0</v>
      </c>
      <c r="H110" s="211">
        <v>0</v>
      </c>
      <c r="I110" s="211">
        <v>0</v>
      </c>
      <c r="J110" s="211">
        <v>0</v>
      </c>
      <c r="K110" s="267">
        <v>0</v>
      </c>
      <c r="L110" s="211">
        <v>0</v>
      </c>
      <c r="M110" s="211">
        <v>0</v>
      </c>
      <c r="N110" s="268">
        <v>0</v>
      </c>
      <c r="O110" s="149">
        <v>0</v>
      </c>
      <c r="P110" s="211">
        <v>0</v>
      </c>
      <c r="Q110" s="211">
        <v>0</v>
      </c>
      <c r="R110" s="151">
        <v>0</v>
      </c>
      <c r="S110" s="213"/>
      <c r="T110" s="212"/>
      <c r="U110" s="469" t="str">
        <f t="shared" si="4"/>
        <v>nulla</v>
      </c>
      <c r="V110" s="222" t="str">
        <f t="shared" si="5"/>
        <v>Kocsánytalan tölgy</v>
      </c>
      <c r="W110" s="328"/>
    </row>
    <row r="111" spans="2:23" ht="15.75" x14ac:dyDescent="0.25">
      <c r="B111" s="401">
        <v>43</v>
      </c>
      <c r="C111" s="338" t="s">
        <v>215</v>
      </c>
      <c r="D111" s="339"/>
      <c r="E111" s="149">
        <v>42</v>
      </c>
      <c r="F111" s="211">
        <v>1</v>
      </c>
      <c r="G111" s="211">
        <v>0</v>
      </c>
      <c r="H111" s="211">
        <v>0</v>
      </c>
      <c r="I111" s="211">
        <v>0</v>
      </c>
      <c r="J111" s="211">
        <v>0</v>
      </c>
      <c r="K111" s="267">
        <v>0</v>
      </c>
      <c r="L111" s="211">
        <v>0</v>
      </c>
      <c r="M111" s="211">
        <v>0</v>
      </c>
      <c r="N111" s="268">
        <v>0</v>
      </c>
      <c r="O111" s="149">
        <v>0</v>
      </c>
      <c r="P111" s="211">
        <v>0</v>
      </c>
      <c r="Q111" s="211">
        <v>0</v>
      </c>
      <c r="R111" s="151">
        <v>0</v>
      </c>
      <c r="S111" s="213"/>
      <c r="T111" s="212"/>
      <c r="U111" s="469" t="str">
        <f t="shared" si="4"/>
        <v>nulla</v>
      </c>
      <c r="V111" s="222" t="str">
        <f t="shared" si="5"/>
        <v>Kocsánytalan tölgy</v>
      </c>
      <c r="W111" s="328"/>
    </row>
    <row r="112" spans="2:23" ht="15.75" x14ac:dyDescent="0.25">
      <c r="B112" s="401">
        <v>43</v>
      </c>
      <c r="C112" s="338" t="s">
        <v>215</v>
      </c>
      <c r="D112" s="339"/>
      <c r="E112" s="149">
        <v>33</v>
      </c>
      <c r="F112" s="211">
        <v>1</v>
      </c>
      <c r="G112" s="211">
        <v>0</v>
      </c>
      <c r="H112" s="211">
        <v>0</v>
      </c>
      <c r="I112" s="211">
        <v>0</v>
      </c>
      <c r="J112" s="211">
        <v>0</v>
      </c>
      <c r="K112" s="267">
        <v>0</v>
      </c>
      <c r="L112" s="211">
        <v>0</v>
      </c>
      <c r="M112" s="211">
        <v>0</v>
      </c>
      <c r="N112" s="268">
        <v>0</v>
      </c>
      <c r="O112" s="149">
        <v>0</v>
      </c>
      <c r="P112" s="211">
        <v>0</v>
      </c>
      <c r="Q112" s="211">
        <v>0</v>
      </c>
      <c r="R112" s="151">
        <v>0</v>
      </c>
      <c r="S112" s="213"/>
      <c r="T112" s="212"/>
      <c r="U112" s="469" t="str">
        <f t="shared" si="4"/>
        <v>nulla</v>
      </c>
      <c r="V112" s="222" t="str">
        <f t="shared" si="5"/>
        <v>Kocsánytalan tölgy</v>
      </c>
      <c r="W112" s="328"/>
    </row>
    <row r="113" spans="2:23" ht="15.75" x14ac:dyDescent="0.25">
      <c r="B113" s="401">
        <v>45</v>
      </c>
      <c r="C113" s="338"/>
      <c r="D113" s="339"/>
      <c r="E113" s="149">
        <v>96</v>
      </c>
      <c r="F113" s="211">
        <v>1</v>
      </c>
      <c r="G113" s="211">
        <v>0</v>
      </c>
      <c r="H113" s="211">
        <v>0</v>
      </c>
      <c r="I113" s="211">
        <v>0</v>
      </c>
      <c r="J113" s="211">
        <v>0</v>
      </c>
      <c r="K113" s="267">
        <v>0</v>
      </c>
      <c r="L113" s="211">
        <v>0</v>
      </c>
      <c r="M113" s="211">
        <v>0</v>
      </c>
      <c r="N113" s="268">
        <v>0</v>
      </c>
      <c r="O113" s="149">
        <v>0</v>
      </c>
      <c r="P113" s="211">
        <v>0</v>
      </c>
      <c r="Q113" s="211">
        <v>0</v>
      </c>
      <c r="R113" s="151">
        <v>0</v>
      </c>
      <c r="S113" s="213"/>
      <c r="T113" s="212"/>
      <c r="U113" s="469" t="str">
        <f t="shared" si="4"/>
        <v>nulla</v>
      </c>
      <c r="V113" s="222">
        <f t="shared" si="5"/>
        <v>0</v>
      </c>
      <c r="W113" s="328"/>
    </row>
    <row r="114" spans="2:23" ht="15.75" x14ac:dyDescent="0.25">
      <c r="B114" s="401">
        <v>47</v>
      </c>
      <c r="C114" s="338" t="s">
        <v>137</v>
      </c>
      <c r="D114" s="339"/>
      <c r="E114" s="149">
        <v>87</v>
      </c>
      <c r="F114" s="211">
        <v>1</v>
      </c>
      <c r="G114" s="211">
        <v>0</v>
      </c>
      <c r="H114" s="211">
        <v>0</v>
      </c>
      <c r="I114" s="211">
        <v>0</v>
      </c>
      <c r="J114" s="211">
        <v>0</v>
      </c>
      <c r="K114" s="267">
        <v>0</v>
      </c>
      <c r="L114" s="211">
        <v>0</v>
      </c>
      <c r="M114" s="211">
        <v>0</v>
      </c>
      <c r="N114" s="268">
        <v>0</v>
      </c>
      <c r="O114" s="149">
        <v>0</v>
      </c>
      <c r="P114" s="211">
        <v>0</v>
      </c>
      <c r="Q114" s="211">
        <v>0</v>
      </c>
      <c r="R114" s="151">
        <v>0</v>
      </c>
      <c r="S114" s="213"/>
      <c r="T114" s="212"/>
      <c r="U114" s="469" t="str">
        <f t="shared" si="4"/>
        <v>nulla</v>
      </c>
      <c r="V114" s="222" t="str">
        <f t="shared" si="5"/>
        <v>Gyertyán</v>
      </c>
      <c r="W114" s="328"/>
    </row>
    <row r="115" spans="2:23" ht="15.75" x14ac:dyDescent="0.25">
      <c r="B115" s="401">
        <v>47</v>
      </c>
      <c r="C115" s="338" t="s">
        <v>137</v>
      </c>
      <c r="D115" s="339"/>
      <c r="E115" s="149">
        <v>55</v>
      </c>
      <c r="F115" s="211">
        <v>1</v>
      </c>
      <c r="G115" s="211">
        <v>0</v>
      </c>
      <c r="H115" s="211">
        <v>0</v>
      </c>
      <c r="I115" s="211">
        <v>0</v>
      </c>
      <c r="J115" s="211">
        <v>0</v>
      </c>
      <c r="K115" s="267">
        <v>0</v>
      </c>
      <c r="L115" s="211">
        <v>0</v>
      </c>
      <c r="M115" s="211">
        <v>0</v>
      </c>
      <c r="N115" s="268">
        <v>0</v>
      </c>
      <c r="O115" s="149">
        <v>0</v>
      </c>
      <c r="P115" s="211">
        <v>0</v>
      </c>
      <c r="Q115" s="211">
        <v>0</v>
      </c>
      <c r="R115" s="151">
        <v>0</v>
      </c>
      <c r="S115" s="213"/>
      <c r="T115" s="212"/>
      <c r="U115" s="469" t="str">
        <f t="shared" si="4"/>
        <v>nulla</v>
      </c>
      <c r="V115" s="222" t="str">
        <f t="shared" si="5"/>
        <v>Gyertyán</v>
      </c>
      <c r="W115" s="328"/>
    </row>
    <row r="116" spans="2:23" ht="15.75" x14ac:dyDescent="0.25">
      <c r="B116" s="401">
        <v>49</v>
      </c>
      <c r="C116" s="338" t="s">
        <v>215</v>
      </c>
      <c r="D116" s="339"/>
      <c r="E116" s="149">
        <v>73</v>
      </c>
      <c r="F116" s="211">
        <v>1</v>
      </c>
      <c r="G116" s="211">
        <v>0</v>
      </c>
      <c r="H116" s="211">
        <v>0</v>
      </c>
      <c r="I116" s="211">
        <v>0</v>
      </c>
      <c r="J116" s="211">
        <v>0</v>
      </c>
      <c r="K116" s="267">
        <v>0</v>
      </c>
      <c r="L116" s="211">
        <v>0</v>
      </c>
      <c r="M116" s="211">
        <v>0</v>
      </c>
      <c r="N116" s="268">
        <v>0</v>
      </c>
      <c r="O116" s="149">
        <v>0</v>
      </c>
      <c r="P116" s="211">
        <v>0</v>
      </c>
      <c r="Q116" s="211">
        <v>0</v>
      </c>
      <c r="R116" s="151">
        <v>0</v>
      </c>
      <c r="S116" s="213"/>
      <c r="T116" s="212"/>
      <c r="U116" s="469" t="str">
        <f t="shared" si="4"/>
        <v>nulla</v>
      </c>
      <c r="V116" s="222" t="str">
        <f t="shared" si="5"/>
        <v>Kocsánytalan tölgy</v>
      </c>
      <c r="W116" s="328"/>
    </row>
    <row r="117" spans="2:23" ht="15.75" x14ac:dyDescent="0.25">
      <c r="B117" s="401">
        <v>49</v>
      </c>
      <c r="C117" s="338" t="s">
        <v>215</v>
      </c>
      <c r="D117" s="339"/>
      <c r="E117" s="149">
        <v>51</v>
      </c>
      <c r="F117" s="211">
        <v>1</v>
      </c>
      <c r="G117" s="211">
        <v>0</v>
      </c>
      <c r="H117" s="211">
        <v>0</v>
      </c>
      <c r="I117" s="211">
        <v>0</v>
      </c>
      <c r="J117" s="211">
        <v>0</v>
      </c>
      <c r="K117" s="267">
        <v>0</v>
      </c>
      <c r="L117" s="211">
        <v>0</v>
      </c>
      <c r="M117" s="211">
        <v>0</v>
      </c>
      <c r="N117" s="268">
        <v>0</v>
      </c>
      <c r="O117" s="149">
        <v>0</v>
      </c>
      <c r="P117" s="211">
        <v>0</v>
      </c>
      <c r="Q117" s="211">
        <v>0</v>
      </c>
      <c r="R117" s="151">
        <v>0</v>
      </c>
      <c r="S117" s="213"/>
      <c r="T117" s="212"/>
      <c r="U117" s="469" t="str">
        <f t="shared" si="4"/>
        <v>nulla</v>
      </c>
      <c r="V117" s="222" t="str">
        <f t="shared" si="5"/>
        <v>Kocsánytalan tölgy</v>
      </c>
      <c r="W117" s="328"/>
    </row>
    <row r="118" spans="2:23" ht="15.75" x14ac:dyDescent="0.25">
      <c r="B118" s="401">
        <v>50</v>
      </c>
      <c r="C118" s="338" t="s">
        <v>215</v>
      </c>
      <c r="D118" s="339"/>
      <c r="E118" s="149">
        <v>62</v>
      </c>
      <c r="F118" s="211">
        <v>1</v>
      </c>
      <c r="G118" s="211">
        <v>0</v>
      </c>
      <c r="H118" s="211">
        <v>0</v>
      </c>
      <c r="I118" s="211">
        <v>0</v>
      </c>
      <c r="J118" s="211">
        <v>0</v>
      </c>
      <c r="K118" s="267">
        <v>0</v>
      </c>
      <c r="L118" s="211">
        <v>0</v>
      </c>
      <c r="M118" s="211">
        <v>0</v>
      </c>
      <c r="N118" s="268">
        <v>0</v>
      </c>
      <c r="O118" s="149">
        <v>0</v>
      </c>
      <c r="P118" s="211">
        <v>0</v>
      </c>
      <c r="Q118" s="211">
        <v>0</v>
      </c>
      <c r="R118" s="151">
        <v>0</v>
      </c>
      <c r="S118" s="213"/>
      <c r="T118" s="212"/>
      <c r="U118" s="469" t="str">
        <f t="shared" si="4"/>
        <v>nulla</v>
      </c>
      <c r="V118" s="222" t="str">
        <f t="shared" si="5"/>
        <v>Kocsánytalan tölgy</v>
      </c>
      <c r="W118" s="328"/>
    </row>
    <row r="119" spans="2:23" ht="15.75" x14ac:dyDescent="0.25">
      <c r="B119" s="401">
        <v>51</v>
      </c>
      <c r="C119" s="338" t="s">
        <v>215</v>
      </c>
      <c r="D119" s="339"/>
      <c r="E119" s="149">
        <v>73</v>
      </c>
      <c r="F119" s="211">
        <v>1</v>
      </c>
      <c r="G119" s="211">
        <v>0</v>
      </c>
      <c r="H119" s="211">
        <v>0</v>
      </c>
      <c r="I119" s="211">
        <v>0</v>
      </c>
      <c r="J119" s="211">
        <v>0</v>
      </c>
      <c r="K119" s="267">
        <v>0</v>
      </c>
      <c r="L119" s="211">
        <v>0</v>
      </c>
      <c r="M119" s="211">
        <v>0</v>
      </c>
      <c r="N119" s="268">
        <v>0</v>
      </c>
      <c r="O119" s="149">
        <v>0</v>
      </c>
      <c r="P119" s="211">
        <v>0</v>
      </c>
      <c r="Q119" s="211">
        <v>0</v>
      </c>
      <c r="R119" s="151">
        <v>0</v>
      </c>
      <c r="S119" s="213"/>
      <c r="T119" s="212"/>
      <c r="U119" s="469" t="str">
        <f t="shared" si="4"/>
        <v>nulla</v>
      </c>
      <c r="V119" s="222" t="str">
        <f t="shared" si="5"/>
        <v>Kocsánytalan tölgy</v>
      </c>
      <c r="W119" s="328"/>
    </row>
    <row r="120" spans="2:23" ht="15.75" x14ac:dyDescent="0.25">
      <c r="B120" s="401">
        <v>52</v>
      </c>
      <c r="C120" s="338" t="s">
        <v>215</v>
      </c>
      <c r="D120" s="339"/>
      <c r="E120" s="149">
        <v>79</v>
      </c>
      <c r="F120" s="211">
        <v>1</v>
      </c>
      <c r="G120" s="211">
        <v>0</v>
      </c>
      <c r="H120" s="211">
        <v>0</v>
      </c>
      <c r="I120" s="211">
        <v>0</v>
      </c>
      <c r="J120" s="211">
        <v>0</v>
      </c>
      <c r="K120" s="267">
        <v>0</v>
      </c>
      <c r="L120" s="211">
        <v>0</v>
      </c>
      <c r="M120" s="211">
        <v>0</v>
      </c>
      <c r="N120" s="268">
        <v>0</v>
      </c>
      <c r="O120" s="149">
        <v>0</v>
      </c>
      <c r="P120" s="211">
        <v>0</v>
      </c>
      <c r="Q120" s="211">
        <v>0</v>
      </c>
      <c r="R120" s="151">
        <v>0</v>
      </c>
      <c r="S120" s="213"/>
      <c r="T120" s="212"/>
      <c r="U120" s="469" t="str">
        <f t="shared" si="4"/>
        <v>nulla</v>
      </c>
      <c r="V120" s="222" t="str">
        <f t="shared" si="5"/>
        <v>Kocsánytalan tölgy</v>
      </c>
      <c r="W120" s="328"/>
    </row>
    <row r="121" spans="2:23" ht="15.75" x14ac:dyDescent="0.25">
      <c r="B121" s="401">
        <v>53</v>
      </c>
      <c r="C121" s="338" t="s">
        <v>216</v>
      </c>
      <c r="D121" s="339"/>
      <c r="E121" s="149">
        <v>10</v>
      </c>
      <c r="F121" s="211">
        <v>1</v>
      </c>
      <c r="G121" s="211">
        <v>0</v>
      </c>
      <c r="H121" s="211">
        <v>0</v>
      </c>
      <c r="I121" s="211">
        <v>0</v>
      </c>
      <c r="J121" s="211">
        <v>0</v>
      </c>
      <c r="K121" s="267">
        <v>0</v>
      </c>
      <c r="L121" s="211">
        <v>0</v>
      </c>
      <c r="M121" s="211">
        <v>0</v>
      </c>
      <c r="N121" s="268">
        <v>0</v>
      </c>
      <c r="O121" s="149">
        <v>0</v>
      </c>
      <c r="P121" s="211">
        <v>0</v>
      </c>
      <c r="Q121" s="211">
        <v>0</v>
      </c>
      <c r="R121" s="151">
        <v>0</v>
      </c>
      <c r="S121" s="213"/>
      <c r="T121" s="212"/>
      <c r="U121" s="469" t="str">
        <f t="shared" si="4"/>
        <v>nulla</v>
      </c>
      <c r="V121" s="222" t="str">
        <f t="shared" si="5"/>
        <v>Csertölgy</v>
      </c>
      <c r="W121" s="328"/>
    </row>
    <row r="122" spans="2:23" ht="15.75" x14ac:dyDescent="0.25">
      <c r="B122" s="401">
        <v>53</v>
      </c>
      <c r="C122" s="338" t="s">
        <v>216</v>
      </c>
      <c r="D122" s="339"/>
      <c r="E122" s="149">
        <v>13</v>
      </c>
      <c r="F122" s="211">
        <v>1</v>
      </c>
      <c r="G122" s="211">
        <v>0</v>
      </c>
      <c r="H122" s="211">
        <v>0</v>
      </c>
      <c r="I122" s="211">
        <v>0</v>
      </c>
      <c r="J122" s="211">
        <v>0</v>
      </c>
      <c r="K122" s="267">
        <v>0</v>
      </c>
      <c r="L122" s="211">
        <v>0</v>
      </c>
      <c r="M122" s="211">
        <v>0</v>
      </c>
      <c r="N122" s="268">
        <v>0</v>
      </c>
      <c r="O122" s="149">
        <v>0</v>
      </c>
      <c r="P122" s="211">
        <v>0</v>
      </c>
      <c r="Q122" s="211">
        <v>0</v>
      </c>
      <c r="R122" s="151">
        <v>0</v>
      </c>
      <c r="S122" s="213"/>
      <c r="T122" s="212"/>
      <c r="U122" s="469" t="str">
        <f t="shared" si="4"/>
        <v>nulla</v>
      </c>
      <c r="V122" s="222" t="str">
        <f t="shared" si="5"/>
        <v>Csertölgy</v>
      </c>
      <c r="W122" s="328"/>
    </row>
    <row r="123" spans="2:23" ht="15.75" x14ac:dyDescent="0.25">
      <c r="B123" s="401">
        <v>53</v>
      </c>
      <c r="C123" s="338" t="s">
        <v>216</v>
      </c>
      <c r="D123" s="339"/>
      <c r="E123" s="149">
        <v>9</v>
      </c>
      <c r="F123" s="211">
        <v>1</v>
      </c>
      <c r="G123" s="211">
        <v>0</v>
      </c>
      <c r="H123" s="211">
        <v>0</v>
      </c>
      <c r="I123" s="211">
        <v>0</v>
      </c>
      <c r="J123" s="211">
        <v>0</v>
      </c>
      <c r="K123" s="267">
        <v>0</v>
      </c>
      <c r="L123" s="211">
        <v>0</v>
      </c>
      <c r="M123" s="211">
        <v>0</v>
      </c>
      <c r="N123" s="268">
        <v>0</v>
      </c>
      <c r="O123" s="149">
        <v>0</v>
      </c>
      <c r="P123" s="211">
        <v>0</v>
      </c>
      <c r="Q123" s="211">
        <v>0</v>
      </c>
      <c r="R123" s="151">
        <v>0</v>
      </c>
      <c r="S123" s="213"/>
      <c r="T123" s="212"/>
      <c r="U123" s="469" t="str">
        <f t="shared" si="4"/>
        <v>nulla</v>
      </c>
      <c r="V123" s="222" t="str">
        <f t="shared" si="5"/>
        <v>Csertölgy</v>
      </c>
      <c r="W123" s="328"/>
    </row>
    <row r="124" spans="2:23" ht="15.75" x14ac:dyDescent="0.25">
      <c r="B124" s="401">
        <v>53</v>
      </c>
      <c r="C124" s="338" t="s">
        <v>216</v>
      </c>
      <c r="D124" s="339"/>
      <c r="E124" s="149">
        <v>14</v>
      </c>
      <c r="F124" s="211">
        <v>1</v>
      </c>
      <c r="G124" s="211">
        <v>0</v>
      </c>
      <c r="H124" s="211">
        <v>0</v>
      </c>
      <c r="I124" s="211">
        <v>0</v>
      </c>
      <c r="J124" s="211">
        <v>0</v>
      </c>
      <c r="K124" s="267">
        <v>0</v>
      </c>
      <c r="L124" s="211">
        <v>0</v>
      </c>
      <c r="M124" s="211">
        <v>0</v>
      </c>
      <c r="N124" s="268">
        <v>0</v>
      </c>
      <c r="O124" s="149">
        <v>0</v>
      </c>
      <c r="P124" s="211">
        <v>0</v>
      </c>
      <c r="Q124" s="211">
        <v>0</v>
      </c>
      <c r="R124" s="151">
        <v>0</v>
      </c>
      <c r="S124" s="213"/>
      <c r="T124" s="212"/>
      <c r="U124" s="469" t="str">
        <f t="shared" si="4"/>
        <v>nulla</v>
      </c>
      <c r="V124" s="222" t="str">
        <f t="shared" si="5"/>
        <v>Csertölgy</v>
      </c>
      <c r="W124" s="328"/>
    </row>
    <row r="125" spans="2:23" ht="15.75" x14ac:dyDescent="0.25">
      <c r="B125" s="401">
        <v>53</v>
      </c>
      <c r="C125" s="338" t="s">
        <v>216</v>
      </c>
      <c r="D125" s="339"/>
      <c r="E125" s="149">
        <v>4</v>
      </c>
      <c r="F125" s="211">
        <v>1</v>
      </c>
      <c r="G125" s="211">
        <v>0</v>
      </c>
      <c r="H125" s="211">
        <v>0</v>
      </c>
      <c r="I125" s="211">
        <v>0</v>
      </c>
      <c r="J125" s="211">
        <v>0</v>
      </c>
      <c r="K125" s="267">
        <v>0</v>
      </c>
      <c r="L125" s="211">
        <v>0</v>
      </c>
      <c r="M125" s="211">
        <v>0</v>
      </c>
      <c r="N125" s="268">
        <v>0</v>
      </c>
      <c r="O125" s="149">
        <v>0</v>
      </c>
      <c r="P125" s="211">
        <v>0</v>
      </c>
      <c r="Q125" s="211">
        <v>0</v>
      </c>
      <c r="R125" s="151">
        <v>0</v>
      </c>
      <c r="S125" s="213"/>
      <c r="T125" s="212"/>
      <c r="U125" s="469" t="str">
        <f t="shared" si="4"/>
        <v>nulla</v>
      </c>
      <c r="V125" s="222" t="str">
        <f t="shared" si="5"/>
        <v>Csertölgy</v>
      </c>
      <c r="W125" s="328"/>
    </row>
    <row r="126" spans="2:23" ht="15.75" x14ac:dyDescent="0.25">
      <c r="B126" s="401">
        <v>53</v>
      </c>
      <c r="C126" s="338" t="s">
        <v>216</v>
      </c>
      <c r="D126" s="339"/>
      <c r="E126" s="149">
        <v>8</v>
      </c>
      <c r="F126" s="211">
        <v>1</v>
      </c>
      <c r="G126" s="211">
        <v>0</v>
      </c>
      <c r="H126" s="211">
        <v>0</v>
      </c>
      <c r="I126" s="211">
        <v>0</v>
      </c>
      <c r="J126" s="211">
        <v>0</v>
      </c>
      <c r="K126" s="267">
        <v>0</v>
      </c>
      <c r="L126" s="211">
        <v>0</v>
      </c>
      <c r="M126" s="211">
        <v>0</v>
      </c>
      <c r="N126" s="268">
        <v>0</v>
      </c>
      <c r="O126" s="149">
        <v>0</v>
      </c>
      <c r="P126" s="211">
        <v>0</v>
      </c>
      <c r="Q126" s="211">
        <v>0</v>
      </c>
      <c r="R126" s="151">
        <v>0</v>
      </c>
      <c r="S126" s="213"/>
      <c r="T126" s="212"/>
      <c r="U126" s="469" t="str">
        <f t="shared" si="4"/>
        <v>nulla</v>
      </c>
      <c r="V126" s="222" t="str">
        <f t="shared" si="5"/>
        <v>Csertölgy</v>
      </c>
      <c r="W126" s="328"/>
    </row>
    <row r="127" spans="2:23" ht="15.75" x14ac:dyDescent="0.25">
      <c r="B127" s="401">
        <v>54</v>
      </c>
      <c r="C127" s="338" t="s">
        <v>215</v>
      </c>
      <c r="D127" s="339"/>
      <c r="E127" s="149">
        <v>7</v>
      </c>
      <c r="F127" s="211">
        <v>1</v>
      </c>
      <c r="G127" s="211">
        <v>0</v>
      </c>
      <c r="H127" s="211">
        <v>0</v>
      </c>
      <c r="I127" s="211">
        <v>0</v>
      </c>
      <c r="J127" s="211">
        <v>0</v>
      </c>
      <c r="K127" s="267">
        <v>0</v>
      </c>
      <c r="L127" s="211">
        <v>0</v>
      </c>
      <c r="M127" s="211">
        <v>0</v>
      </c>
      <c r="N127" s="268">
        <v>0</v>
      </c>
      <c r="O127" s="149">
        <v>0</v>
      </c>
      <c r="P127" s="211">
        <v>0</v>
      </c>
      <c r="Q127" s="211">
        <v>0</v>
      </c>
      <c r="R127" s="151">
        <v>0</v>
      </c>
      <c r="S127" s="213"/>
      <c r="T127" s="212"/>
      <c r="U127" s="469" t="str">
        <f t="shared" si="4"/>
        <v>nulla</v>
      </c>
      <c r="V127" s="222" t="str">
        <f t="shared" si="5"/>
        <v>Kocsánytalan tölgy</v>
      </c>
      <c r="W127" s="328"/>
    </row>
    <row r="128" spans="2:23" ht="15.75" x14ac:dyDescent="0.25">
      <c r="B128" s="401">
        <v>54</v>
      </c>
      <c r="C128" s="338" t="s">
        <v>215</v>
      </c>
      <c r="D128" s="339"/>
      <c r="E128" s="149">
        <v>4</v>
      </c>
      <c r="F128" s="211">
        <v>1</v>
      </c>
      <c r="G128" s="211">
        <v>0</v>
      </c>
      <c r="H128" s="211">
        <v>0</v>
      </c>
      <c r="I128" s="211">
        <v>0</v>
      </c>
      <c r="J128" s="211">
        <v>0</v>
      </c>
      <c r="K128" s="267">
        <v>0</v>
      </c>
      <c r="L128" s="211">
        <v>0</v>
      </c>
      <c r="M128" s="211">
        <v>0</v>
      </c>
      <c r="N128" s="268">
        <v>0</v>
      </c>
      <c r="O128" s="149">
        <v>0</v>
      </c>
      <c r="P128" s="211">
        <v>0</v>
      </c>
      <c r="Q128" s="211">
        <v>0</v>
      </c>
      <c r="R128" s="151">
        <v>0</v>
      </c>
      <c r="S128" s="213"/>
      <c r="T128" s="212"/>
      <c r="U128" s="469" t="str">
        <f t="shared" si="4"/>
        <v>nulla</v>
      </c>
      <c r="V128" s="222" t="str">
        <f t="shared" si="5"/>
        <v>Kocsánytalan tölgy</v>
      </c>
      <c r="W128" s="328"/>
    </row>
    <row r="129" spans="2:23" ht="15.75" x14ac:dyDescent="0.25">
      <c r="B129" s="401">
        <v>54</v>
      </c>
      <c r="C129" s="338" t="s">
        <v>215</v>
      </c>
      <c r="D129" s="339"/>
      <c r="E129" s="149">
        <v>5</v>
      </c>
      <c r="F129" s="211">
        <v>1</v>
      </c>
      <c r="G129" s="211">
        <v>0</v>
      </c>
      <c r="H129" s="211">
        <v>0</v>
      </c>
      <c r="I129" s="211">
        <v>0</v>
      </c>
      <c r="J129" s="211">
        <v>0</v>
      </c>
      <c r="K129" s="267">
        <v>0</v>
      </c>
      <c r="L129" s="211">
        <v>0</v>
      </c>
      <c r="M129" s="211">
        <v>0</v>
      </c>
      <c r="N129" s="268">
        <v>0</v>
      </c>
      <c r="O129" s="149">
        <v>0</v>
      </c>
      <c r="P129" s="211">
        <v>0</v>
      </c>
      <c r="Q129" s="211">
        <v>0</v>
      </c>
      <c r="R129" s="151">
        <v>0</v>
      </c>
      <c r="S129" s="213"/>
      <c r="T129" s="212"/>
      <c r="U129" s="469" t="str">
        <f t="shared" si="4"/>
        <v>nulla</v>
      </c>
      <c r="V129" s="222" t="str">
        <f t="shared" si="5"/>
        <v>Kocsánytalan tölgy</v>
      </c>
      <c r="W129" s="328"/>
    </row>
    <row r="130" spans="2:23" ht="15.75" x14ac:dyDescent="0.25">
      <c r="B130" s="401">
        <v>55</v>
      </c>
      <c r="C130" s="338" t="s">
        <v>215</v>
      </c>
      <c r="D130" s="339"/>
      <c r="E130" s="149">
        <v>4</v>
      </c>
      <c r="F130" s="211">
        <v>1</v>
      </c>
      <c r="G130" s="211">
        <v>0</v>
      </c>
      <c r="H130" s="211">
        <v>0</v>
      </c>
      <c r="I130" s="211">
        <v>0</v>
      </c>
      <c r="J130" s="211">
        <v>0</v>
      </c>
      <c r="K130" s="267">
        <v>0</v>
      </c>
      <c r="L130" s="211">
        <v>0</v>
      </c>
      <c r="M130" s="211">
        <v>0</v>
      </c>
      <c r="N130" s="268">
        <v>0</v>
      </c>
      <c r="O130" s="149">
        <v>0</v>
      </c>
      <c r="P130" s="211">
        <v>0</v>
      </c>
      <c r="Q130" s="211">
        <v>0</v>
      </c>
      <c r="R130" s="151">
        <v>0</v>
      </c>
      <c r="S130" s="213"/>
      <c r="T130" s="212"/>
      <c r="U130" s="469" t="str">
        <f t="shared" si="4"/>
        <v>nulla</v>
      </c>
      <c r="V130" s="222" t="str">
        <f t="shared" si="5"/>
        <v>Kocsánytalan tölgy</v>
      </c>
      <c r="W130" s="328"/>
    </row>
    <row r="131" spans="2:23" ht="15.75" x14ac:dyDescent="0.25">
      <c r="B131" s="401">
        <v>56</v>
      </c>
      <c r="C131" s="338" t="s">
        <v>215</v>
      </c>
      <c r="D131" s="339"/>
      <c r="E131" s="149">
        <v>4</v>
      </c>
      <c r="F131" s="211">
        <v>1</v>
      </c>
      <c r="G131" s="211">
        <v>0</v>
      </c>
      <c r="H131" s="211">
        <v>0</v>
      </c>
      <c r="I131" s="211">
        <v>0</v>
      </c>
      <c r="J131" s="211">
        <v>0</v>
      </c>
      <c r="K131" s="267">
        <v>0</v>
      </c>
      <c r="L131" s="211">
        <v>0</v>
      </c>
      <c r="M131" s="211">
        <v>0</v>
      </c>
      <c r="N131" s="268">
        <v>0</v>
      </c>
      <c r="O131" s="149">
        <v>0</v>
      </c>
      <c r="P131" s="211">
        <v>0</v>
      </c>
      <c r="Q131" s="211">
        <v>0</v>
      </c>
      <c r="R131" s="151">
        <v>0</v>
      </c>
      <c r="S131" s="213"/>
      <c r="T131" s="212"/>
      <c r="U131" s="469" t="str">
        <f t="shared" si="4"/>
        <v>nulla</v>
      </c>
      <c r="V131" s="222" t="str">
        <f t="shared" si="5"/>
        <v>Kocsánytalan tölgy</v>
      </c>
      <c r="W131" s="328"/>
    </row>
    <row r="132" spans="2:23" ht="15.75" x14ac:dyDescent="0.25">
      <c r="B132" s="401">
        <v>56</v>
      </c>
      <c r="C132" s="338" t="s">
        <v>215</v>
      </c>
      <c r="D132" s="339"/>
      <c r="E132" s="149">
        <v>6</v>
      </c>
      <c r="F132" s="211">
        <v>1</v>
      </c>
      <c r="G132" s="211">
        <v>0</v>
      </c>
      <c r="H132" s="211">
        <v>0</v>
      </c>
      <c r="I132" s="211">
        <v>0</v>
      </c>
      <c r="J132" s="211">
        <v>0</v>
      </c>
      <c r="K132" s="267">
        <v>0</v>
      </c>
      <c r="L132" s="211">
        <v>0</v>
      </c>
      <c r="M132" s="211">
        <v>0</v>
      </c>
      <c r="N132" s="268">
        <v>0</v>
      </c>
      <c r="O132" s="149">
        <v>0</v>
      </c>
      <c r="P132" s="211">
        <v>0</v>
      </c>
      <c r="Q132" s="211">
        <v>0</v>
      </c>
      <c r="R132" s="151">
        <v>0</v>
      </c>
      <c r="S132" s="213"/>
      <c r="T132" s="212"/>
      <c r="U132" s="469" t="str">
        <f t="shared" si="4"/>
        <v>nulla</v>
      </c>
      <c r="V132" s="222" t="str">
        <f t="shared" si="5"/>
        <v>Kocsánytalan tölgy</v>
      </c>
      <c r="W132" s="328"/>
    </row>
    <row r="133" spans="2:23" ht="15.75" x14ac:dyDescent="0.25">
      <c r="B133" s="401">
        <v>56</v>
      </c>
      <c r="C133" s="338" t="s">
        <v>215</v>
      </c>
      <c r="D133" s="339"/>
      <c r="E133" s="149">
        <v>6</v>
      </c>
      <c r="F133" s="211">
        <v>1</v>
      </c>
      <c r="G133" s="211">
        <v>0</v>
      </c>
      <c r="H133" s="211">
        <v>0</v>
      </c>
      <c r="I133" s="211">
        <v>0</v>
      </c>
      <c r="J133" s="211">
        <v>0</v>
      </c>
      <c r="K133" s="267">
        <v>0</v>
      </c>
      <c r="L133" s="211">
        <v>0</v>
      </c>
      <c r="M133" s="211">
        <v>0</v>
      </c>
      <c r="N133" s="268">
        <v>0</v>
      </c>
      <c r="O133" s="149">
        <v>0</v>
      </c>
      <c r="P133" s="211">
        <v>0</v>
      </c>
      <c r="Q133" s="211">
        <v>0</v>
      </c>
      <c r="R133" s="151">
        <v>0</v>
      </c>
      <c r="S133" s="213"/>
      <c r="T133" s="212"/>
      <c r="U133" s="469" t="str">
        <f t="shared" si="4"/>
        <v>nulla</v>
      </c>
      <c r="V133" s="222" t="str">
        <f t="shared" si="5"/>
        <v>Kocsánytalan tölgy</v>
      </c>
      <c r="W133" s="328"/>
    </row>
    <row r="134" spans="2:23" ht="15.75" x14ac:dyDescent="0.25">
      <c r="B134" s="401">
        <v>57</v>
      </c>
      <c r="C134" s="338" t="s">
        <v>215</v>
      </c>
      <c r="D134" s="339"/>
      <c r="E134" s="149">
        <v>7</v>
      </c>
      <c r="F134" s="211">
        <v>1</v>
      </c>
      <c r="G134" s="211">
        <v>0</v>
      </c>
      <c r="H134" s="211">
        <v>0</v>
      </c>
      <c r="I134" s="211">
        <v>0</v>
      </c>
      <c r="J134" s="211">
        <v>0</v>
      </c>
      <c r="K134" s="267">
        <v>0</v>
      </c>
      <c r="L134" s="211">
        <v>0</v>
      </c>
      <c r="M134" s="211">
        <v>0</v>
      </c>
      <c r="N134" s="268">
        <v>0</v>
      </c>
      <c r="O134" s="149">
        <v>0</v>
      </c>
      <c r="P134" s="211">
        <v>0</v>
      </c>
      <c r="Q134" s="211">
        <v>0</v>
      </c>
      <c r="R134" s="151">
        <v>0</v>
      </c>
      <c r="S134" s="213"/>
      <c r="T134" s="212"/>
      <c r="U134" s="469" t="str">
        <f t="shared" si="4"/>
        <v>nulla</v>
      </c>
      <c r="V134" s="222" t="str">
        <f t="shared" si="5"/>
        <v>Kocsánytalan tölgy</v>
      </c>
      <c r="W134" s="328"/>
    </row>
    <row r="135" spans="2:23" ht="15.75" x14ac:dyDescent="0.25">
      <c r="B135" s="401">
        <v>57</v>
      </c>
      <c r="C135" s="338" t="s">
        <v>215</v>
      </c>
      <c r="D135" s="339"/>
      <c r="E135" s="149">
        <v>4</v>
      </c>
      <c r="F135" s="211">
        <v>1</v>
      </c>
      <c r="G135" s="211">
        <v>0</v>
      </c>
      <c r="H135" s="211">
        <v>0</v>
      </c>
      <c r="I135" s="211">
        <v>0</v>
      </c>
      <c r="J135" s="211">
        <v>0</v>
      </c>
      <c r="K135" s="267">
        <v>0</v>
      </c>
      <c r="L135" s="211">
        <v>0</v>
      </c>
      <c r="M135" s="211">
        <v>0</v>
      </c>
      <c r="N135" s="268">
        <v>0</v>
      </c>
      <c r="O135" s="149">
        <v>0</v>
      </c>
      <c r="P135" s="211">
        <v>0</v>
      </c>
      <c r="Q135" s="211">
        <v>0</v>
      </c>
      <c r="R135" s="151">
        <v>0</v>
      </c>
      <c r="S135" s="213"/>
      <c r="T135" s="212"/>
      <c r="U135" s="469" t="str">
        <f t="shared" si="4"/>
        <v>nulla</v>
      </c>
      <c r="V135" s="222" t="str">
        <f t="shared" si="5"/>
        <v>Kocsánytalan tölgy</v>
      </c>
      <c r="W135" s="328"/>
    </row>
    <row r="136" spans="2:23" ht="15.75" x14ac:dyDescent="0.25">
      <c r="B136" s="401">
        <v>58</v>
      </c>
      <c r="C136" s="338" t="s">
        <v>215</v>
      </c>
      <c r="D136" s="339"/>
      <c r="E136" s="149">
        <v>7</v>
      </c>
      <c r="F136" s="211">
        <v>1</v>
      </c>
      <c r="G136" s="211">
        <v>0</v>
      </c>
      <c r="H136" s="211">
        <v>0</v>
      </c>
      <c r="I136" s="211">
        <v>0</v>
      </c>
      <c r="J136" s="211">
        <v>0</v>
      </c>
      <c r="K136" s="267">
        <v>0</v>
      </c>
      <c r="L136" s="211">
        <v>0</v>
      </c>
      <c r="M136" s="211">
        <v>0</v>
      </c>
      <c r="N136" s="268">
        <v>0</v>
      </c>
      <c r="O136" s="149">
        <v>0</v>
      </c>
      <c r="P136" s="211">
        <v>0</v>
      </c>
      <c r="Q136" s="211">
        <v>0</v>
      </c>
      <c r="R136" s="151">
        <v>0</v>
      </c>
      <c r="S136" s="213"/>
      <c r="T136" s="212"/>
      <c r="U136" s="469" t="str">
        <f t="shared" si="4"/>
        <v>nulla</v>
      </c>
      <c r="V136" s="222" t="str">
        <f t="shared" si="5"/>
        <v>Kocsánytalan tölgy</v>
      </c>
      <c r="W136" s="328"/>
    </row>
    <row r="137" spans="2:23" ht="15.75" x14ac:dyDescent="0.25">
      <c r="B137" s="401">
        <v>59</v>
      </c>
      <c r="C137" s="338" t="s">
        <v>215</v>
      </c>
      <c r="D137" s="339"/>
      <c r="E137" s="149">
        <v>4</v>
      </c>
      <c r="F137" s="211">
        <v>1</v>
      </c>
      <c r="G137" s="211">
        <v>0</v>
      </c>
      <c r="H137" s="211">
        <v>0</v>
      </c>
      <c r="I137" s="211">
        <v>0</v>
      </c>
      <c r="J137" s="211">
        <v>0</v>
      </c>
      <c r="K137" s="267">
        <v>0</v>
      </c>
      <c r="L137" s="211">
        <v>0</v>
      </c>
      <c r="M137" s="211">
        <v>0</v>
      </c>
      <c r="N137" s="268">
        <v>0</v>
      </c>
      <c r="O137" s="149">
        <v>0</v>
      </c>
      <c r="P137" s="211">
        <v>0</v>
      </c>
      <c r="Q137" s="211">
        <v>0</v>
      </c>
      <c r="R137" s="151">
        <v>0</v>
      </c>
      <c r="S137" s="213"/>
      <c r="T137" s="212"/>
      <c r="U137" s="469" t="str">
        <f t="shared" si="4"/>
        <v>nulla</v>
      </c>
      <c r="V137" s="222" t="str">
        <f t="shared" si="5"/>
        <v>Kocsánytalan tölgy</v>
      </c>
      <c r="W137" s="328"/>
    </row>
    <row r="138" spans="2:23" ht="15.75" x14ac:dyDescent="0.25">
      <c r="B138" s="401">
        <v>60</v>
      </c>
      <c r="C138" s="338" t="s">
        <v>215</v>
      </c>
      <c r="D138" s="339"/>
      <c r="E138" s="149">
        <v>96</v>
      </c>
      <c r="F138" s="211">
        <v>1</v>
      </c>
      <c r="G138" s="211">
        <v>0</v>
      </c>
      <c r="H138" s="211">
        <v>0</v>
      </c>
      <c r="I138" s="211">
        <v>0</v>
      </c>
      <c r="J138" s="211">
        <v>0</v>
      </c>
      <c r="K138" s="267">
        <v>0</v>
      </c>
      <c r="L138" s="211">
        <v>0</v>
      </c>
      <c r="M138" s="211">
        <v>0</v>
      </c>
      <c r="N138" s="268">
        <v>0</v>
      </c>
      <c r="O138" s="149">
        <v>0</v>
      </c>
      <c r="P138" s="211">
        <v>0</v>
      </c>
      <c r="Q138" s="211">
        <v>0</v>
      </c>
      <c r="R138" s="151">
        <v>0</v>
      </c>
      <c r="S138" s="213"/>
      <c r="T138" s="212"/>
      <c r="U138" s="469" t="str">
        <f t="shared" si="4"/>
        <v>nulla</v>
      </c>
      <c r="V138" s="222" t="str">
        <f t="shared" si="5"/>
        <v>Kocsánytalan tölgy</v>
      </c>
      <c r="W138" s="328"/>
    </row>
    <row r="139" spans="2:23" ht="15.75" x14ac:dyDescent="0.25">
      <c r="B139" s="401">
        <v>60</v>
      </c>
      <c r="C139" s="338" t="s">
        <v>215</v>
      </c>
      <c r="D139" s="339"/>
      <c r="E139" s="149">
        <v>95</v>
      </c>
      <c r="F139" s="211">
        <v>1</v>
      </c>
      <c r="G139" s="211">
        <v>0</v>
      </c>
      <c r="H139" s="211">
        <v>0</v>
      </c>
      <c r="I139" s="211">
        <v>0</v>
      </c>
      <c r="J139" s="211">
        <v>0</v>
      </c>
      <c r="K139" s="267">
        <v>0</v>
      </c>
      <c r="L139" s="211">
        <v>0</v>
      </c>
      <c r="M139" s="211">
        <v>0</v>
      </c>
      <c r="N139" s="268">
        <v>0</v>
      </c>
      <c r="O139" s="149">
        <v>0</v>
      </c>
      <c r="P139" s="211">
        <v>0</v>
      </c>
      <c r="Q139" s="211">
        <v>0</v>
      </c>
      <c r="R139" s="151">
        <v>0</v>
      </c>
      <c r="S139" s="213"/>
      <c r="T139" s="212"/>
      <c r="U139" s="469" t="str">
        <f t="shared" si="4"/>
        <v>nulla</v>
      </c>
      <c r="V139" s="222" t="str">
        <f t="shared" si="5"/>
        <v>Kocsánytalan tölgy</v>
      </c>
      <c r="W139" s="328"/>
    </row>
    <row r="140" spans="2:23" ht="15.75" x14ac:dyDescent="0.25">
      <c r="B140" s="401">
        <v>61</v>
      </c>
      <c r="C140" s="338" t="s">
        <v>444</v>
      </c>
      <c r="D140" s="339"/>
      <c r="E140" s="149">
        <v>84</v>
      </c>
      <c r="F140" s="211">
        <v>1</v>
      </c>
      <c r="G140" s="211">
        <v>0</v>
      </c>
      <c r="H140" s="211">
        <v>0</v>
      </c>
      <c r="I140" s="211">
        <v>0</v>
      </c>
      <c r="J140" s="211">
        <v>0</v>
      </c>
      <c r="K140" s="267">
        <v>0</v>
      </c>
      <c r="L140" s="211">
        <v>0</v>
      </c>
      <c r="M140" s="211">
        <v>0</v>
      </c>
      <c r="N140" s="268">
        <v>0</v>
      </c>
      <c r="O140" s="149">
        <v>0</v>
      </c>
      <c r="P140" s="211">
        <v>0</v>
      </c>
      <c r="Q140" s="211">
        <v>0</v>
      </c>
      <c r="R140" s="151">
        <v>0</v>
      </c>
      <c r="S140" s="213"/>
      <c r="T140" s="212"/>
      <c r="U140" s="469" t="str">
        <f t="shared" si="4"/>
        <v>nulla</v>
      </c>
      <c r="V140" s="222" t="str">
        <f t="shared" si="5"/>
        <v>Fekete fenyő</v>
      </c>
      <c r="W140" s="328"/>
    </row>
    <row r="141" spans="2:23" ht="15.75" x14ac:dyDescent="0.25">
      <c r="B141" s="401">
        <v>62</v>
      </c>
      <c r="C141" s="338" t="s">
        <v>216</v>
      </c>
      <c r="D141" s="339"/>
      <c r="E141" s="149">
        <v>91</v>
      </c>
      <c r="F141" s="211">
        <v>1</v>
      </c>
      <c r="G141" s="211">
        <v>0</v>
      </c>
      <c r="H141" s="211">
        <v>0</v>
      </c>
      <c r="I141" s="211">
        <v>0</v>
      </c>
      <c r="J141" s="211">
        <v>0</v>
      </c>
      <c r="K141" s="267">
        <v>0</v>
      </c>
      <c r="L141" s="211">
        <v>0</v>
      </c>
      <c r="M141" s="211">
        <v>0</v>
      </c>
      <c r="N141" s="268">
        <v>0</v>
      </c>
      <c r="O141" s="149">
        <v>0</v>
      </c>
      <c r="P141" s="211">
        <v>0</v>
      </c>
      <c r="Q141" s="211">
        <v>0</v>
      </c>
      <c r="R141" s="151">
        <v>0</v>
      </c>
      <c r="S141" s="213"/>
      <c r="T141" s="212"/>
      <c r="U141" s="469" t="str">
        <f t="shared" si="4"/>
        <v>nulla</v>
      </c>
      <c r="V141" s="222" t="str">
        <f t="shared" si="5"/>
        <v>Csertölgy</v>
      </c>
      <c r="W141" s="328"/>
    </row>
    <row r="142" spans="2:23" ht="15.75" x14ac:dyDescent="0.25">
      <c r="B142" s="401">
        <v>63</v>
      </c>
      <c r="C142" s="338" t="s">
        <v>215</v>
      </c>
      <c r="D142" s="339"/>
      <c r="E142" s="149">
        <v>57</v>
      </c>
      <c r="F142" s="211">
        <v>1</v>
      </c>
      <c r="G142" s="211">
        <v>0</v>
      </c>
      <c r="H142" s="211">
        <v>0</v>
      </c>
      <c r="I142" s="211">
        <v>0</v>
      </c>
      <c r="J142" s="211">
        <v>0</v>
      </c>
      <c r="K142" s="267">
        <v>0</v>
      </c>
      <c r="L142" s="211">
        <v>0</v>
      </c>
      <c r="M142" s="211">
        <v>0</v>
      </c>
      <c r="N142" s="268">
        <v>0</v>
      </c>
      <c r="O142" s="149">
        <v>0</v>
      </c>
      <c r="P142" s="211">
        <v>0</v>
      </c>
      <c r="Q142" s="211">
        <v>0</v>
      </c>
      <c r="R142" s="151">
        <v>0</v>
      </c>
      <c r="S142" s="213"/>
      <c r="T142" s="212"/>
      <c r="U142" s="469" t="str">
        <f t="shared" si="4"/>
        <v>nulla</v>
      </c>
      <c r="V142" s="222" t="str">
        <f t="shared" si="5"/>
        <v>Kocsánytalan tölgy</v>
      </c>
      <c r="W142" s="328"/>
    </row>
    <row r="143" spans="2:23" ht="15.75" x14ac:dyDescent="0.25">
      <c r="B143" s="401">
        <v>63</v>
      </c>
      <c r="C143" s="338" t="s">
        <v>444</v>
      </c>
      <c r="D143" s="339"/>
      <c r="E143" s="149">
        <v>60</v>
      </c>
      <c r="F143" s="211">
        <v>1</v>
      </c>
      <c r="G143" s="211">
        <v>0</v>
      </c>
      <c r="H143" s="211">
        <v>0</v>
      </c>
      <c r="I143" s="211">
        <v>0</v>
      </c>
      <c r="J143" s="211">
        <v>0</v>
      </c>
      <c r="K143" s="267">
        <v>0</v>
      </c>
      <c r="L143" s="211">
        <v>0</v>
      </c>
      <c r="M143" s="211">
        <v>0</v>
      </c>
      <c r="N143" s="268">
        <v>0</v>
      </c>
      <c r="O143" s="149">
        <v>0</v>
      </c>
      <c r="P143" s="211">
        <v>0</v>
      </c>
      <c r="Q143" s="211">
        <v>0</v>
      </c>
      <c r="R143" s="151">
        <v>0</v>
      </c>
      <c r="S143" s="213"/>
      <c r="T143" s="212"/>
      <c r="U143" s="469" t="str">
        <f t="shared" si="4"/>
        <v>nulla</v>
      </c>
      <c r="V143" s="222" t="str">
        <f t="shared" si="5"/>
        <v>Fekete fenyő</v>
      </c>
      <c r="W143" s="328"/>
    </row>
    <row r="144" spans="2:23" ht="15.75" x14ac:dyDescent="0.25">
      <c r="B144" s="401">
        <v>63</v>
      </c>
      <c r="C144" s="338" t="s">
        <v>444</v>
      </c>
      <c r="D144" s="339"/>
      <c r="E144" s="149">
        <v>57</v>
      </c>
      <c r="F144" s="211">
        <v>1</v>
      </c>
      <c r="G144" s="211">
        <v>0</v>
      </c>
      <c r="H144" s="211">
        <v>0</v>
      </c>
      <c r="I144" s="211">
        <v>0</v>
      </c>
      <c r="J144" s="211">
        <v>0</v>
      </c>
      <c r="K144" s="267">
        <v>0</v>
      </c>
      <c r="L144" s="211">
        <v>0</v>
      </c>
      <c r="M144" s="211">
        <v>0</v>
      </c>
      <c r="N144" s="268">
        <v>0</v>
      </c>
      <c r="O144" s="149">
        <v>0</v>
      </c>
      <c r="P144" s="211">
        <v>0</v>
      </c>
      <c r="Q144" s="211">
        <v>0</v>
      </c>
      <c r="R144" s="151">
        <v>0</v>
      </c>
      <c r="S144" s="213"/>
      <c r="T144" s="212"/>
      <c r="U144" s="469" t="str">
        <f t="shared" si="4"/>
        <v>nulla</v>
      </c>
      <c r="V144" s="222" t="str">
        <f t="shared" si="5"/>
        <v>Fekete fenyő</v>
      </c>
      <c r="W144" s="328"/>
    </row>
    <row r="145" spans="2:23" ht="15.75" x14ac:dyDescent="0.25">
      <c r="B145" s="401">
        <v>65</v>
      </c>
      <c r="C145" s="338" t="s">
        <v>215</v>
      </c>
      <c r="D145" s="339"/>
      <c r="E145" s="149">
        <v>87</v>
      </c>
      <c r="F145" s="211">
        <v>1</v>
      </c>
      <c r="G145" s="211">
        <v>0</v>
      </c>
      <c r="H145" s="211">
        <v>0</v>
      </c>
      <c r="I145" s="211">
        <v>0</v>
      </c>
      <c r="J145" s="211">
        <v>0</v>
      </c>
      <c r="K145" s="267">
        <v>0</v>
      </c>
      <c r="L145" s="211">
        <v>0</v>
      </c>
      <c r="M145" s="211">
        <v>0</v>
      </c>
      <c r="N145" s="268">
        <v>0</v>
      </c>
      <c r="O145" s="149">
        <v>0</v>
      </c>
      <c r="P145" s="211">
        <v>0</v>
      </c>
      <c r="Q145" s="211">
        <v>0</v>
      </c>
      <c r="R145" s="151">
        <v>0</v>
      </c>
      <c r="S145" s="213"/>
      <c r="T145" s="212"/>
      <c r="U145" s="469" t="str">
        <f t="shared" si="4"/>
        <v>nulla</v>
      </c>
      <c r="V145" s="222" t="str">
        <f t="shared" si="5"/>
        <v>Kocsánytalan tölgy</v>
      </c>
      <c r="W145" s="328"/>
    </row>
    <row r="146" spans="2:23" ht="15.75" x14ac:dyDescent="0.25">
      <c r="B146" s="401">
        <v>65</v>
      </c>
      <c r="C146" s="338" t="s">
        <v>215</v>
      </c>
      <c r="D146" s="339"/>
      <c r="E146" s="149">
        <v>100</v>
      </c>
      <c r="F146" s="211">
        <v>1</v>
      </c>
      <c r="G146" s="211">
        <v>0</v>
      </c>
      <c r="H146" s="211">
        <v>0</v>
      </c>
      <c r="I146" s="211">
        <v>0</v>
      </c>
      <c r="J146" s="211">
        <v>0</v>
      </c>
      <c r="K146" s="267">
        <v>0</v>
      </c>
      <c r="L146" s="211">
        <v>0</v>
      </c>
      <c r="M146" s="211">
        <v>0</v>
      </c>
      <c r="N146" s="268">
        <v>0</v>
      </c>
      <c r="O146" s="149">
        <v>0</v>
      </c>
      <c r="P146" s="211">
        <v>0</v>
      </c>
      <c r="Q146" s="211">
        <v>0</v>
      </c>
      <c r="R146" s="151">
        <v>0</v>
      </c>
      <c r="S146" s="213"/>
      <c r="T146" s="212"/>
      <c r="U146" s="469" t="str">
        <f t="shared" si="4"/>
        <v>nulla</v>
      </c>
      <c r="V146" s="222" t="str">
        <f t="shared" si="5"/>
        <v>Kocsánytalan tölgy</v>
      </c>
      <c r="W146" s="328"/>
    </row>
    <row r="147" spans="2:23" ht="15.75" x14ac:dyDescent="0.25">
      <c r="B147" s="401">
        <v>66</v>
      </c>
      <c r="C147" s="338" t="s">
        <v>218</v>
      </c>
      <c r="D147" s="339"/>
      <c r="E147" s="149">
        <v>97</v>
      </c>
      <c r="F147" s="211">
        <v>1</v>
      </c>
      <c r="G147" s="211">
        <v>0</v>
      </c>
      <c r="H147" s="211">
        <v>0</v>
      </c>
      <c r="I147" s="211">
        <v>0</v>
      </c>
      <c r="J147" s="211">
        <v>0</v>
      </c>
      <c r="K147" s="267">
        <v>0</v>
      </c>
      <c r="L147" s="211">
        <v>0</v>
      </c>
      <c r="M147" s="211">
        <v>0</v>
      </c>
      <c r="N147" s="268">
        <v>0</v>
      </c>
      <c r="O147" s="149">
        <v>0</v>
      </c>
      <c r="P147" s="211">
        <v>0</v>
      </c>
      <c r="Q147" s="211">
        <v>0</v>
      </c>
      <c r="R147" s="151">
        <v>0</v>
      </c>
      <c r="S147" s="213"/>
      <c r="T147" s="212"/>
      <c r="U147" s="469" t="str">
        <f t="shared" si="4"/>
        <v>nulla</v>
      </c>
      <c r="V147" s="222" t="str">
        <f t="shared" si="5"/>
        <v>Mezei juhar</v>
      </c>
      <c r="W147" s="328"/>
    </row>
    <row r="148" spans="2:23" ht="15.75" x14ac:dyDescent="0.25">
      <c r="B148" s="401">
        <v>66</v>
      </c>
      <c r="C148" s="338" t="s">
        <v>218</v>
      </c>
      <c r="D148" s="339"/>
      <c r="E148" s="149">
        <v>84</v>
      </c>
      <c r="F148" s="211">
        <v>1</v>
      </c>
      <c r="G148" s="211">
        <v>0</v>
      </c>
      <c r="H148" s="211">
        <v>0</v>
      </c>
      <c r="I148" s="211">
        <v>0</v>
      </c>
      <c r="J148" s="211">
        <v>0</v>
      </c>
      <c r="K148" s="267">
        <v>0</v>
      </c>
      <c r="L148" s="211">
        <v>0</v>
      </c>
      <c r="M148" s="211">
        <v>0</v>
      </c>
      <c r="N148" s="268">
        <v>0</v>
      </c>
      <c r="O148" s="149">
        <v>0</v>
      </c>
      <c r="P148" s="211">
        <v>0</v>
      </c>
      <c r="Q148" s="211">
        <v>0</v>
      </c>
      <c r="R148" s="151">
        <v>0</v>
      </c>
      <c r="S148" s="213"/>
      <c r="T148" s="212"/>
      <c r="U148" s="469" t="str">
        <f t="shared" si="4"/>
        <v>nulla</v>
      </c>
      <c r="V148" s="222" t="str">
        <f t="shared" si="5"/>
        <v>Mezei juhar</v>
      </c>
      <c r="W148" s="328"/>
    </row>
    <row r="149" spans="2:23" ht="15.75" x14ac:dyDescent="0.25">
      <c r="B149" s="401">
        <v>67</v>
      </c>
      <c r="C149" s="338" t="s">
        <v>215</v>
      </c>
      <c r="D149" s="339"/>
      <c r="E149" s="149">
        <v>42</v>
      </c>
      <c r="F149" s="211">
        <v>1</v>
      </c>
      <c r="G149" s="211">
        <v>0</v>
      </c>
      <c r="H149" s="211">
        <v>0</v>
      </c>
      <c r="I149" s="211">
        <v>0</v>
      </c>
      <c r="J149" s="211">
        <v>0</v>
      </c>
      <c r="K149" s="267">
        <v>0</v>
      </c>
      <c r="L149" s="211">
        <v>0</v>
      </c>
      <c r="M149" s="211">
        <v>0</v>
      </c>
      <c r="N149" s="268">
        <v>0</v>
      </c>
      <c r="O149" s="149">
        <v>0</v>
      </c>
      <c r="P149" s="211">
        <v>0</v>
      </c>
      <c r="Q149" s="211">
        <v>0</v>
      </c>
      <c r="R149" s="151">
        <v>0</v>
      </c>
      <c r="S149" s="213"/>
      <c r="T149" s="212"/>
      <c r="U149" s="469" t="str">
        <f t="shared" si="4"/>
        <v>nulla</v>
      </c>
      <c r="V149" s="222" t="str">
        <f t="shared" si="5"/>
        <v>Kocsánytalan tölgy</v>
      </c>
      <c r="W149" s="328"/>
    </row>
    <row r="150" spans="2:23" ht="15.75" x14ac:dyDescent="0.25">
      <c r="B150" s="401">
        <v>68</v>
      </c>
      <c r="C150" s="338" t="s">
        <v>215</v>
      </c>
      <c r="D150" s="339"/>
      <c r="E150" s="149">
        <v>86</v>
      </c>
      <c r="F150" s="211">
        <v>1</v>
      </c>
      <c r="G150" s="211">
        <v>0</v>
      </c>
      <c r="H150" s="211">
        <v>0</v>
      </c>
      <c r="I150" s="211">
        <v>0</v>
      </c>
      <c r="J150" s="211">
        <v>0</v>
      </c>
      <c r="K150" s="267">
        <v>0</v>
      </c>
      <c r="L150" s="211">
        <v>0</v>
      </c>
      <c r="M150" s="211">
        <v>0</v>
      </c>
      <c r="N150" s="268">
        <v>0</v>
      </c>
      <c r="O150" s="149">
        <v>0</v>
      </c>
      <c r="P150" s="211">
        <v>0</v>
      </c>
      <c r="Q150" s="211">
        <v>0</v>
      </c>
      <c r="R150" s="151">
        <v>0</v>
      </c>
      <c r="S150" s="213"/>
      <c r="T150" s="212"/>
      <c r="U150" s="469" t="str">
        <f t="shared" si="4"/>
        <v>nulla</v>
      </c>
      <c r="V150" s="222" t="str">
        <f t="shared" si="5"/>
        <v>Kocsánytalan tölgy</v>
      </c>
      <c r="W150" s="328"/>
    </row>
    <row r="151" spans="2:23" ht="15.75" x14ac:dyDescent="0.25">
      <c r="B151" s="401">
        <v>68</v>
      </c>
      <c r="C151" s="338" t="s">
        <v>215</v>
      </c>
      <c r="D151" s="339"/>
      <c r="E151" s="149">
        <v>61</v>
      </c>
      <c r="F151" s="211">
        <v>1</v>
      </c>
      <c r="G151" s="211">
        <v>0</v>
      </c>
      <c r="H151" s="211">
        <v>0</v>
      </c>
      <c r="I151" s="211">
        <v>0</v>
      </c>
      <c r="J151" s="211">
        <v>0</v>
      </c>
      <c r="K151" s="267">
        <v>0</v>
      </c>
      <c r="L151" s="211">
        <v>0</v>
      </c>
      <c r="M151" s="211">
        <v>0</v>
      </c>
      <c r="N151" s="268">
        <v>0</v>
      </c>
      <c r="O151" s="149">
        <v>0</v>
      </c>
      <c r="P151" s="211">
        <v>0</v>
      </c>
      <c r="Q151" s="211">
        <v>0</v>
      </c>
      <c r="R151" s="151">
        <v>0</v>
      </c>
      <c r="S151" s="213"/>
      <c r="T151" s="212"/>
      <c r="U151" s="469" t="str">
        <f t="shared" si="4"/>
        <v>nulla</v>
      </c>
      <c r="V151" s="222" t="str">
        <f t="shared" si="5"/>
        <v>Kocsánytalan tölgy</v>
      </c>
      <c r="W151" s="328"/>
    </row>
    <row r="152" spans="2:23" ht="15.75" x14ac:dyDescent="0.25">
      <c r="B152" s="401">
        <v>68</v>
      </c>
      <c r="C152" s="338" t="s">
        <v>215</v>
      </c>
      <c r="D152" s="339"/>
      <c r="E152" s="149">
        <v>73</v>
      </c>
      <c r="F152" s="211">
        <v>1</v>
      </c>
      <c r="G152" s="211">
        <v>0</v>
      </c>
      <c r="H152" s="211">
        <v>0</v>
      </c>
      <c r="I152" s="211">
        <v>0</v>
      </c>
      <c r="J152" s="211">
        <v>0</v>
      </c>
      <c r="K152" s="267">
        <v>0</v>
      </c>
      <c r="L152" s="211">
        <v>0</v>
      </c>
      <c r="M152" s="211">
        <v>0</v>
      </c>
      <c r="N152" s="268">
        <v>0</v>
      </c>
      <c r="O152" s="149">
        <v>0</v>
      </c>
      <c r="P152" s="211">
        <v>0</v>
      </c>
      <c r="Q152" s="211">
        <v>0</v>
      </c>
      <c r="R152" s="151">
        <v>0</v>
      </c>
      <c r="S152" s="213"/>
      <c r="T152" s="212"/>
      <c r="U152" s="469" t="str">
        <f t="shared" si="4"/>
        <v>nulla</v>
      </c>
      <c r="V152" s="222" t="str">
        <f t="shared" si="5"/>
        <v>Kocsánytalan tölgy</v>
      </c>
      <c r="W152" s="328"/>
    </row>
    <row r="153" spans="2:23" ht="15.75" x14ac:dyDescent="0.25">
      <c r="B153" s="401">
        <v>69</v>
      </c>
      <c r="C153" s="338" t="s">
        <v>444</v>
      </c>
      <c r="D153" s="339"/>
      <c r="E153" s="149">
        <v>57</v>
      </c>
      <c r="F153" s="211">
        <v>1</v>
      </c>
      <c r="G153" s="211">
        <v>0</v>
      </c>
      <c r="H153" s="211">
        <v>0</v>
      </c>
      <c r="I153" s="211">
        <v>0</v>
      </c>
      <c r="J153" s="211">
        <v>0</v>
      </c>
      <c r="K153" s="267">
        <v>0</v>
      </c>
      <c r="L153" s="211">
        <v>0</v>
      </c>
      <c r="M153" s="211">
        <v>0</v>
      </c>
      <c r="N153" s="268">
        <v>0</v>
      </c>
      <c r="O153" s="149">
        <v>0</v>
      </c>
      <c r="P153" s="211">
        <v>0</v>
      </c>
      <c r="Q153" s="211">
        <v>0</v>
      </c>
      <c r="R153" s="151">
        <v>0</v>
      </c>
      <c r="S153" s="213"/>
      <c r="T153" s="212"/>
      <c r="U153" s="469" t="str">
        <f t="shared" si="4"/>
        <v>nulla</v>
      </c>
      <c r="V153" s="222" t="str">
        <f t="shared" si="5"/>
        <v>Fekete fenyő</v>
      </c>
      <c r="W153" s="328"/>
    </row>
    <row r="154" spans="2:23" ht="15.75" x14ac:dyDescent="0.25">
      <c r="B154" s="401">
        <v>70</v>
      </c>
      <c r="C154" s="338" t="s">
        <v>244</v>
      </c>
      <c r="D154" s="339"/>
      <c r="E154" s="149">
        <v>20</v>
      </c>
      <c r="F154" s="211">
        <v>1</v>
      </c>
      <c r="G154" s="211">
        <v>0</v>
      </c>
      <c r="H154" s="211">
        <v>0</v>
      </c>
      <c r="I154" s="211">
        <v>0</v>
      </c>
      <c r="J154" s="211">
        <v>0</v>
      </c>
      <c r="K154" s="267">
        <v>0</v>
      </c>
      <c r="L154" s="211">
        <v>0</v>
      </c>
      <c r="M154" s="211">
        <v>0</v>
      </c>
      <c r="N154" s="268">
        <v>0</v>
      </c>
      <c r="O154" s="149">
        <v>0</v>
      </c>
      <c r="P154" s="211">
        <v>0</v>
      </c>
      <c r="Q154" s="211">
        <v>0</v>
      </c>
      <c r="R154" s="151">
        <v>0</v>
      </c>
      <c r="S154" s="213"/>
      <c r="T154" s="212"/>
      <c r="U154" s="469" t="str">
        <f t="shared" si="4"/>
        <v>nulla</v>
      </c>
      <c r="V154" s="222" t="str">
        <f t="shared" si="5"/>
        <v>Galagonya</v>
      </c>
      <c r="W154" s="328"/>
    </row>
    <row r="155" spans="2:23" ht="15.75" x14ac:dyDescent="0.25">
      <c r="B155" s="401">
        <v>70</v>
      </c>
      <c r="C155" s="338" t="s">
        <v>244</v>
      </c>
      <c r="D155" s="339"/>
      <c r="E155" s="149">
        <v>38</v>
      </c>
      <c r="F155" s="211">
        <v>1</v>
      </c>
      <c r="G155" s="211">
        <v>0</v>
      </c>
      <c r="H155" s="211">
        <v>0</v>
      </c>
      <c r="I155" s="211">
        <v>0</v>
      </c>
      <c r="J155" s="211">
        <v>0</v>
      </c>
      <c r="K155" s="267">
        <v>0</v>
      </c>
      <c r="L155" s="211">
        <v>0</v>
      </c>
      <c r="M155" s="211">
        <v>0</v>
      </c>
      <c r="N155" s="268">
        <v>0</v>
      </c>
      <c r="O155" s="149">
        <v>0</v>
      </c>
      <c r="P155" s="211">
        <v>0</v>
      </c>
      <c r="Q155" s="211">
        <v>0</v>
      </c>
      <c r="R155" s="151">
        <v>0</v>
      </c>
      <c r="S155" s="213"/>
      <c r="T155" s="212"/>
      <c r="U155" s="469" t="str">
        <f t="shared" si="4"/>
        <v>nulla</v>
      </c>
      <c r="V155" s="222" t="str">
        <f t="shared" si="5"/>
        <v>Galagonya</v>
      </c>
      <c r="W155" s="328"/>
    </row>
    <row r="156" spans="2:23" ht="15.75" x14ac:dyDescent="0.25">
      <c r="B156" s="401">
        <v>71</v>
      </c>
      <c r="C156" s="338" t="s">
        <v>215</v>
      </c>
      <c r="D156" s="339"/>
      <c r="E156" s="149">
        <v>114</v>
      </c>
      <c r="F156" s="211">
        <v>1</v>
      </c>
      <c r="G156" s="211">
        <v>0</v>
      </c>
      <c r="H156" s="211">
        <v>0</v>
      </c>
      <c r="I156" s="211">
        <v>0</v>
      </c>
      <c r="J156" s="211">
        <v>0</v>
      </c>
      <c r="K156" s="267">
        <v>0</v>
      </c>
      <c r="L156" s="211">
        <v>0</v>
      </c>
      <c r="M156" s="211">
        <v>0</v>
      </c>
      <c r="N156" s="268">
        <v>0</v>
      </c>
      <c r="O156" s="149">
        <v>0</v>
      </c>
      <c r="P156" s="211">
        <v>0</v>
      </c>
      <c r="Q156" s="211">
        <v>0</v>
      </c>
      <c r="R156" s="151">
        <v>0</v>
      </c>
      <c r="S156" s="213"/>
      <c r="T156" s="212"/>
      <c r="U156" s="469" t="str">
        <f t="shared" si="4"/>
        <v>nulla</v>
      </c>
      <c r="V156" s="222" t="str">
        <f t="shared" si="5"/>
        <v>Kocsánytalan tölgy</v>
      </c>
      <c r="W156" s="328"/>
    </row>
    <row r="157" spans="2:23" ht="15.75" x14ac:dyDescent="0.25">
      <c r="B157" s="401">
        <v>71</v>
      </c>
      <c r="C157" s="338" t="s">
        <v>245</v>
      </c>
      <c r="D157" s="339"/>
      <c r="E157" s="149">
        <v>13</v>
      </c>
      <c r="F157" s="211">
        <v>1</v>
      </c>
      <c r="G157" s="211">
        <v>0</v>
      </c>
      <c r="H157" s="211">
        <v>0</v>
      </c>
      <c r="I157" s="211">
        <v>0</v>
      </c>
      <c r="J157" s="211">
        <v>0</v>
      </c>
      <c r="K157" s="267">
        <v>0</v>
      </c>
      <c r="L157" s="211">
        <v>0</v>
      </c>
      <c r="M157" s="211">
        <v>0</v>
      </c>
      <c r="N157" s="268">
        <v>0</v>
      </c>
      <c r="O157" s="149">
        <v>0</v>
      </c>
      <c r="P157" s="211">
        <v>0</v>
      </c>
      <c r="Q157" s="211">
        <v>0</v>
      </c>
      <c r="R157" s="151">
        <v>0</v>
      </c>
      <c r="S157" s="213"/>
      <c r="T157" s="212"/>
      <c r="U157" s="469" t="str">
        <f t="shared" si="4"/>
        <v>nulla</v>
      </c>
      <c r="V157" s="222" t="str">
        <f t="shared" si="5"/>
        <v>Húsos som</v>
      </c>
      <c r="W157" s="328"/>
    </row>
    <row r="158" spans="2:23" ht="15.75" x14ac:dyDescent="0.25">
      <c r="B158" s="401">
        <v>71</v>
      </c>
      <c r="C158" s="338" t="s">
        <v>215</v>
      </c>
      <c r="D158" s="339"/>
      <c r="E158" s="149">
        <v>63</v>
      </c>
      <c r="F158" s="211">
        <v>1</v>
      </c>
      <c r="G158" s="211">
        <v>0</v>
      </c>
      <c r="H158" s="211">
        <v>0</v>
      </c>
      <c r="I158" s="211">
        <v>0</v>
      </c>
      <c r="J158" s="211">
        <v>0</v>
      </c>
      <c r="K158" s="267">
        <v>0</v>
      </c>
      <c r="L158" s="211">
        <v>0</v>
      </c>
      <c r="M158" s="211">
        <v>0</v>
      </c>
      <c r="N158" s="268">
        <v>0</v>
      </c>
      <c r="O158" s="149">
        <v>0</v>
      </c>
      <c r="P158" s="211">
        <v>0</v>
      </c>
      <c r="Q158" s="211">
        <v>0</v>
      </c>
      <c r="R158" s="151">
        <v>0</v>
      </c>
      <c r="S158" s="213"/>
      <c r="T158" s="212"/>
      <c r="U158" s="469" t="str">
        <f t="shared" ref="U158:U186" si="6">IF((T158-S158)&gt;0,T158-S158,"nulla")</f>
        <v>nulla</v>
      </c>
      <c r="V158" s="222" t="str">
        <f t="shared" ref="V158:V186" si="7">C158</f>
        <v>Kocsánytalan tölgy</v>
      </c>
      <c r="W158" s="328"/>
    </row>
    <row r="159" spans="2:23" ht="15.75" x14ac:dyDescent="0.25">
      <c r="B159" s="401">
        <v>72</v>
      </c>
      <c r="C159" s="338" t="s">
        <v>444</v>
      </c>
      <c r="D159" s="339"/>
      <c r="E159" s="149">
        <v>115</v>
      </c>
      <c r="F159" s="211">
        <v>1</v>
      </c>
      <c r="G159" s="211">
        <v>0</v>
      </c>
      <c r="H159" s="211">
        <v>0</v>
      </c>
      <c r="I159" s="211">
        <v>0</v>
      </c>
      <c r="J159" s="211">
        <v>0</v>
      </c>
      <c r="K159" s="267">
        <v>0</v>
      </c>
      <c r="L159" s="211">
        <v>0</v>
      </c>
      <c r="M159" s="211">
        <v>0</v>
      </c>
      <c r="N159" s="268">
        <v>0</v>
      </c>
      <c r="O159" s="149">
        <v>0</v>
      </c>
      <c r="P159" s="211">
        <v>0</v>
      </c>
      <c r="Q159" s="211">
        <v>0</v>
      </c>
      <c r="R159" s="151">
        <v>0</v>
      </c>
      <c r="S159" s="213"/>
      <c r="T159" s="212"/>
      <c r="U159" s="469" t="str">
        <f t="shared" si="6"/>
        <v>nulla</v>
      </c>
      <c r="V159" s="222" t="str">
        <f t="shared" si="7"/>
        <v>Fekete fenyő</v>
      </c>
      <c r="W159" s="328"/>
    </row>
    <row r="160" spans="2:23" ht="15.75" x14ac:dyDescent="0.25">
      <c r="B160" s="401">
        <v>74</v>
      </c>
      <c r="C160" s="338" t="s">
        <v>244</v>
      </c>
      <c r="D160" s="339"/>
      <c r="E160" s="149">
        <v>8</v>
      </c>
      <c r="F160" s="211">
        <v>1</v>
      </c>
      <c r="G160" s="211">
        <v>0</v>
      </c>
      <c r="H160" s="211">
        <v>0</v>
      </c>
      <c r="I160" s="211">
        <v>0</v>
      </c>
      <c r="J160" s="211">
        <v>0</v>
      </c>
      <c r="K160" s="267">
        <v>0</v>
      </c>
      <c r="L160" s="211">
        <v>0</v>
      </c>
      <c r="M160" s="211">
        <v>0</v>
      </c>
      <c r="N160" s="268">
        <v>0</v>
      </c>
      <c r="O160" s="149">
        <v>0</v>
      </c>
      <c r="P160" s="211">
        <v>0</v>
      </c>
      <c r="Q160" s="211">
        <v>0</v>
      </c>
      <c r="R160" s="151">
        <v>0</v>
      </c>
      <c r="S160" s="213"/>
      <c r="T160" s="212"/>
      <c r="U160" s="469" t="str">
        <f t="shared" si="6"/>
        <v>nulla</v>
      </c>
      <c r="V160" s="222" t="str">
        <f t="shared" si="7"/>
        <v>Galagonya</v>
      </c>
      <c r="W160" s="328"/>
    </row>
    <row r="161" spans="2:23" ht="15.75" x14ac:dyDescent="0.25">
      <c r="B161" s="401">
        <v>74</v>
      </c>
      <c r="C161" s="338" t="s">
        <v>444</v>
      </c>
      <c r="D161" s="339"/>
      <c r="E161" s="149">
        <v>67</v>
      </c>
      <c r="F161" s="211">
        <v>1</v>
      </c>
      <c r="G161" s="211">
        <v>0</v>
      </c>
      <c r="H161" s="211">
        <v>0</v>
      </c>
      <c r="I161" s="211">
        <v>0</v>
      </c>
      <c r="J161" s="211">
        <v>0</v>
      </c>
      <c r="K161" s="267">
        <v>0</v>
      </c>
      <c r="L161" s="211">
        <v>0</v>
      </c>
      <c r="M161" s="211">
        <v>0</v>
      </c>
      <c r="N161" s="268">
        <v>0</v>
      </c>
      <c r="O161" s="149">
        <v>0</v>
      </c>
      <c r="P161" s="211">
        <v>0</v>
      </c>
      <c r="Q161" s="211">
        <v>0</v>
      </c>
      <c r="R161" s="151">
        <v>0</v>
      </c>
      <c r="S161" s="213"/>
      <c r="T161" s="212"/>
      <c r="U161" s="469" t="str">
        <f t="shared" si="6"/>
        <v>nulla</v>
      </c>
      <c r="V161" s="222" t="str">
        <f t="shared" si="7"/>
        <v>Fekete fenyő</v>
      </c>
      <c r="W161" s="328"/>
    </row>
    <row r="162" spans="2:23" ht="15.75" x14ac:dyDescent="0.25">
      <c r="B162" s="401">
        <v>74</v>
      </c>
      <c r="C162" s="338" t="s">
        <v>444</v>
      </c>
      <c r="D162" s="339"/>
      <c r="E162" s="149">
        <v>86</v>
      </c>
      <c r="F162" s="211">
        <v>1</v>
      </c>
      <c r="G162" s="211">
        <v>0</v>
      </c>
      <c r="H162" s="211">
        <v>0</v>
      </c>
      <c r="I162" s="211">
        <v>0</v>
      </c>
      <c r="J162" s="211">
        <v>0</v>
      </c>
      <c r="K162" s="267">
        <v>0</v>
      </c>
      <c r="L162" s="211">
        <v>0</v>
      </c>
      <c r="M162" s="211">
        <v>0</v>
      </c>
      <c r="N162" s="268">
        <v>0</v>
      </c>
      <c r="O162" s="149">
        <v>0</v>
      </c>
      <c r="P162" s="211">
        <v>0</v>
      </c>
      <c r="Q162" s="211">
        <v>0</v>
      </c>
      <c r="R162" s="151">
        <v>0</v>
      </c>
      <c r="S162" s="213"/>
      <c r="T162" s="212"/>
      <c r="U162" s="469" t="str">
        <f t="shared" si="6"/>
        <v>nulla</v>
      </c>
      <c r="V162" s="222" t="str">
        <f t="shared" si="7"/>
        <v>Fekete fenyő</v>
      </c>
      <c r="W162" s="328"/>
    </row>
    <row r="163" spans="2:23" ht="15.75" x14ac:dyDescent="0.25">
      <c r="B163" s="401">
        <v>75</v>
      </c>
      <c r="C163" s="338" t="s">
        <v>215</v>
      </c>
      <c r="D163" s="339"/>
      <c r="E163" s="149">
        <v>50</v>
      </c>
      <c r="F163" s="211">
        <v>1</v>
      </c>
      <c r="G163" s="211">
        <v>0</v>
      </c>
      <c r="H163" s="211">
        <v>0</v>
      </c>
      <c r="I163" s="211">
        <v>0</v>
      </c>
      <c r="J163" s="211">
        <v>0</v>
      </c>
      <c r="K163" s="267">
        <v>0</v>
      </c>
      <c r="L163" s="211">
        <v>0</v>
      </c>
      <c r="M163" s="211">
        <v>0</v>
      </c>
      <c r="N163" s="268">
        <v>0</v>
      </c>
      <c r="O163" s="149">
        <v>0</v>
      </c>
      <c r="P163" s="211">
        <v>0</v>
      </c>
      <c r="Q163" s="211">
        <v>0</v>
      </c>
      <c r="R163" s="151">
        <v>0</v>
      </c>
      <c r="S163" s="213"/>
      <c r="T163" s="212"/>
      <c r="U163" s="469" t="str">
        <f t="shared" si="6"/>
        <v>nulla</v>
      </c>
      <c r="V163" s="222" t="str">
        <f t="shared" si="7"/>
        <v>Kocsánytalan tölgy</v>
      </c>
      <c r="W163" s="328"/>
    </row>
    <row r="164" spans="2:23" ht="15.75" x14ac:dyDescent="0.25">
      <c r="B164" s="401">
        <v>76</v>
      </c>
      <c r="C164" s="338" t="s">
        <v>244</v>
      </c>
      <c r="D164" s="339"/>
      <c r="E164" s="149">
        <v>13</v>
      </c>
      <c r="F164" s="211">
        <v>1</v>
      </c>
      <c r="G164" s="211">
        <v>0</v>
      </c>
      <c r="H164" s="211">
        <v>0</v>
      </c>
      <c r="I164" s="211">
        <v>0</v>
      </c>
      <c r="J164" s="211">
        <v>0</v>
      </c>
      <c r="K164" s="267">
        <v>0</v>
      </c>
      <c r="L164" s="211">
        <v>0</v>
      </c>
      <c r="M164" s="211">
        <v>0</v>
      </c>
      <c r="N164" s="268">
        <v>0</v>
      </c>
      <c r="O164" s="149">
        <v>0</v>
      </c>
      <c r="P164" s="211">
        <v>0</v>
      </c>
      <c r="Q164" s="211">
        <v>0</v>
      </c>
      <c r="R164" s="151">
        <v>0</v>
      </c>
      <c r="S164" s="213"/>
      <c r="T164" s="212"/>
      <c r="U164" s="469" t="str">
        <f t="shared" si="6"/>
        <v>nulla</v>
      </c>
      <c r="V164" s="222" t="str">
        <f t="shared" si="7"/>
        <v>Galagonya</v>
      </c>
      <c r="W164" s="328"/>
    </row>
    <row r="165" spans="2:23" ht="15.75" x14ac:dyDescent="0.25">
      <c r="B165" s="401">
        <v>77</v>
      </c>
      <c r="C165" s="338" t="s">
        <v>215</v>
      </c>
      <c r="D165" s="339"/>
      <c r="E165" s="149">
        <v>62</v>
      </c>
      <c r="F165" s="211">
        <v>1</v>
      </c>
      <c r="G165" s="211">
        <v>0</v>
      </c>
      <c r="H165" s="211">
        <v>0</v>
      </c>
      <c r="I165" s="211">
        <v>0</v>
      </c>
      <c r="J165" s="211">
        <v>0</v>
      </c>
      <c r="K165" s="267">
        <v>0</v>
      </c>
      <c r="L165" s="211">
        <v>0</v>
      </c>
      <c r="M165" s="211">
        <v>0</v>
      </c>
      <c r="N165" s="268">
        <v>0</v>
      </c>
      <c r="O165" s="149">
        <v>0</v>
      </c>
      <c r="P165" s="211">
        <v>0</v>
      </c>
      <c r="Q165" s="211">
        <v>0</v>
      </c>
      <c r="R165" s="151">
        <v>0</v>
      </c>
      <c r="S165" s="213"/>
      <c r="T165" s="212"/>
      <c r="U165" s="469" t="str">
        <f t="shared" si="6"/>
        <v>nulla</v>
      </c>
      <c r="V165" s="222" t="str">
        <f t="shared" si="7"/>
        <v>Kocsánytalan tölgy</v>
      </c>
      <c r="W165" s="328"/>
    </row>
    <row r="166" spans="2:23" ht="15.75" x14ac:dyDescent="0.25">
      <c r="B166" s="401">
        <v>77</v>
      </c>
      <c r="C166" s="338" t="s">
        <v>215</v>
      </c>
      <c r="D166" s="339"/>
      <c r="E166" s="149">
        <v>64</v>
      </c>
      <c r="F166" s="211">
        <v>1</v>
      </c>
      <c r="G166" s="211">
        <v>0</v>
      </c>
      <c r="H166" s="211">
        <v>0</v>
      </c>
      <c r="I166" s="211">
        <v>0</v>
      </c>
      <c r="J166" s="211">
        <v>0</v>
      </c>
      <c r="K166" s="267">
        <v>0</v>
      </c>
      <c r="L166" s="211">
        <v>0</v>
      </c>
      <c r="M166" s="211">
        <v>0</v>
      </c>
      <c r="N166" s="268">
        <v>0</v>
      </c>
      <c r="O166" s="149">
        <v>0</v>
      </c>
      <c r="P166" s="211">
        <v>0</v>
      </c>
      <c r="Q166" s="211">
        <v>0</v>
      </c>
      <c r="R166" s="151">
        <v>0</v>
      </c>
      <c r="S166" s="213"/>
      <c r="T166" s="212"/>
      <c r="U166" s="469" t="str">
        <f t="shared" si="6"/>
        <v>nulla</v>
      </c>
      <c r="V166" s="222" t="str">
        <f t="shared" si="7"/>
        <v>Kocsánytalan tölgy</v>
      </c>
      <c r="W166" s="328"/>
    </row>
    <row r="167" spans="2:23" ht="15.75" x14ac:dyDescent="0.25">
      <c r="B167" s="401">
        <v>78</v>
      </c>
      <c r="C167" s="338" t="s">
        <v>215</v>
      </c>
      <c r="D167" s="339"/>
      <c r="E167" s="149">
        <v>65</v>
      </c>
      <c r="F167" s="211">
        <v>1</v>
      </c>
      <c r="G167" s="211">
        <v>0</v>
      </c>
      <c r="H167" s="211">
        <v>0</v>
      </c>
      <c r="I167" s="211">
        <v>0</v>
      </c>
      <c r="J167" s="211">
        <v>0</v>
      </c>
      <c r="K167" s="267">
        <v>0</v>
      </c>
      <c r="L167" s="211">
        <v>0</v>
      </c>
      <c r="M167" s="211">
        <v>0</v>
      </c>
      <c r="N167" s="268">
        <v>0</v>
      </c>
      <c r="O167" s="149">
        <v>0</v>
      </c>
      <c r="P167" s="211">
        <v>0</v>
      </c>
      <c r="Q167" s="211">
        <v>0</v>
      </c>
      <c r="R167" s="151">
        <v>0</v>
      </c>
      <c r="S167" s="213"/>
      <c r="T167" s="212"/>
      <c r="U167" s="469" t="str">
        <f t="shared" si="6"/>
        <v>nulla</v>
      </c>
      <c r="V167" s="222" t="str">
        <f t="shared" si="7"/>
        <v>Kocsánytalan tölgy</v>
      </c>
      <c r="W167" s="328"/>
    </row>
    <row r="168" spans="2:23" ht="15.75" x14ac:dyDescent="0.25">
      <c r="B168" s="401">
        <v>78</v>
      </c>
      <c r="C168" s="338" t="s">
        <v>215</v>
      </c>
      <c r="D168" s="339"/>
      <c r="E168" s="149">
        <v>63</v>
      </c>
      <c r="F168" s="211">
        <v>1</v>
      </c>
      <c r="G168" s="211">
        <v>0</v>
      </c>
      <c r="H168" s="211">
        <v>0</v>
      </c>
      <c r="I168" s="211">
        <v>0</v>
      </c>
      <c r="J168" s="211">
        <v>0</v>
      </c>
      <c r="K168" s="267">
        <v>0</v>
      </c>
      <c r="L168" s="211">
        <v>0</v>
      </c>
      <c r="M168" s="211">
        <v>0</v>
      </c>
      <c r="N168" s="268">
        <v>0</v>
      </c>
      <c r="O168" s="149">
        <v>0</v>
      </c>
      <c r="P168" s="211">
        <v>0</v>
      </c>
      <c r="Q168" s="211">
        <v>0</v>
      </c>
      <c r="R168" s="151">
        <v>0</v>
      </c>
      <c r="S168" s="213"/>
      <c r="T168" s="212"/>
      <c r="U168" s="469" t="str">
        <f t="shared" si="6"/>
        <v>nulla</v>
      </c>
      <c r="V168" s="222" t="str">
        <f t="shared" si="7"/>
        <v>Kocsánytalan tölgy</v>
      </c>
      <c r="W168" s="328"/>
    </row>
    <row r="169" spans="2:23" ht="15.75" x14ac:dyDescent="0.25">
      <c r="B169" s="401">
        <v>80</v>
      </c>
      <c r="C169" s="338" t="s">
        <v>244</v>
      </c>
      <c r="D169" s="339"/>
      <c r="E169" s="149">
        <v>6</v>
      </c>
      <c r="F169" s="211">
        <v>1</v>
      </c>
      <c r="G169" s="211">
        <v>0</v>
      </c>
      <c r="H169" s="211">
        <v>0</v>
      </c>
      <c r="I169" s="211">
        <v>0</v>
      </c>
      <c r="J169" s="211">
        <v>0</v>
      </c>
      <c r="K169" s="267">
        <v>0</v>
      </c>
      <c r="L169" s="211">
        <v>0</v>
      </c>
      <c r="M169" s="211">
        <v>0</v>
      </c>
      <c r="N169" s="268">
        <v>0</v>
      </c>
      <c r="O169" s="149">
        <v>0</v>
      </c>
      <c r="P169" s="211">
        <v>0</v>
      </c>
      <c r="Q169" s="211">
        <v>0</v>
      </c>
      <c r="R169" s="151">
        <v>0</v>
      </c>
      <c r="S169" s="213"/>
      <c r="T169" s="212"/>
      <c r="U169" s="469" t="str">
        <f t="shared" si="6"/>
        <v>nulla</v>
      </c>
      <c r="V169" s="222" t="str">
        <f t="shared" si="7"/>
        <v>Galagonya</v>
      </c>
      <c r="W169" s="328"/>
    </row>
    <row r="170" spans="2:23" ht="15.75" x14ac:dyDescent="0.25">
      <c r="B170" s="401">
        <v>80</v>
      </c>
      <c r="C170" s="338" t="s">
        <v>215</v>
      </c>
      <c r="D170" s="339"/>
      <c r="E170" s="149">
        <v>79</v>
      </c>
      <c r="F170" s="211">
        <v>1</v>
      </c>
      <c r="G170" s="211">
        <v>0</v>
      </c>
      <c r="H170" s="211">
        <v>0</v>
      </c>
      <c r="I170" s="211">
        <v>0</v>
      </c>
      <c r="J170" s="211">
        <v>0</v>
      </c>
      <c r="K170" s="267">
        <v>0</v>
      </c>
      <c r="L170" s="211">
        <v>0</v>
      </c>
      <c r="M170" s="211">
        <v>0</v>
      </c>
      <c r="N170" s="268">
        <v>0</v>
      </c>
      <c r="O170" s="149">
        <v>0</v>
      </c>
      <c r="P170" s="211">
        <v>0</v>
      </c>
      <c r="Q170" s="211">
        <v>0</v>
      </c>
      <c r="R170" s="151">
        <v>0</v>
      </c>
      <c r="S170" s="213"/>
      <c r="T170" s="212"/>
      <c r="U170" s="469" t="str">
        <f t="shared" si="6"/>
        <v>nulla</v>
      </c>
      <c r="V170" s="222" t="str">
        <f t="shared" si="7"/>
        <v>Kocsánytalan tölgy</v>
      </c>
      <c r="W170" s="328"/>
    </row>
    <row r="171" spans="2:23" ht="15.75" x14ac:dyDescent="0.25">
      <c r="B171" s="401">
        <v>85</v>
      </c>
      <c r="C171" s="338" t="s">
        <v>216</v>
      </c>
      <c r="D171" s="339"/>
      <c r="E171" s="149">
        <v>77</v>
      </c>
      <c r="F171" s="211">
        <v>1</v>
      </c>
      <c r="G171" s="211">
        <v>0</v>
      </c>
      <c r="H171" s="211">
        <v>0</v>
      </c>
      <c r="I171" s="211">
        <v>0</v>
      </c>
      <c r="J171" s="211">
        <v>0</v>
      </c>
      <c r="K171" s="267">
        <v>0</v>
      </c>
      <c r="L171" s="211">
        <v>0</v>
      </c>
      <c r="M171" s="211">
        <v>0</v>
      </c>
      <c r="N171" s="268">
        <v>0</v>
      </c>
      <c r="O171" s="149">
        <v>0</v>
      </c>
      <c r="P171" s="211">
        <v>0</v>
      </c>
      <c r="Q171" s="211">
        <v>0</v>
      </c>
      <c r="R171" s="151">
        <v>0</v>
      </c>
      <c r="S171" s="213"/>
      <c r="T171" s="212"/>
      <c r="U171" s="469" t="str">
        <f t="shared" si="6"/>
        <v>nulla</v>
      </c>
      <c r="V171" s="222" t="str">
        <f t="shared" si="7"/>
        <v>Csertölgy</v>
      </c>
      <c r="W171" s="328"/>
    </row>
    <row r="172" spans="2:23" ht="15.75" x14ac:dyDescent="0.25">
      <c r="B172" s="401">
        <v>88</v>
      </c>
      <c r="C172" s="338" t="s">
        <v>215</v>
      </c>
      <c r="D172" s="339"/>
      <c r="E172" s="149">
        <v>36</v>
      </c>
      <c r="F172" s="211">
        <v>1</v>
      </c>
      <c r="G172" s="211">
        <v>0</v>
      </c>
      <c r="H172" s="211">
        <v>0</v>
      </c>
      <c r="I172" s="211">
        <v>0</v>
      </c>
      <c r="J172" s="211">
        <v>0</v>
      </c>
      <c r="K172" s="267">
        <v>0</v>
      </c>
      <c r="L172" s="211">
        <v>0</v>
      </c>
      <c r="M172" s="211">
        <v>0</v>
      </c>
      <c r="N172" s="268">
        <v>0</v>
      </c>
      <c r="O172" s="149">
        <v>0</v>
      </c>
      <c r="P172" s="211">
        <v>0</v>
      </c>
      <c r="Q172" s="211">
        <v>0</v>
      </c>
      <c r="R172" s="151">
        <v>0</v>
      </c>
      <c r="S172" s="213"/>
      <c r="T172" s="212"/>
      <c r="U172" s="469" t="str">
        <f t="shared" si="6"/>
        <v>nulla</v>
      </c>
      <c r="V172" s="222" t="str">
        <f t="shared" si="7"/>
        <v>Kocsánytalan tölgy</v>
      </c>
      <c r="W172" s="328"/>
    </row>
    <row r="173" spans="2:23" ht="15.75" x14ac:dyDescent="0.25">
      <c r="B173" s="401">
        <v>90</v>
      </c>
      <c r="C173" s="338" t="s">
        <v>215</v>
      </c>
      <c r="D173" s="339"/>
      <c r="E173" s="149">
        <v>65</v>
      </c>
      <c r="F173" s="211">
        <v>1</v>
      </c>
      <c r="G173" s="211">
        <v>0</v>
      </c>
      <c r="H173" s="211">
        <v>0</v>
      </c>
      <c r="I173" s="211">
        <v>0</v>
      </c>
      <c r="J173" s="211">
        <v>0</v>
      </c>
      <c r="K173" s="267">
        <v>0</v>
      </c>
      <c r="L173" s="211">
        <v>0</v>
      </c>
      <c r="M173" s="211">
        <v>0</v>
      </c>
      <c r="N173" s="268">
        <v>0</v>
      </c>
      <c r="O173" s="149">
        <v>0</v>
      </c>
      <c r="P173" s="211">
        <v>0</v>
      </c>
      <c r="Q173" s="211">
        <v>0</v>
      </c>
      <c r="R173" s="151">
        <v>0</v>
      </c>
      <c r="S173" s="213"/>
      <c r="T173" s="212"/>
      <c r="U173" s="469" t="str">
        <f t="shared" si="6"/>
        <v>nulla</v>
      </c>
      <c r="V173" s="222" t="str">
        <f t="shared" si="7"/>
        <v>Kocsánytalan tölgy</v>
      </c>
      <c r="W173" s="328"/>
    </row>
    <row r="174" spans="2:23" ht="15.75" x14ac:dyDescent="0.25">
      <c r="B174" s="401">
        <v>91</v>
      </c>
      <c r="C174" s="338" t="s">
        <v>215</v>
      </c>
      <c r="D174" s="339"/>
      <c r="E174" s="149">
        <v>70</v>
      </c>
      <c r="F174" s="211">
        <v>1</v>
      </c>
      <c r="G174" s="211">
        <v>0</v>
      </c>
      <c r="H174" s="211">
        <v>0</v>
      </c>
      <c r="I174" s="211">
        <v>0</v>
      </c>
      <c r="J174" s="211">
        <v>0</v>
      </c>
      <c r="K174" s="267">
        <v>0</v>
      </c>
      <c r="L174" s="211">
        <v>0</v>
      </c>
      <c r="M174" s="211">
        <v>0</v>
      </c>
      <c r="N174" s="268">
        <v>0</v>
      </c>
      <c r="O174" s="149">
        <v>0</v>
      </c>
      <c r="P174" s="211">
        <v>0</v>
      </c>
      <c r="Q174" s="211">
        <v>0</v>
      </c>
      <c r="R174" s="151">
        <v>0</v>
      </c>
      <c r="S174" s="213"/>
      <c r="T174" s="212"/>
      <c r="U174" s="469" t="str">
        <f t="shared" si="6"/>
        <v>nulla</v>
      </c>
      <c r="V174" s="222" t="str">
        <f t="shared" si="7"/>
        <v>Kocsánytalan tölgy</v>
      </c>
      <c r="W174" s="328"/>
    </row>
    <row r="175" spans="2:23" ht="15.75" x14ac:dyDescent="0.25">
      <c r="B175" s="401">
        <v>92</v>
      </c>
      <c r="C175" s="338" t="s">
        <v>215</v>
      </c>
      <c r="D175" s="339"/>
      <c r="E175" s="149">
        <v>93</v>
      </c>
      <c r="F175" s="211">
        <v>1</v>
      </c>
      <c r="G175" s="211">
        <v>0</v>
      </c>
      <c r="H175" s="211">
        <v>0</v>
      </c>
      <c r="I175" s="211">
        <v>0</v>
      </c>
      <c r="J175" s="211">
        <v>0</v>
      </c>
      <c r="K175" s="267">
        <v>0</v>
      </c>
      <c r="L175" s="211">
        <v>0</v>
      </c>
      <c r="M175" s="211">
        <v>0</v>
      </c>
      <c r="N175" s="268">
        <v>0</v>
      </c>
      <c r="O175" s="149">
        <v>0</v>
      </c>
      <c r="P175" s="211">
        <v>0</v>
      </c>
      <c r="Q175" s="211">
        <v>0</v>
      </c>
      <c r="R175" s="151">
        <v>0</v>
      </c>
      <c r="S175" s="213"/>
      <c r="T175" s="212"/>
      <c r="U175" s="469" t="str">
        <f t="shared" si="6"/>
        <v>nulla</v>
      </c>
      <c r="V175" s="222" t="str">
        <f t="shared" si="7"/>
        <v>Kocsánytalan tölgy</v>
      </c>
      <c r="W175" s="328"/>
    </row>
    <row r="176" spans="2:23" ht="15.75" x14ac:dyDescent="0.25">
      <c r="B176" s="401">
        <v>93</v>
      </c>
      <c r="C176" s="338" t="s">
        <v>215</v>
      </c>
      <c r="D176" s="339"/>
      <c r="E176" s="149">
        <v>78</v>
      </c>
      <c r="F176" s="211">
        <v>1</v>
      </c>
      <c r="G176" s="211">
        <v>0</v>
      </c>
      <c r="H176" s="211">
        <v>0</v>
      </c>
      <c r="I176" s="211">
        <v>0</v>
      </c>
      <c r="J176" s="211">
        <v>0</v>
      </c>
      <c r="K176" s="267">
        <v>0</v>
      </c>
      <c r="L176" s="211">
        <v>0</v>
      </c>
      <c r="M176" s="211">
        <v>0</v>
      </c>
      <c r="N176" s="268">
        <v>0</v>
      </c>
      <c r="O176" s="149">
        <v>0</v>
      </c>
      <c r="P176" s="211">
        <v>0</v>
      </c>
      <c r="Q176" s="211">
        <v>0</v>
      </c>
      <c r="R176" s="151">
        <v>0</v>
      </c>
      <c r="S176" s="213"/>
      <c r="T176" s="212"/>
      <c r="U176" s="469" t="str">
        <f t="shared" si="6"/>
        <v>nulla</v>
      </c>
      <c r="V176" s="222" t="str">
        <f t="shared" si="7"/>
        <v>Kocsánytalan tölgy</v>
      </c>
      <c r="W176" s="328"/>
    </row>
    <row r="177" spans="1:23" ht="15.75" x14ac:dyDescent="0.25">
      <c r="B177" s="401">
        <v>94</v>
      </c>
      <c r="C177" s="338" t="s">
        <v>215</v>
      </c>
      <c r="D177" s="339"/>
      <c r="E177" s="149">
        <v>55</v>
      </c>
      <c r="F177" s="211">
        <v>1</v>
      </c>
      <c r="G177" s="211">
        <v>0</v>
      </c>
      <c r="H177" s="211">
        <v>0</v>
      </c>
      <c r="I177" s="211">
        <v>0</v>
      </c>
      <c r="J177" s="211">
        <v>0</v>
      </c>
      <c r="K177" s="267">
        <v>0</v>
      </c>
      <c r="L177" s="211">
        <v>0</v>
      </c>
      <c r="M177" s="211">
        <v>0</v>
      </c>
      <c r="N177" s="268">
        <v>0</v>
      </c>
      <c r="O177" s="149">
        <v>0</v>
      </c>
      <c r="P177" s="211">
        <v>0</v>
      </c>
      <c r="Q177" s="211">
        <v>0</v>
      </c>
      <c r="R177" s="151">
        <v>0</v>
      </c>
      <c r="S177" s="213"/>
      <c r="T177" s="212"/>
      <c r="U177" s="469" t="str">
        <f t="shared" si="6"/>
        <v>nulla</v>
      </c>
      <c r="V177" s="222" t="str">
        <f t="shared" si="7"/>
        <v>Kocsánytalan tölgy</v>
      </c>
      <c r="W177" s="328"/>
    </row>
    <row r="178" spans="1:23" ht="15.75" x14ac:dyDescent="0.25">
      <c r="B178" s="401">
        <v>95</v>
      </c>
      <c r="C178" s="338" t="s">
        <v>215</v>
      </c>
      <c r="D178" s="339"/>
      <c r="E178" s="149">
        <v>59</v>
      </c>
      <c r="F178" s="211">
        <v>1</v>
      </c>
      <c r="G178" s="211">
        <v>0</v>
      </c>
      <c r="H178" s="211">
        <v>0</v>
      </c>
      <c r="I178" s="211">
        <v>0</v>
      </c>
      <c r="J178" s="211">
        <v>0</v>
      </c>
      <c r="K178" s="267">
        <v>0</v>
      </c>
      <c r="L178" s="211">
        <v>0</v>
      </c>
      <c r="M178" s="211">
        <v>0</v>
      </c>
      <c r="N178" s="268">
        <v>0</v>
      </c>
      <c r="O178" s="149">
        <v>0</v>
      </c>
      <c r="P178" s="211">
        <v>0</v>
      </c>
      <c r="Q178" s="211">
        <v>0</v>
      </c>
      <c r="R178" s="151">
        <v>0</v>
      </c>
      <c r="S178" s="213"/>
      <c r="T178" s="212"/>
      <c r="U178" s="469" t="str">
        <f t="shared" si="6"/>
        <v>nulla</v>
      </c>
      <c r="V178" s="222" t="str">
        <f t="shared" si="7"/>
        <v>Kocsánytalan tölgy</v>
      </c>
      <c r="W178" s="328"/>
    </row>
    <row r="179" spans="1:23" ht="15.75" x14ac:dyDescent="0.25">
      <c r="B179" s="401">
        <v>95</v>
      </c>
      <c r="C179" s="338" t="s">
        <v>215</v>
      </c>
      <c r="D179" s="339"/>
      <c r="E179" s="149">
        <v>79</v>
      </c>
      <c r="F179" s="211">
        <v>1</v>
      </c>
      <c r="G179" s="211">
        <v>0</v>
      </c>
      <c r="H179" s="211">
        <v>0</v>
      </c>
      <c r="I179" s="211">
        <v>0</v>
      </c>
      <c r="J179" s="211">
        <v>0</v>
      </c>
      <c r="K179" s="267">
        <v>0</v>
      </c>
      <c r="L179" s="211">
        <v>0</v>
      </c>
      <c r="M179" s="211">
        <v>0</v>
      </c>
      <c r="N179" s="268">
        <v>0</v>
      </c>
      <c r="O179" s="149">
        <v>0</v>
      </c>
      <c r="P179" s="211">
        <v>0</v>
      </c>
      <c r="Q179" s="211">
        <v>0</v>
      </c>
      <c r="R179" s="151">
        <v>0</v>
      </c>
      <c r="S179" s="213"/>
      <c r="T179" s="212"/>
      <c r="U179" s="469" t="str">
        <f t="shared" si="6"/>
        <v>nulla</v>
      </c>
      <c r="V179" s="222" t="str">
        <f t="shared" si="7"/>
        <v>Kocsánytalan tölgy</v>
      </c>
      <c r="W179" s="328"/>
    </row>
    <row r="180" spans="1:23" ht="15.75" x14ac:dyDescent="0.25">
      <c r="B180" s="401">
        <v>96</v>
      </c>
      <c r="C180" s="338" t="s">
        <v>215</v>
      </c>
      <c r="D180" s="339"/>
      <c r="E180" s="149">
        <v>76</v>
      </c>
      <c r="F180" s="211">
        <v>1</v>
      </c>
      <c r="G180" s="211">
        <v>0</v>
      </c>
      <c r="H180" s="211">
        <v>0</v>
      </c>
      <c r="I180" s="211">
        <v>0</v>
      </c>
      <c r="J180" s="211">
        <v>0</v>
      </c>
      <c r="K180" s="267">
        <v>0</v>
      </c>
      <c r="L180" s="211">
        <v>0</v>
      </c>
      <c r="M180" s="211">
        <v>0</v>
      </c>
      <c r="N180" s="268">
        <v>0</v>
      </c>
      <c r="O180" s="149">
        <v>0</v>
      </c>
      <c r="P180" s="211">
        <v>0</v>
      </c>
      <c r="Q180" s="211">
        <v>0</v>
      </c>
      <c r="R180" s="151">
        <v>0</v>
      </c>
      <c r="S180" s="213"/>
      <c r="T180" s="212"/>
      <c r="U180" s="469" t="str">
        <f t="shared" si="6"/>
        <v>nulla</v>
      </c>
      <c r="V180" s="222" t="str">
        <f t="shared" si="7"/>
        <v>Kocsánytalan tölgy</v>
      </c>
      <c r="W180" s="328"/>
    </row>
    <row r="181" spans="1:23" ht="15.75" x14ac:dyDescent="0.25">
      <c r="B181" s="401">
        <v>99</v>
      </c>
      <c r="C181" s="338" t="s">
        <v>215</v>
      </c>
      <c r="D181" s="339"/>
      <c r="E181" s="149">
        <v>45</v>
      </c>
      <c r="F181" s="211">
        <v>1</v>
      </c>
      <c r="G181" s="211">
        <v>0</v>
      </c>
      <c r="H181" s="211">
        <v>0</v>
      </c>
      <c r="I181" s="211">
        <v>0</v>
      </c>
      <c r="J181" s="211">
        <v>0</v>
      </c>
      <c r="K181" s="267">
        <v>0</v>
      </c>
      <c r="L181" s="211">
        <v>0</v>
      </c>
      <c r="M181" s="211">
        <v>0</v>
      </c>
      <c r="N181" s="268">
        <v>0</v>
      </c>
      <c r="O181" s="149">
        <v>0</v>
      </c>
      <c r="P181" s="211">
        <v>0</v>
      </c>
      <c r="Q181" s="211">
        <v>0</v>
      </c>
      <c r="R181" s="151">
        <v>0</v>
      </c>
      <c r="S181" s="213"/>
      <c r="T181" s="212"/>
      <c r="U181" s="469" t="str">
        <f t="shared" si="6"/>
        <v>nulla</v>
      </c>
      <c r="V181" s="222" t="str">
        <f t="shared" si="7"/>
        <v>Kocsánytalan tölgy</v>
      </c>
      <c r="W181" s="328"/>
    </row>
    <row r="182" spans="1:23" ht="15.75" x14ac:dyDescent="0.25">
      <c r="B182" s="401">
        <v>100</v>
      </c>
      <c r="C182" s="338" t="s">
        <v>215</v>
      </c>
      <c r="D182" s="339"/>
      <c r="E182" s="149">
        <v>77</v>
      </c>
      <c r="F182" s="211">
        <v>1</v>
      </c>
      <c r="G182" s="211">
        <v>0</v>
      </c>
      <c r="H182" s="211">
        <v>0</v>
      </c>
      <c r="I182" s="211">
        <v>0</v>
      </c>
      <c r="J182" s="211">
        <v>0</v>
      </c>
      <c r="K182" s="267">
        <v>0</v>
      </c>
      <c r="L182" s="211">
        <v>0</v>
      </c>
      <c r="M182" s="211">
        <v>0</v>
      </c>
      <c r="N182" s="268">
        <v>0</v>
      </c>
      <c r="O182" s="149">
        <v>0</v>
      </c>
      <c r="P182" s="211">
        <v>0</v>
      </c>
      <c r="Q182" s="211">
        <v>0</v>
      </c>
      <c r="R182" s="151">
        <v>0</v>
      </c>
      <c r="S182" s="213"/>
      <c r="T182" s="212"/>
      <c r="U182" s="469" t="str">
        <f t="shared" si="6"/>
        <v>nulla</v>
      </c>
      <c r="V182" s="222" t="str">
        <f t="shared" si="7"/>
        <v>Kocsánytalan tölgy</v>
      </c>
      <c r="W182" s="328"/>
    </row>
    <row r="183" spans="1:23" ht="15.75" x14ac:dyDescent="0.25">
      <c r="B183" s="401">
        <v>100</v>
      </c>
      <c r="C183" s="338" t="s">
        <v>215</v>
      </c>
      <c r="D183" s="339"/>
      <c r="E183" s="149">
        <v>86</v>
      </c>
      <c r="F183" s="211">
        <v>1</v>
      </c>
      <c r="G183" s="211">
        <v>0</v>
      </c>
      <c r="H183" s="211">
        <v>0</v>
      </c>
      <c r="I183" s="211">
        <v>0</v>
      </c>
      <c r="J183" s="211">
        <v>0</v>
      </c>
      <c r="K183" s="267">
        <v>0</v>
      </c>
      <c r="L183" s="211">
        <v>0</v>
      </c>
      <c r="M183" s="211">
        <v>0</v>
      </c>
      <c r="N183" s="268">
        <v>0</v>
      </c>
      <c r="O183" s="149">
        <v>0</v>
      </c>
      <c r="P183" s="211">
        <v>0</v>
      </c>
      <c r="Q183" s="211">
        <v>0</v>
      </c>
      <c r="R183" s="151">
        <v>0</v>
      </c>
      <c r="S183" s="213"/>
      <c r="T183" s="212"/>
      <c r="U183" s="469" t="str">
        <f t="shared" si="6"/>
        <v>nulla</v>
      </c>
      <c r="V183" s="222" t="str">
        <f t="shared" si="7"/>
        <v>Kocsánytalan tölgy</v>
      </c>
      <c r="W183" s="328"/>
    </row>
    <row r="184" spans="1:23" ht="15.75" x14ac:dyDescent="0.25">
      <c r="B184" s="401">
        <v>102</v>
      </c>
      <c r="C184" s="338" t="s">
        <v>215</v>
      </c>
      <c r="D184" s="339"/>
      <c r="E184" s="149">
        <v>45</v>
      </c>
      <c r="F184" s="211">
        <v>1</v>
      </c>
      <c r="G184" s="211">
        <v>0</v>
      </c>
      <c r="H184" s="211">
        <v>0</v>
      </c>
      <c r="I184" s="211">
        <v>0</v>
      </c>
      <c r="J184" s="211">
        <v>0</v>
      </c>
      <c r="K184" s="267">
        <v>0</v>
      </c>
      <c r="L184" s="211">
        <v>0</v>
      </c>
      <c r="M184" s="211">
        <v>0</v>
      </c>
      <c r="N184" s="268">
        <v>0</v>
      </c>
      <c r="O184" s="149">
        <v>0</v>
      </c>
      <c r="P184" s="211">
        <v>0</v>
      </c>
      <c r="Q184" s="211">
        <v>0</v>
      </c>
      <c r="R184" s="151">
        <v>0</v>
      </c>
      <c r="S184" s="213"/>
      <c r="T184" s="212"/>
      <c r="U184" s="469" t="str">
        <f t="shared" si="6"/>
        <v>nulla</v>
      </c>
      <c r="V184" s="222" t="str">
        <f t="shared" si="7"/>
        <v>Kocsánytalan tölgy</v>
      </c>
      <c r="W184" s="328"/>
    </row>
    <row r="185" spans="1:23" ht="15.75" x14ac:dyDescent="0.25">
      <c r="B185" s="401">
        <v>102</v>
      </c>
      <c r="C185" s="338" t="s">
        <v>215</v>
      </c>
      <c r="D185" s="339"/>
      <c r="E185" s="149">
        <v>45</v>
      </c>
      <c r="F185" s="211">
        <v>1</v>
      </c>
      <c r="G185" s="211">
        <v>0</v>
      </c>
      <c r="H185" s="211">
        <v>0</v>
      </c>
      <c r="I185" s="211">
        <v>0</v>
      </c>
      <c r="J185" s="211">
        <v>0</v>
      </c>
      <c r="K185" s="267">
        <v>0</v>
      </c>
      <c r="L185" s="211">
        <v>0</v>
      </c>
      <c r="M185" s="211">
        <v>0</v>
      </c>
      <c r="N185" s="268">
        <v>0</v>
      </c>
      <c r="O185" s="149">
        <v>0</v>
      </c>
      <c r="P185" s="211">
        <v>0</v>
      </c>
      <c r="Q185" s="211">
        <v>0</v>
      </c>
      <c r="R185" s="151">
        <v>0</v>
      </c>
      <c r="S185" s="213"/>
      <c r="T185" s="212"/>
      <c r="U185" s="469" t="str">
        <f t="shared" si="6"/>
        <v>nulla</v>
      </c>
      <c r="V185" s="222" t="str">
        <f t="shared" si="7"/>
        <v>Kocsánytalan tölgy</v>
      </c>
      <c r="W185" s="328"/>
    </row>
    <row r="186" spans="1:23" ht="15.75" x14ac:dyDescent="0.25">
      <c r="B186" s="401">
        <v>102</v>
      </c>
      <c r="C186" s="338" t="s">
        <v>215</v>
      </c>
      <c r="D186" s="339"/>
      <c r="E186" s="149">
        <v>58</v>
      </c>
      <c r="F186" s="211">
        <v>1</v>
      </c>
      <c r="G186" s="211">
        <v>0</v>
      </c>
      <c r="H186" s="211">
        <v>0</v>
      </c>
      <c r="I186" s="211">
        <v>0</v>
      </c>
      <c r="J186" s="211">
        <v>0</v>
      </c>
      <c r="K186" s="267">
        <v>0</v>
      </c>
      <c r="L186" s="211">
        <v>0</v>
      </c>
      <c r="M186" s="211">
        <v>0</v>
      </c>
      <c r="N186" s="268">
        <v>0</v>
      </c>
      <c r="O186" s="149">
        <v>0</v>
      </c>
      <c r="P186" s="211">
        <v>0</v>
      </c>
      <c r="Q186" s="211">
        <v>0</v>
      </c>
      <c r="R186" s="151">
        <v>0</v>
      </c>
      <c r="S186" s="213"/>
      <c r="T186" s="212"/>
      <c r="U186" s="469" t="str">
        <f t="shared" si="6"/>
        <v>nulla</v>
      </c>
      <c r="V186" s="222" t="str">
        <f t="shared" si="7"/>
        <v>Kocsánytalan tölgy</v>
      </c>
      <c r="W186" s="328"/>
    </row>
    <row r="187" spans="1:23" ht="15.75" x14ac:dyDescent="0.25">
      <c r="A187" s="189" t="s">
        <v>257</v>
      </c>
      <c r="B187" s="401"/>
      <c r="C187" s="338"/>
      <c r="D187" s="339"/>
      <c r="E187" s="149"/>
      <c r="F187" s="211">
        <v>0</v>
      </c>
      <c r="G187" s="211">
        <v>0</v>
      </c>
      <c r="H187" s="211">
        <v>0</v>
      </c>
      <c r="I187" s="211">
        <v>0</v>
      </c>
      <c r="J187" s="211">
        <v>0</v>
      </c>
      <c r="K187" s="267">
        <v>0</v>
      </c>
      <c r="L187" s="211">
        <v>0</v>
      </c>
      <c r="M187" s="211">
        <v>0</v>
      </c>
      <c r="N187" s="268">
        <v>0</v>
      </c>
      <c r="O187" s="149">
        <v>0</v>
      </c>
      <c r="P187" s="211">
        <v>0</v>
      </c>
      <c r="Q187" s="211">
        <v>0</v>
      </c>
      <c r="R187" s="151">
        <v>0</v>
      </c>
      <c r="S187" s="213"/>
      <c r="T187" s="212"/>
      <c r="U187" s="469" t="str">
        <f t="shared" si="2"/>
        <v>nulla</v>
      </c>
      <c r="V187" s="222">
        <f t="shared" si="3"/>
        <v>0</v>
      </c>
      <c r="W187" s="328"/>
    </row>
    <row r="188" spans="1:23" ht="15.75" x14ac:dyDescent="0.25">
      <c r="C188" s="194" t="s">
        <v>222</v>
      </c>
      <c r="D188" s="194"/>
      <c r="E188" s="224"/>
      <c r="F188" s="336">
        <f t="shared" ref="F188:R188" si="8">SUM(F12:F187)</f>
        <v>175</v>
      </c>
      <c r="G188" s="336">
        <f t="shared" si="8"/>
        <v>0</v>
      </c>
      <c r="H188" s="336">
        <f t="shared" si="8"/>
        <v>0</v>
      </c>
      <c r="I188" s="336">
        <f t="shared" si="8"/>
        <v>0</v>
      </c>
      <c r="J188" s="336">
        <f t="shared" si="8"/>
        <v>0</v>
      </c>
      <c r="K188" s="345">
        <f t="shared" si="8"/>
        <v>0</v>
      </c>
      <c r="L188" s="336">
        <f t="shared" si="8"/>
        <v>0</v>
      </c>
      <c r="M188" s="336">
        <f t="shared" si="8"/>
        <v>0</v>
      </c>
      <c r="N188" s="346">
        <f t="shared" si="8"/>
        <v>0</v>
      </c>
      <c r="O188" s="336">
        <f t="shared" si="8"/>
        <v>0</v>
      </c>
      <c r="P188" s="336">
        <f t="shared" si="8"/>
        <v>0</v>
      </c>
      <c r="Q188" s="336">
        <f t="shared" si="8"/>
        <v>0</v>
      </c>
      <c r="R188" s="336">
        <f t="shared" si="8"/>
        <v>0</v>
      </c>
      <c r="S188" s="223"/>
      <c r="T188" s="230"/>
      <c r="U188" s="230"/>
      <c r="W188" s="25"/>
    </row>
    <row r="189" spans="1:23" ht="15.75" x14ac:dyDescent="0.25">
      <c r="C189" s="194" t="s">
        <v>221</v>
      </c>
      <c r="D189" s="194"/>
      <c r="E189" s="226">
        <f>AVERAGE(E12:E187)</f>
        <v>43.251428571428569</v>
      </c>
      <c r="F189" s="227"/>
      <c r="G189" s="227"/>
      <c r="H189" s="227"/>
      <c r="I189" s="227"/>
      <c r="J189" s="227"/>
      <c r="K189" s="227"/>
      <c r="L189" s="227"/>
      <c r="M189" s="227"/>
      <c r="N189" s="227"/>
      <c r="O189" s="227"/>
      <c r="P189" s="227"/>
      <c r="Q189" s="227"/>
      <c r="R189" s="227"/>
      <c r="S189" s="226" t="e">
        <f>AVERAGE(S12:S187)</f>
        <v>#DIV/0!</v>
      </c>
      <c r="T189" s="225" t="e">
        <f>AVERAGE(T12:T187)</f>
        <v>#DIV/0!</v>
      </c>
      <c r="U189" s="225" t="e">
        <f>AVERAGE(U12:U187)</f>
        <v>#DIV/0!</v>
      </c>
    </row>
    <row r="190" spans="1:23" ht="15.75" x14ac:dyDescent="0.25">
      <c r="C190" s="194" t="s">
        <v>220</v>
      </c>
      <c r="D190" s="194"/>
      <c r="E190" s="226">
        <f>STDEV(E12:E187)</f>
        <v>25.735495540324756</v>
      </c>
      <c r="F190" s="227"/>
      <c r="G190" s="227"/>
      <c r="H190" s="227"/>
      <c r="I190" s="227"/>
      <c r="J190" s="227"/>
      <c r="K190" s="227"/>
      <c r="L190" s="227"/>
      <c r="M190" s="227"/>
      <c r="N190" s="227"/>
      <c r="O190" s="227"/>
      <c r="P190" s="227"/>
      <c r="Q190" s="227"/>
      <c r="R190" s="227"/>
      <c r="S190" s="226" t="e">
        <f>STDEV(S12:S187)</f>
        <v>#DIV/0!</v>
      </c>
      <c r="T190" s="225" t="e">
        <f>STDEV(T12:T187)</f>
        <v>#DIV/0!</v>
      </c>
      <c r="U190" s="225" t="e">
        <f>STDEV(U12:U187)</f>
        <v>#DIV/0!</v>
      </c>
    </row>
    <row r="191" spans="1:23" ht="15.75" x14ac:dyDescent="0.25">
      <c r="C191" s="339"/>
      <c r="D191" s="339"/>
      <c r="E191" s="340"/>
      <c r="F191" s="340"/>
      <c r="G191" s="340"/>
      <c r="H191" s="340"/>
      <c r="I191" s="340"/>
      <c r="J191" s="340"/>
      <c r="K191" s="340"/>
      <c r="L191" s="340"/>
      <c r="M191" s="340"/>
      <c r="N191" s="340"/>
      <c r="O191" s="340"/>
      <c r="P191" s="340"/>
      <c r="Q191" s="340"/>
      <c r="R191" s="340"/>
      <c r="S191" s="24"/>
      <c r="T191" s="24"/>
    </row>
    <row r="192" spans="1:23" x14ac:dyDescent="0.2">
      <c r="S192" s="228"/>
      <c r="T192" s="24"/>
    </row>
    <row r="193" spans="2:18" ht="15.75" x14ac:dyDescent="0.25">
      <c r="C193" s="194" t="s">
        <v>366</v>
      </c>
      <c r="D193" s="193"/>
      <c r="E193" s="402">
        <f>COUNT(B12:B187)</f>
        <v>175</v>
      </c>
    </row>
    <row r="195" spans="2:18" ht="15.75" x14ac:dyDescent="0.25">
      <c r="B195" s="536" t="s">
        <v>364</v>
      </c>
      <c r="C195" s="537"/>
      <c r="D195" s="153"/>
      <c r="E195" s="244">
        <f>E193-SUM(F188:R188)</f>
        <v>0</v>
      </c>
    </row>
    <row r="200" spans="2:18" ht="15.75" x14ac:dyDescent="0.25">
      <c r="C200" s="340"/>
      <c r="D200" s="339"/>
      <c r="G200" s="328"/>
      <c r="H200" s="328"/>
      <c r="I200" s="328"/>
      <c r="J200" s="328"/>
      <c r="K200" s="328"/>
      <c r="L200" s="328"/>
      <c r="M200" s="328"/>
      <c r="N200" s="328"/>
      <c r="O200" s="328"/>
      <c r="P200" s="328"/>
      <c r="Q200" s="328"/>
      <c r="R200" s="328"/>
    </row>
    <row r="201" spans="2:18" ht="15.75" x14ac:dyDescent="0.25">
      <c r="C201" s="340"/>
      <c r="D201" s="339"/>
      <c r="G201" s="328"/>
      <c r="H201" s="328"/>
      <c r="I201" s="328"/>
      <c r="J201" s="328"/>
      <c r="K201" s="328"/>
      <c r="L201" s="328"/>
      <c r="M201" s="328"/>
      <c r="N201" s="328"/>
      <c r="O201" s="328"/>
      <c r="P201" s="328"/>
      <c r="Q201" s="328"/>
      <c r="R201" s="328"/>
    </row>
    <row r="202" spans="2:18" ht="15.75" x14ac:dyDescent="0.25">
      <c r="C202" s="25"/>
      <c r="D202" s="339"/>
      <c r="G202" s="328"/>
      <c r="H202" s="328"/>
      <c r="I202" s="328"/>
      <c r="J202" s="328"/>
      <c r="K202" s="328"/>
      <c r="L202" s="328"/>
      <c r="M202" s="328"/>
      <c r="N202" s="328"/>
      <c r="O202" s="328"/>
      <c r="P202" s="328"/>
      <c r="Q202" s="328"/>
      <c r="R202" s="328"/>
    </row>
    <row r="204" spans="2:18" ht="31.5" customHeight="1" x14ac:dyDescent="0.2"/>
    <row r="205" spans="2:18" ht="15.75" customHeight="1" x14ac:dyDescent="0.2"/>
    <row r="206" spans="2:18" ht="15.75" customHeight="1" x14ac:dyDescent="0.2"/>
  </sheetData>
  <mergeCells count="11">
    <mergeCell ref="B195:C195"/>
    <mergeCell ref="K1:L1"/>
    <mergeCell ref="AB1:AC1"/>
    <mergeCell ref="T10:T11"/>
    <mergeCell ref="G10:J10"/>
    <mergeCell ref="E8:U8"/>
    <mergeCell ref="F9:R9"/>
    <mergeCell ref="K10:N10"/>
    <mergeCell ref="O10:R10"/>
    <mergeCell ref="S9:T9"/>
    <mergeCell ref="S10:S11"/>
  </mergeCells>
  <dataValidations count="2">
    <dataValidation type="list" allowBlank="1" showInputMessage="1" showErrorMessage="1" sqref="D12:D187">
      <formula1>$A$12:$A$36</formula1>
    </dataValidation>
    <dataValidation type="list" allowBlank="1" showInputMessage="1" showErrorMessage="1" errorTitle="Törzskínálat-fajválasztó" error="Ez az üzenet akkor jelenik meg ha a fajlistában nem szereplő fajt akarsz szerepeltetni. Ilyenkor az A35-46 cellamezőbe kell a faj teljes nevét pontosan beírni, és utána már ki tudod választani a listából!" sqref="C12:C187">
      <formula1>$A$12:$A$46</formula1>
    </dataValidation>
  </dataValidations>
  <pageMargins left="0.7" right="0.7" top="0.75" bottom="0.75" header="0.3" footer="0.3"/>
  <pageSetup paperSize="9" orientation="portrait" horizontalDpi="4294967292"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'terepi-hajtásszám&amp;hullaték'!$A$7:$A$106</xm:f>
          </x14:formula1>
          <xm:sqref>B12:B187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C116"/>
  <sheetViews>
    <sheetView zoomScale="90" zoomScaleNormal="90" workbookViewId="0">
      <pane xSplit="2" ySplit="7" topLeftCell="C8" activePane="bottomRight" state="frozen"/>
      <selection pane="topRight" activeCell="C1" sqref="C1"/>
      <selection pane="bottomLeft" activeCell="A8" sqref="A8"/>
      <selection pane="bottomRight" activeCell="C108" sqref="C108"/>
    </sheetView>
  </sheetViews>
  <sheetFormatPr defaultRowHeight="12.75" x14ac:dyDescent="0.2"/>
  <cols>
    <col min="2" max="2" width="17.140625" customWidth="1"/>
    <col min="3" max="3" width="12.42578125" customWidth="1"/>
    <col min="4" max="7" width="10.7109375" customWidth="1"/>
    <col min="8" max="9" width="12.85546875" customWidth="1"/>
    <col min="10" max="10" width="14.28515625" customWidth="1"/>
    <col min="21" max="21" width="10.42578125" customWidth="1"/>
  </cols>
  <sheetData>
    <row r="1" spans="1:29" ht="18.75" thickBot="1" x14ac:dyDescent="0.3">
      <c r="A1" s="197" t="s">
        <v>144</v>
      </c>
      <c r="C1" s="293" t="s">
        <v>142</v>
      </c>
      <c r="D1" s="368" t="str">
        <f>'terepi-hajtásszám&amp;hullaték'!L1</f>
        <v>Gyöngyöstarján 2.vonal</v>
      </c>
      <c r="E1" s="368"/>
      <c r="F1" s="368"/>
      <c r="G1" s="295" t="s">
        <v>143</v>
      </c>
      <c r="H1" s="499">
        <f>'terepi-hajtásszám&amp;hullaték'!R1</f>
        <v>41808</v>
      </c>
      <c r="I1" s="527"/>
      <c r="J1" s="295"/>
      <c r="K1" s="295" t="s">
        <v>306</v>
      </c>
      <c r="L1" s="295"/>
      <c r="M1" s="295"/>
      <c r="N1" s="368" t="str">
        <f>'terepi-hajtásszám&amp;hullaték'!Y1</f>
        <v>Hepp K. Brevák E. Ványi P. Konyha G.</v>
      </c>
      <c r="O1" s="368"/>
      <c r="P1" s="368"/>
      <c r="Q1" s="369"/>
      <c r="R1" s="146"/>
      <c r="S1" s="293" t="s">
        <v>307</v>
      </c>
      <c r="T1" s="295"/>
      <c r="U1" s="295"/>
      <c r="V1" s="368" t="str">
        <f>'terepi-hajtásszám&amp;hullaték'!AH1</f>
        <v>Hoffer K.</v>
      </c>
      <c r="W1" s="368"/>
      <c r="X1" s="368"/>
      <c r="Y1" s="368"/>
      <c r="Z1" s="295" t="s">
        <v>308</v>
      </c>
      <c r="AA1" s="295" t="s">
        <v>309</v>
      </c>
      <c r="AB1" s="499">
        <f>'terepi-hajtásszám&amp;hullaték'!AN1</f>
        <v>41851</v>
      </c>
      <c r="AC1" s="528"/>
    </row>
    <row r="2" spans="1:29" ht="15.75" x14ac:dyDescent="0.25">
      <c r="A2" s="266">
        <f>'terepi-hajtásszám&amp;hullaték'!A2</f>
        <v>100</v>
      </c>
      <c r="C2" s="189"/>
      <c r="D2" s="25"/>
      <c r="E2" s="25"/>
      <c r="F2" s="25"/>
      <c r="G2" s="210"/>
      <c r="H2" s="25"/>
      <c r="I2" s="25"/>
      <c r="J2" s="25"/>
      <c r="K2" s="210"/>
      <c r="L2" s="25"/>
      <c r="M2" s="25"/>
      <c r="N2" s="25"/>
      <c r="O2" s="25"/>
    </row>
    <row r="3" spans="1:29" x14ac:dyDescent="0.2">
      <c r="C3" s="189"/>
      <c r="D3" s="25"/>
      <c r="E3" s="25"/>
      <c r="F3" s="25"/>
      <c r="G3" s="210"/>
      <c r="H3" s="25"/>
      <c r="I3" s="25"/>
      <c r="J3" s="25"/>
      <c r="K3" s="210"/>
      <c r="L3" s="25"/>
      <c r="M3" s="25"/>
      <c r="N3" s="25"/>
      <c r="O3" s="25"/>
    </row>
    <row r="4" spans="1:29" ht="15" x14ac:dyDescent="0.2">
      <c r="C4" s="152" t="s">
        <v>271</v>
      </c>
      <c r="D4" s="140"/>
      <c r="E4" s="140"/>
      <c r="F4" s="140"/>
      <c r="G4" s="235"/>
      <c r="H4" s="140"/>
      <c r="I4" s="140"/>
      <c r="J4" s="140"/>
      <c r="K4" s="235"/>
      <c r="L4" s="140"/>
      <c r="M4" s="140"/>
      <c r="N4" s="140"/>
      <c r="O4" s="140"/>
    </row>
    <row r="5" spans="1:29" ht="15" x14ac:dyDescent="0.2">
      <c r="C5" s="152" t="s">
        <v>330</v>
      </c>
      <c r="D5" s="140"/>
      <c r="E5" s="140"/>
      <c r="F5" s="140"/>
      <c r="G5" s="140"/>
      <c r="H5" s="140"/>
    </row>
    <row r="6" spans="1:29" x14ac:dyDescent="0.2">
      <c r="C6" s="553" t="s">
        <v>269</v>
      </c>
      <c r="D6" s="554"/>
      <c r="E6" s="554"/>
      <c r="F6" s="554"/>
      <c r="G6" s="555"/>
      <c r="H6" s="556" t="s">
        <v>263</v>
      </c>
      <c r="I6" s="557"/>
      <c r="J6" s="558"/>
    </row>
    <row r="7" spans="1:29" s="214" customFormat="1" ht="30" customHeight="1" x14ac:dyDescent="0.25">
      <c r="B7" s="233" t="s">
        <v>270</v>
      </c>
      <c r="C7" s="215" t="s">
        <v>223</v>
      </c>
      <c r="D7" s="219" t="s">
        <v>258</v>
      </c>
      <c r="E7" s="220" t="s">
        <v>259</v>
      </c>
      <c r="F7" s="220" t="s">
        <v>260</v>
      </c>
      <c r="G7" s="216" t="s">
        <v>261</v>
      </c>
      <c r="H7" s="217" t="s">
        <v>265</v>
      </c>
      <c r="I7" s="221" t="s">
        <v>262</v>
      </c>
      <c r="J7" s="218" t="s">
        <v>264</v>
      </c>
    </row>
    <row r="8" spans="1:29" ht="15.75" x14ac:dyDescent="0.25">
      <c r="B8" s="194" t="s">
        <v>0</v>
      </c>
      <c r="C8" s="330">
        <v>1</v>
      </c>
      <c r="D8" s="331">
        <v>0</v>
      </c>
      <c r="E8" s="331">
        <v>0</v>
      </c>
      <c r="F8" s="331">
        <v>0</v>
      </c>
      <c r="G8" s="332">
        <v>0</v>
      </c>
      <c r="H8" s="330">
        <v>0</v>
      </c>
      <c r="I8" s="331">
        <v>0</v>
      </c>
      <c r="J8" s="333">
        <v>0</v>
      </c>
      <c r="L8" s="189"/>
    </row>
    <row r="9" spans="1:29" ht="15.75" x14ac:dyDescent="0.25">
      <c r="B9" s="194" t="s">
        <v>1</v>
      </c>
      <c r="C9" s="330">
        <v>1</v>
      </c>
      <c r="D9" s="331">
        <v>0</v>
      </c>
      <c r="E9" s="331">
        <v>0</v>
      </c>
      <c r="F9" s="331">
        <v>0</v>
      </c>
      <c r="G9" s="332">
        <v>0</v>
      </c>
      <c r="H9" s="330">
        <v>0</v>
      </c>
      <c r="I9" s="331">
        <v>0</v>
      </c>
      <c r="J9" s="333">
        <v>0</v>
      </c>
    </row>
    <row r="10" spans="1:29" ht="15.75" x14ac:dyDescent="0.25">
      <c r="B10" s="194" t="s">
        <v>2</v>
      </c>
      <c r="C10" s="330">
        <v>1</v>
      </c>
      <c r="D10" s="331">
        <v>0</v>
      </c>
      <c r="E10" s="331">
        <v>0</v>
      </c>
      <c r="F10" s="331">
        <v>0</v>
      </c>
      <c r="G10" s="332">
        <v>0</v>
      </c>
      <c r="H10" s="330">
        <v>0</v>
      </c>
      <c r="I10" s="331">
        <v>0</v>
      </c>
      <c r="J10" s="333">
        <v>0</v>
      </c>
    </row>
    <row r="11" spans="1:29" ht="15.75" x14ac:dyDescent="0.25">
      <c r="B11" s="194" t="s">
        <v>3</v>
      </c>
      <c r="C11" s="330">
        <v>0</v>
      </c>
      <c r="D11" s="331">
        <v>1</v>
      </c>
      <c r="E11" s="331">
        <v>0</v>
      </c>
      <c r="F11" s="331">
        <v>0</v>
      </c>
      <c r="G11" s="332">
        <v>0</v>
      </c>
      <c r="H11" s="330">
        <v>1</v>
      </c>
      <c r="I11" s="331">
        <v>0</v>
      </c>
      <c r="J11" s="333">
        <v>0</v>
      </c>
    </row>
    <row r="12" spans="1:29" ht="15.75" x14ac:dyDescent="0.25">
      <c r="B12" s="194" t="s">
        <v>4</v>
      </c>
      <c r="C12" s="330">
        <v>0</v>
      </c>
      <c r="D12" s="331">
        <v>1</v>
      </c>
      <c r="E12" s="331">
        <v>0</v>
      </c>
      <c r="F12" s="331">
        <v>0</v>
      </c>
      <c r="G12" s="332">
        <v>0</v>
      </c>
      <c r="H12" s="330">
        <v>1</v>
      </c>
      <c r="I12" s="331">
        <v>0</v>
      </c>
      <c r="J12" s="333">
        <v>0</v>
      </c>
    </row>
    <row r="13" spans="1:29" ht="15.75" x14ac:dyDescent="0.25">
      <c r="B13" s="194" t="s">
        <v>5</v>
      </c>
      <c r="C13" s="330">
        <v>0</v>
      </c>
      <c r="D13" s="331">
        <v>1</v>
      </c>
      <c r="E13" s="331">
        <v>0</v>
      </c>
      <c r="F13" s="331">
        <v>0</v>
      </c>
      <c r="G13" s="332">
        <v>0</v>
      </c>
      <c r="H13" s="330">
        <v>1</v>
      </c>
      <c r="I13" s="331">
        <v>0</v>
      </c>
      <c r="J13" s="333">
        <v>0</v>
      </c>
    </row>
    <row r="14" spans="1:29" ht="15.75" x14ac:dyDescent="0.25">
      <c r="B14" s="194" t="s">
        <v>6</v>
      </c>
      <c r="C14" s="330">
        <v>0</v>
      </c>
      <c r="D14" s="331">
        <v>1</v>
      </c>
      <c r="E14" s="331">
        <v>0</v>
      </c>
      <c r="F14" s="331">
        <v>0</v>
      </c>
      <c r="G14" s="332">
        <v>0</v>
      </c>
      <c r="H14" s="330">
        <v>0</v>
      </c>
      <c r="I14" s="331">
        <v>1</v>
      </c>
      <c r="J14" s="333">
        <v>0</v>
      </c>
    </row>
    <row r="15" spans="1:29" ht="15.75" x14ac:dyDescent="0.25">
      <c r="B15" s="194" t="s">
        <v>7</v>
      </c>
      <c r="C15" s="330">
        <v>1</v>
      </c>
      <c r="D15" s="331">
        <v>0</v>
      </c>
      <c r="E15" s="331">
        <v>0</v>
      </c>
      <c r="F15" s="331">
        <v>0</v>
      </c>
      <c r="G15" s="332">
        <v>0</v>
      </c>
      <c r="H15" s="330">
        <v>0</v>
      </c>
      <c r="I15" s="331">
        <v>0</v>
      </c>
      <c r="J15" s="333">
        <v>0</v>
      </c>
    </row>
    <row r="16" spans="1:29" ht="15.75" x14ac:dyDescent="0.25">
      <c r="B16" s="194" t="s">
        <v>8</v>
      </c>
      <c r="C16" s="330">
        <v>1</v>
      </c>
      <c r="D16" s="331">
        <v>0</v>
      </c>
      <c r="E16" s="331">
        <v>0</v>
      </c>
      <c r="F16" s="331">
        <v>0</v>
      </c>
      <c r="G16" s="332">
        <v>0</v>
      </c>
      <c r="H16" s="330">
        <v>0</v>
      </c>
      <c r="I16" s="331">
        <v>0</v>
      </c>
      <c r="J16" s="333">
        <v>0</v>
      </c>
    </row>
    <row r="17" spans="2:10" ht="15.75" x14ac:dyDescent="0.25">
      <c r="B17" s="194" t="s">
        <v>9</v>
      </c>
      <c r="C17" s="330">
        <v>1</v>
      </c>
      <c r="D17" s="331">
        <v>0</v>
      </c>
      <c r="E17" s="331">
        <v>0</v>
      </c>
      <c r="F17" s="331">
        <v>0</v>
      </c>
      <c r="G17" s="332">
        <v>0</v>
      </c>
      <c r="H17" s="330">
        <v>0</v>
      </c>
      <c r="I17" s="331">
        <v>0</v>
      </c>
      <c r="J17" s="333">
        <v>0</v>
      </c>
    </row>
    <row r="18" spans="2:10" ht="15.75" x14ac:dyDescent="0.25">
      <c r="B18" s="194" t="s">
        <v>10</v>
      </c>
      <c r="C18" s="330">
        <v>1</v>
      </c>
      <c r="D18" s="331">
        <v>0</v>
      </c>
      <c r="E18" s="331">
        <v>0</v>
      </c>
      <c r="F18" s="331">
        <v>0</v>
      </c>
      <c r="G18" s="332">
        <v>0</v>
      </c>
      <c r="H18" s="330">
        <v>0</v>
      </c>
      <c r="I18" s="331">
        <v>0</v>
      </c>
      <c r="J18" s="333">
        <v>0</v>
      </c>
    </row>
    <row r="19" spans="2:10" ht="15.75" x14ac:dyDescent="0.25">
      <c r="B19" s="194" t="s">
        <v>11</v>
      </c>
      <c r="C19" s="330">
        <v>1</v>
      </c>
      <c r="D19" s="331">
        <v>0</v>
      </c>
      <c r="E19" s="331">
        <v>0</v>
      </c>
      <c r="F19" s="331">
        <v>0</v>
      </c>
      <c r="G19" s="332">
        <v>0</v>
      </c>
      <c r="H19" s="330">
        <v>0</v>
      </c>
      <c r="I19" s="331">
        <v>0</v>
      </c>
      <c r="J19" s="333">
        <v>0</v>
      </c>
    </row>
    <row r="20" spans="2:10" ht="15.75" x14ac:dyDescent="0.25">
      <c r="B20" s="194" t="s">
        <v>12</v>
      </c>
      <c r="C20" s="330">
        <v>1</v>
      </c>
      <c r="D20" s="331">
        <v>0</v>
      </c>
      <c r="E20" s="331">
        <v>0</v>
      </c>
      <c r="F20" s="331">
        <v>0</v>
      </c>
      <c r="G20" s="332">
        <v>0</v>
      </c>
      <c r="H20" s="330">
        <v>0</v>
      </c>
      <c r="I20" s="331">
        <v>0</v>
      </c>
      <c r="J20" s="333">
        <v>0</v>
      </c>
    </row>
    <row r="21" spans="2:10" ht="15.75" x14ac:dyDescent="0.25">
      <c r="B21" s="194" t="s">
        <v>13</v>
      </c>
      <c r="C21" s="330">
        <v>0</v>
      </c>
      <c r="D21" s="331">
        <v>0</v>
      </c>
      <c r="E21" s="331">
        <v>1</v>
      </c>
      <c r="F21" s="331">
        <v>0</v>
      </c>
      <c r="G21" s="332">
        <v>0</v>
      </c>
      <c r="H21" s="330">
        <v>0</v>
      </c>
      <c r="I21" s="331">
        <v>1</v>
      </c>
      <c r="J21" s="333">
        <v>0</v>
      </c>
    </row>
    <row r="22" spans="2:10" ht="15.75" x14ac:dyDescent="0.25">
      <c r="B22" s="194" t="s">
        <v>14</v>
      </c>
      <c r="C22" s="330">
        <v>1</v>
      </c>
      <c r="D22" s="331">
        <v>0</v>
      </c>
      <c r="E22" s="331">
        <v>0</v>
      </c>
      <c r="F22" s="331">
        <v>0</v>
      </c>
      <c r="G22" s="332">
        <v>0</v>
      </c>
      <c r="H22" s="330">
        <v>0</v>
      </c>
      <c r="I22" s="331">
        <v>0</v>
      </c>
      <c r="J22" s="333">
        <v>0</v>
      </c>
    </row>
    <row r="23" spans="2:10" ht="15.75" x14ac:dyDescent="0.25">
      <c r="B23" s="194" t="s">
        <v>15</v>
      </c>
      <c r="C23" s="330">
        <v>1</v>
      </c>
      <c r="D23" s="331">
        <v>0</v>
      </c>
      <c r="E23" s="331">
        <v>0</v>
      </c>
      <c r="F23" s="331">
        <v>0</v>
      </c>
      <c r="G23" s="332">
        <v>0</v>
      </c>
      <c r="H23" s="330">
        <v>0</v>
      </c>
      <c r="I23" s="331">
        <v>0</v>
      </c>
      <c r="J23" s="333">
        <v>0</v>
      </c>
    </row>
    <row r="24" spans="2:10" ht="15.75" x14ac:dyDescent="0.25">
      <c r="B24" s="194" t="s">
        <v>16</v>
      </c>
      <c r="C24" s="330">
        <v>1</v>
      </c>
      <c r="D24" s="331">
        <v>0</v>
      </c>
      <c r="E24" s="331">
        <v>0</v>
      </c>
      <c r="F24" s="331">
        <v>0</v>
      </c>
      <c r="G24" s="332">
        <v>0</v>
      </c>
      <c r="H24" s="330">
        <v>0</v>
      </c>
      <c r="I24" s="331">
        <v>0</v>
      </c>
      <c r="J24" s="333">
        <v>0</v>
      </c>
    </row>
    <row r="25" spans="2:10" ht="15.75" x14ac:dyDescent="0.25">
      <c r="B25" s="194" t="s">
        <v>17</v>
      </c>
      <c r="C25" s="330">
        <v>1</v>
      </c>
      <c r="D25" s="331">
        <v>0</v>
      </c>
      <c r="E25" s="331">
        <v>0</v>
      </c>
      <c r="F25" s="331">
        <v>0</v>
      </c>
      <c r="G25" s="332">
        <v>0</v>
      </c>
      <c r="H25" s="330">
        <v>0</v>
      </c>
      <c r="I25" s="331">
        <v>0</v>
      </c>
      <c r="J25" s="333">
        <v>0</v>
      </c>
    </row>
    <row r="26" spans="2:10" ht="15.75" x14ac:dyDescent="0.25">
      <c r="B26" s="194" t="s">
        <v>18</v>
      </c>
      <c r="C26" s="330">
        <v>1</v>
      </c>
      <c r="D26" s="331">
        <v>0</v>
      </c>
      <c r="E26" s="331">
        <v>0</v>
      </c>
      <c r="F26" s="331">
        <v>0</v>
      </c>
      <c r="G26" s="332">
        <v>0</v>
      </c>
      <c r="H26" s="330">
        <v>0</v>
      </c>
      <c r="I26" s="331">
        <v>0</v>
      </c>
      <c r="J26" s="333">
        <v>0</v>
      </c>
    </row>
    <row r="27" spans="2:10" ht="15.75" x14ac:dyDescent="0.25">
      <c r="B27" s="194" t="s">
        <v>19</v>
      </c>
      <c r="C27" s="330">
        <v>1</v>
      </c>
      <c r="D27" s="331">
        <v>0</v>
      </c>
      <c r="E27" s="331">
        <v>0</v>
      </c>
      <c r="F27" s="331">
        <v>0</v>
      </c>
      <c r="G27" s="332">
        <v>0</v>
      </c>
      <c r="H27" s="330">
        <v>0</v>
      </c>
      <c r="I27" s="331">
        <v>0</v>
      </c>
      <c r="J27" s="333">
        <v>0</v>
      </c>
    </row>
    <row r="28" spans="2:10" ht="15.75" x14ac:dyDescent="0.25">
      <c r="B28" s="194" t="s">
        <v>20</v>
      </c>
      <c r="C28" s="330">
        <v>1</v>
      </c>
      <c r="D28" s="331">
        <v>0</v>
      </c>
      <c r="E28" s="331">
        <v>0</v>
      </c>
      <c r="F28" s="331">
        <v>0</v>
      </c>
      <c r="G28" s="332">
        <v>0</v>
      </c>
      <c r="H28" s="330">
        <v>0</v>
      </c>
      <c r="I28" s="331">
        <v>0</v>
      </c>
      <c r="J28" s="333">
        <v>0</v>
      </c>
    </row>
    <row r="29" spans="2:10" ht="15.75" x14ac:dyDescent="0.25">
      <c r="B29" s="194" t="s">
        <v>21</v>
      </c>
      <c r="C29" s="330">
        <v>1</v>
      </c>
      <c r="D29" s="331">
        <v>0</v>
      </c>
      <c r="E29" s="331">
        <v>0</v>
      </c>
      <c r="F29" s="331">
        <v>0</v>
      </c>
      <c r="G29" s="332">
        <v>0</v>
      </c>
      <c r="H29" s="330">
        <v>0</v>
      </c>
      <c r="I29" s="331">
        <v>0</v>
      </c>
      <c r="J29" s="333">
        <v>0</v>
      </c>
    </row>
    <row r="30" spans="2:10" ht="15.75" x14ac:dyDescent="0.25">
      <c r="B30" s="194" t="s">
        <v>22</v>
      </c>
      <c r="C30" s="330">
        <v>1</v>
      </c>
      <c r="D30" s="331">
        <v>0</v>
      </c>
      <c r="E30" s="331">
        <v>0</v>
      </c>
      <c r="F30" s="331">
        <v>0</v>
      </c>
      <c r="G30" s="332">
        <v>0</v>
      </c>
      <c r="H30" s="330">
        <v>0</v>
      </c>
      <c r="I30" s="331">
        <v>0</v>
      </c>
      <c r="J30" s="333">
        <v>0</v>
      </c>
    </row>
    <row r="31" spans="2:10" ht="15.75" x14ac:dyDescent="0.25">
      <c r="B31" s="194" t="s">
        <v>23</v>
      </c>
      <c r="C31" s="330">
        <v>1</v>
      </c>
      <c r="D31" s="331">
        <v>0</v>
      </c>
      <c r="E31" s="331">
        <v>0</v>
      </c>
      <c r="F31" s="331">
        <v>0</v>
      </c>
      <c r="G31" s="332">
        <v>0</v>
      </c>
      <c r="H31" s="330">
        <v>0</v>
      </c>
      <c r="I31" s="331">
        <v>0</v>
      </c>
      <c r="J31" s="333">
        <v>0</v>
      </c>
    </row>
    <row r="32" spans="2:10" ht="15.75" x14ac:dyDescent="0.25">
      <c r="B32" s="194" t="s">
        <v>24</v>
      </c>
      <c r="C32" s="330">
        <v>0</v>
      </c>
      <c r="D32" s="331">
        <v>0</v>
      </c>
      <c r="E32" s="331">
        <v>0</v>
      </c>
      <c r="F32" s="331">
        <v>1</v>
      </c>
      <c r="G32" s="332">
        <v>0</v>
      </c>
      <c r="H32" s="330">
        <v>0</v>
      </c>
      <c r="I32" s="331">
        <v>1</v>
      </c>
      <c r="J32" s="333">
        <v>0</v>
      </c>
    </row>
    <row r="33" spans="2:10" ht="15.75" x14ac:dyDescent="0.25">
      <c r="B33" s="194" t="s">
        <v>25</v>
      </c>
      <c r="C33" s="330">
        <v>1</v>
      </c>
      <c r="D33" s="331">
        <v>0</v>
      </c>
      <c r="E33" s="331">
        <v>0</v>
      </c>
      <c r="F33" s="331">
        <v>0</v>
      </c>
      <c r="G33" s="332">
        <v>0</v>
      </c>
      <c r="H33" s="330">
        <v>0</v>
      </c>
      <c r="I33" s="331">
        <v>0</v>
      </c>
      <c r="J33" s="333">
        <v>0</v>
      </c>
    </row>
    <row r="34" spans="2:10" ht="15.75" x14ac:dyDescent="0.25">
      <c r="B34" s="194" t="s">
        <v>26</v>
      </c>
      <c r="C34" s="330">
        <v>1</v>
      </c>
      <c r="D34" s="331">
        <v>0</v>
      </c>
      <c r="E34" s="331">
        <v>0</v>
      </c>
      <c r="F34" s="331">
        <v>0</v>
      </c>
      <c r="G34" s="332">
        <v>0</v>
      </c>
      <c r="H34" s="330">
        <v>0</v>
      </c>
      <c r="I34" s="331">
        <v>0</v>
      </c>
      <c r="J34" s="333">
        <v>0</v>
      </c>
    </row>
    <row r="35" spans="2:10" ht="15.75" x14ac:dyDescent="0.25">
      <c r="B35" s="194" t="s">
        <v>27</v>
      </c>
      <c r="C35" s="330">
        <v>1</v>
      </c>
      <c r="D35" s="331">
        <v>0</v>
      </c>
      <c r="E35" s="331">
        <v>0</v>
      </c>
      <c r="F35" s="331">
        <v>0</v>
      </c>
      <c r="G35" s="332">
        <v>0</v>
      </c>
      <c r="H35" s="330">
        <v>0</v>
      </c>
      <c r="I35" s="331">
        <v>0</v>
      </c>
      <c r="J35" s="333">
        <v>0</v>
      </c>
    </row>
    <row r="36" spans="2:10" ht="15.75" x14ac:dyDescent="0.25">
      <c r="B36" s="194" t="s">
        <v>28</v>
      </c>
      <c r="C36" s="330">
        <v>1</v>
      </c>
      <c r="D36" s="331">
        <v>0</v>
      </c>
      <c r="E36" s="331">
        <v>0</v>
      </c>
      <c r="F36" s="331">
        <v>0</v>
      </c>
      <c r="G36" s="332">
        <v>0</v>
      </c>
      <c r="H36" s="330">
        <v>0</v>
      </c>
      <c r="I36" s="331">
        <v>0</v>
      </c>
      <c r="J36" s="333">
        <v>0</v>
      </c>
    </row>
    <row r="37" spans="2:10" ht="15.75" x14ac:dyDescent="0.25">
      <c r="B37" s="194" t="s">
        <v>29</v>
      </c>
      <c r="C37" s="330">
        <v>1</v>
      </c>
      <c r="D37" s="331">
        <v>0</v>
      </c>
      <c r="E37" s="331">
        <v>0</v>
      </c>
      <c r="F37" s="331">
        <v>0</v>
      </c>
      <c r="G37" s="332">
        <v>0</v>
      </c>
      <c r="H37" s="330">
        <v>0</v>
      </c>
      <c r="I37" s="331">
        <v>0</v>
      </c>
      <c r="J37" s="333">
        <v>0</v>
      </c>
    </row>
    <row r="38" spans="2:10" ht="15.75" x14ac:dyDescent="0.25">
      <c r="B38" s="194" t="s">
        <v>40</v>
      </c>
      <c r="C38" s="330">
        <v>1</v>
      </c>
      <c r="D38" s="331">
        <v>0</v>
      </c>
      <c r="E38" s="331">
        <v>0</v>
      </c>
      <c r="F38" s="331">
        <v>0</v>
      </c>
      <c r="G38" s="332">
        <v>0</v>
      </c>
      <c r="H38" s="330">
        <v>0</v>
      </c>
      <c r="I38" s="331">
        <v>0</v>
      </c>
      <c r="J38" s="333">
        <v>0</v>
      </c>
    </row>
    <row r="39" spans="2:10" ht="15.75" x14ac:dyDescent="0.25">
      <c r="B39" s="194" t="s">
        <v>41</v>
      </c>
      <c r="C39" s="330">
        <v>1</v>
      </c>
      <c r="D39" s="331">
        <v>0</v>
      </c>
      <c r="E39" s="331">
        <v>0</v>
      </c>
      <c r="F39" s="331">
        <v>0</v>
      </c>
      <c r="G39" s="332">
        <v>0</v>
      </c>
      <c r="H39" s="330">
        <v>0</v>
      </c>
      <c r="I39" s="331">
        <v>0</v>
      </c>
      <c r="J39" s="333">
        <v>0</v>
      </c>
    </row>
    <row r="40" spans="2:10" ht="15.75" x14ac:dyDescent="0.25">
      <c r="B40" s="194" t="s">
        <v>42</v>
      </c>
      <c r="C40" s="330">
        <v>1</v>
      </c>
      <c r="D40" s="331">
        <v>0</v>
      </c>
      <c r="E40" s="331">
        <v>0</v>
      </c>
      <c r="F40" s="331">
        <v>0</v>
      </c>
      <c r="G40" s="332">
        <v>0</v>
      </c>
      <c r="H40" s="330">
        <v>0</v>
      </c>
      <c r="I40" s="331">
        <v>0</v>
      </c>
      <c r="J40" s="333">
        <v>0</v>
      </c>
    </row>
    <row r="41" spans="2:10" ht="15.75" x14ac:dyDescent="0.25">
      <c r="B41" s="194" t="s">
        <v>43</v>
      </c>
      <c r="C41" s="330">
        <v>1</v>
      </c>
      <c r="D41" s="331">
        <v>0</v>
      </c>
      <c r="E41" s="331">
        <v>0</v>
      </c>
      <c r="F41" s="331">
        <v>0</v>
      </c>
      <c r="G41" s="332">
        <v>0</v>
      </c>
      <c r="H41" s="330">
        <v>0</v>
      </c>
      <c r="I41" s="331">
        <v>0</v>
      </c>
      <c r="J41" s="333">
        <v>0</v>
      </c>
    </row>
    <row r="42" spans="2:10" ht="15.75" x14ac:dyDescent="0.25">
      <c r="B42" s="194" t="s">
        <v>44</v>
      </c>
      <c r="C42" s="330">
        <v>1</v>
      </c>
      <c r="D42" s="331">
        <v>0</v>
      </c>
      <c r="E42" s="331">
        <v>0</v>
      </c>
      <c r="F42" s="331">
        <v>0</v>
      </c>
      <c r="G42" s="332">
        <v>0</v>
      </c>
      <c r="H42" s="330">
        <v>0</v>
      </c>
      <c r="I42" s="331">
        <v>0</v>
      </c>
      <c r="J42" s="333">
        <v>0</v>
      </c>
    </row>
    <row r="43" spans="2:10" ht="15.75" x14ac:dyDescent="0.25">
      <c r="B43" s="194" t="s">
        <v>45</v>
      </c>
      <c r="C43" s="330">
        <v>1</v>
      </c>
      <c r="D43" s="331">
        <v>0</v>
      </c>
      <c r="E43" s="331">
        <v>0</v>
      </c>
      <c r="F43" s="331">
        <v>0</v>
      </c>
      <c r="G43" s="332">
        <v>0</v>
      </c>
      <c r="H43" s="330">
        <v>0</v>
      </c>
      <c r="I43" s="331">
        <v>0</v>
      </c>
      <c r="J43" s="333">
        <v>0</v>
      </c>
    </row>
    <row r="44" spans="2:10" ht="15.75" x14ac:dyDescent="0.25">
      <c r="B44" s="194" t="s">
        <v>46</v>
      </c>
      <c r="C44" s="330">
        <v>1</v>
      </c>
      <c r="D44" s="331">
        <v>0</v>
      </c>
      <c r="E44" s="331">
        <v>0</v>
      </c>
      <c r="F44" s="331">
        <v>0</v>
      </c>
      <c r="G44" s="332">
        <v>0</v>
      </c>
      <c r="H44" s="330">
        <v>0</v>
      </c>
      <c r="I44" s="331">
        <v>0</v>
      </c>
      <c r="J44" s="333">
        <v>0</v>
      </c>
    </row>
    <row r="45" spans="2:10" ht="15.75" x14ac:dyDescent="0.25">
      <c r="B45" s="194" t="s">
        <v>47</v>
      </c>
      <c r="C45" s="330">
        <v>1</v>
      </c>
      <c r="D45" s="331">
        <v>0</v>
      </c>
      <c r="E45" s="331">
        <v>0</v>
      </c>
      <c r="F45" s="331">
        <v>0</v>
      </c>
      <c r="G45" s="332">
        <v>0</v>
      </c>
      <c r="H45" s="330">
        <v>0</v>
      </c>
      <c r="I45" s="331">
        <v>0</v>
      </c>
      <c r="J45" s="333">
        <v>0</v>
      </c>
    </row>
    <row r="46" spans="2:10" ht="15.75" x14ac:dyDescent="0.25">
      <c r="B46" s="194" t="s">
        <v>48</v>
      </c>
      <c r="C46" s="330">
        <v>1</v>
      </c>
      <c r="D46" s="331">
        <v>0</v>
      </c>
      <c r="E46" s="331">
        <v>0</v>
      </c>
      <c r="F46" s="331">
        <v>0</v>
      </c>
      <c r="G46" s="332">
        <v>0</v>
      </c>
      <c r="H46" s="330">
        <v>0</v>
      </c>
      <c r="I46" s="331">
        <v>0</v>
      </c>
      <c r="J46" s="333">
        <v>0</v>
      </c>
    </row>
    <row r="47" spans="2:10" ht="15.75" x14ac:dyDescent="0.25">
      <c r="B47" s="194" t="s">
        <v>49</v>
      </c>
      <c r="C47" s="330">
        <v>1</v>
      </c>
      <c r="D47" s="331">
        <v>0</v>
      </c>
      <c r="E47" s="331">
        <v>0</v>
      </c>
      <c r="F47" s="331">
        <v>0</v>
      </c>
      <c r="G47" s="332">
        <v>0</v>
      </c>
      <c r="H47" s="330">
        <v>0</v>
      </c>
      <c r="I47" s="331">
        <v>0</v>
      </c>
      <c r="J47" s="333">
        <v>0</v>
      </c>
    </row>
    <row r="48" spans="2:10" ht="15.75" x14ac:dyDescent="0.25">
      <c r="B48" s="194" t="s">
        <v>50</v>
      </c>
      <c r="C48" s="330">
        <v>1</v>
      </c>
      <c r="D48" s="331">
        <v>0</v>
      </c>
      <c r="E48" s="331">
        <v>0</v>
      </c>
      <c r="F48" s="331">
        <v>0</v>
      </c>
      <c r="G48" s="332">
        <v>0</v>
      </c>
      <c r="H48" s="330">
        <v>0</v>
      </c>
      <c r="I48" s="331">
        <v>0</v>
      </c>
      <c r="J48" s="333">
        <v>0</v>
      </c>
    </row>
    <row r="49" spans="2:10" ht="15.75" x14ac:dyDescent="0.25">
      <c r="B49" s="194" t="s">
        <v>51</v>
      </c>
      <c r="C49" s="330">
        <v>1</v>
      </c>
      <c r="D49" s="331">
        <v>0</v>
      </c>
      <c r="E49" s="331">
        <v>0</v>
      </c>
      <c r="F49" s="331">
        <v>0</v>
      </c>
      <c r="G49" s="332">
        <v>0</v>
      </c>
      <c r="H49" s="330">
        <v>0</v>
      </c>
      <c r="I49" s="331">
        <v>0</v>
      </c>
      <c r="J49" s="333">
        <v>0</v>
      </c>
    </row>
    <row r="50" spans="2:10" ht="15.75" x14ac:dyDescent="0.25">
      <c r="B50" s="194" t="s">
        <v>52</v>
      </c>
      <c r="C50" s="330">
        <v>1</v>
      </c>
      <c r="D50" s="331">
        <v>0</v>
      </c>
      <c r="E50" s="331">
        <v>0</v>
      </c>
      <c r="F50" s="331">
        <v>0</v>
      </c>
      <c r="G50" s="332">
        <v>0</v>
      </c>
      <c r="H50" s="330">
        <v>0</v>
      </c>
      <c r="I50" s="331">
        <v>0</v>
      </c>
      <c r="J50" s="333">
        <v>0</v>
      </c>
    </row>
    <row r="51" spans="2:10" ht="15.75" x14ac:dyDescent="0.25">
      <c r="B51" s="194" t="s">
        <v>53</v>
      </c>
      <c r="C51" s="330">
        <v>0</v>
      </c>
      <c r="D51" s="331">
        <v>0</v>
      </c>
      <c r="E51" s="331">
        <v>0</v>
      </c>
      <c r="F51" s="331">
        <v>0</v>
      </c>
      <c r="G51" s="332">
        <v>0</v>
      </c>
      <c r="H51" s="330">
        <v>0</v>
      </c>
      <c r="I51" s="331">
        <v>0</v>
      </c>
      <c r="J51" s="333">
        <v>0</v>
      </c>
    </row>
    <row r="52" spans="2:10" ht="15.75" x14ac:dyDescent="0.25">
      <c r="B52" s="194" t="s">
        <v>54</v>
      </c>
      <c r="C52" s="330">
        <v>0</v>
      </c>
      <c r="D52" s="331">
        <v>0</v>
      </c>
      <c r="E52" s="331">
        <v>0</v>
      </c>
      <c r="F52" s="331">
        <v>0</v>
      </c>
      <c r="G52" s="332">
        <v>0</v>
      </c>
      <c r="H52" s="330">
        <v>0</v>
      </c>
      <c r="I52" s="331">
        <v>0</v>
      </c>
      <c r="J52" s="333">
        <v>0</v>
      </c>
    </row>
    <row r="53" spans="2:10" ht="15.75" x14ac:dyDescent="0.25">
      <c r="B53" s="194" t="s">
        <v>55</v>
      </c>
      <c r="C53" s="330">
        <v>0</v>
      </c>
      <c r="D53" s="331">
        <v>0</v>
      </c>
      <c r="E53" s="331">
        <v>0</v>
      </c>
      <c r="F53" s="331">
        <v>0</v>
      </c>
      <c r="G53" s="332">
        <v>0</v>
      </c>
      <c r="H53" s="330">
        <v>0</v>
      </c>
      <c r="I53" s="331">
        <v>0</v>
      </c>
      <c r="J53" s="333">
        <v>0</v>
      </c>
    </row>
    <row r="54" spans="2:10" ht="15.75" x14ac:dyDescent="0.25">
      <c r="B54" s="194" t="s">
        <v>56</v>
      </c>
      <c r="C54" s="330">
        <v>0</v>
      </c>
      <c r="D54" s="331">
        <v>0</v>
      </c>
      <c r="E54" s="331">
        <v>0</v>
      </c>
      <c r="F54" s="331">
        <v>0</v>
      </c>
      <c r="G54" s="332">
        <v>0</v>
      </c>
      <c r="H54" s="330">
        <v>0</v>
      </c>
      <c r="I54" s="331">
        <v>0</v>
      </c>
      <c r="J54" s="333">
        <v>0</v>
      </c>
    </row>
    <row r="55" spans="2:10" ht="15.75" x14ac:dyDescent="0.25">
      <c r="B55" s="194" t="s">
        <v>57</v>
      </c>
      <c r="C55" s="330">
        <v>0</v>
      </c>
      <c r="D55" s="331">
        <v>0</v>
      </c>
      <c r="E55" s="331">
        <v>0</v>
      </c>
      <c r="F55" s="331">
        <v>0</v>
      </c>
      <c r="G55" s="332">
        <v>0</v>
      </c>
      <c r="H55" s="330">
        <v>0</v>
      </c>
      <c r="I55" s="331">
        <v>0</v>
      </c>
      <c r="J55" s="333">
        <v>0</v>
      </c>
    </row>
    <row r="56" spans="2:10" ht="15.75" x14ac:dyDescent="0.25">
      <c r="B56" s="194" t="s">
        <v>58</v>
      </c>
      <c r="C56" s="330">
        <v>0</v>
      </c>
      <c r="D56" s="331">
        <v>0</v>
      </c>
      <c r="E56" s="331">
        <v>0</v>
      </c>
      <c r="F56" s="331">
        <v>0</v>
      </c>
      <c r="G56" s="332">
        <v>0</v>
      </c>
      <c r="H56" s="330">
        <v>0</v>
      </c>
      <c r="I56" s="331">
        <v>0</v>
      </c>
      <c r="J56" s="333">
        <v>0</v>
      </c>
    </row>
    <row r="57" spans="2:10" ht="15.75" x14ac:dyDescent="0.25">
      <c r="B57" s="194" t="s">
        <v>59</v>
      </c>
      <c r="C57" s="330">
        <v>0</v>
      </c>
      <c r="D57" s="331">
        <v>0</v>
      </c>
      <c r="E57" s="331">
        <v>0</v>
      </c>
      <c r="F57" s="331">
        <v>0</v>
      </c>
      <c r="G57" s="332">
        <v>0</v>
      </c>
      <c r="H57" s="330">
        <v>0</v>
      </c>
      <c r="I57" s="331">
        <v>0</v>
      </c>
      <c r="J57" s="333">
        <v>0</v>
      </c>
    </row>
    <row r="58" spans="2:10" ht="15.75" x14ac:dyDescent="0.25">
      <c r="B58" s="194" t="s">
        <v>60</v>
      </c>
      <c r="C58" s="330">
        <v>0</v>
      </c>
      <c r="D58" s="331">
        <v>1</v>
      </c>
      <c r="E58" s="331">
        <v>0</v>
      </c>
      <c r="F58" s="331">
        <v>0</v>
      </c>
      <c r="G58" s="332">
        <v>0</v>
      </c>
      <c r="H58" s="330">
        <v>1</v>
      </c>
      <c r="I58" s="331">
        <v>0</v>
      </c>
      <c r="J58" s="333">
        <v>0</v>
      </c>
    </row>
    <row r="59" spans="2:10" ht="15.75" x14ac:dyDescent="0.25">
      <c r="B59" s="194" t="s">
        <v>61</v>
      </c>
      <c r="C59" s="330">
        <v>1</v>
      </c>
      <c r="D59" s="331">
        <v>0</v>
      </c>
      <c r="E59" s="331">
        <v>0</v>
      </c>
      <c r="F59" s="331">
        <v>0</v>
      </c>
      <c r="G59" s="332">
        <v>0</v>
      </c>
      <c r="H59" s="330">
        <v>0</v>
      </c>
      <c r="I59" s="331">
        <v>0</v>
      </c>
      <c r="J59" s="333">
        <v>0</v>
      </c>
    </row>
    <row r="60" spans="2:10" ht="15.75" x14ac:dyDescent="0.25">
      <c r="B60" s="194" t="s">
        <v>62</v>
      </c>
      <c r="C60" s="330">
        <v>1</v>
      </c>
      <c r="D60" s="331">
        <v>0</v>
      </c>
      <c r="E60" s="331">
        <v>0</v>
      </c>
      <c r="F60" s="331">
        <v>0</v>
      </c>
      <c r="G60" s="332">
        <v>0</v>
      </c>
      <c r="H60" s="330">
        <v>0</v>
      </c>
      <c r="I60" s="331">
        <v>0</v>
      </c>
      <c r="J60" s="333">
        <v>0</v>
      </c>
    </row>
    <row r="61" spans="2:10" ht="15.75" x14ac:dyDescent="0.25">
      <c r="B61" s="194" t="s">
        <v>63</v>
      </c>
      <c r="C61" s="330">
        <v>1</v>
      </c>
      <c r="D61" s="331">
        <v>0</v>
      </c>
      <c r="E61" s="331">
        <v>0</v>
      </c>
      <c r="F61" s="331">
        <v>0</v>
      </c>
      <c r="G61" s="332">
        <v>0</v>
      </c>
      <c r="H61" s="330">
        <v>0</v>
      </c>
      <c r="I61" s="331">
        <v>0</v>
      </c>
      <c r="J61" s="333">
        <v>0</v>
      </c>
    </row>
    <row r="62" spans="2:10" ht="15.75" x14ac:dyDescent="0.25">
      <c r="B62" s="194" t="s">
        <v>64</v>
      </c>
      <c r="C62" s="330">
        <v>1</v>
      </c>
      <c r="D62" s="331">
        <v>0</v>
      </c>
      <c r="E62" s="331">
        <v>0</v>
      </c>
      <c r="F62" s="331">
        <v>0</v>
      </c>
      <c r="G62" s="332">
        <v>0</v>
      </c>
      <c r="H62" s="330">
        <v>0</v>
      </c>
      <c r="I62" s="331">
        <v>0</v>
      </c>
      <c r="J62" s="333">
        <v>0</v>
      </c>
    </row>
    <row r="63" spans="2:10" ht="15.75" x14ac:dyDescent="0.25">
      <c r="B63" s="194" t="s">
        <v>65</v>
      </c>
      <c r="C63" s="330">
        <v>1</v>
      </c>
      <c r="D63" s="331">
        <v>0</v>
      </c>
      <c r="E63" s="331">
        <v>0</v>
      </c>
      <c r="F63" s="331">
        <v>0</v>
      </c>
      <c r="G63" s="332">
        <v>0</v>
      </c>
      <c r="H63" s="330">
        <v>0</v>
      </c>
      <c r="I63" s="331">
        <v>0</v>
      </c>
      <c r="J63" s="333">
        <v>0</v>
      </c>
    </row>
    <row r="64" spans="2:10" ht="15.75" x14ac:dyDescent="0.25">
      <c r="B64" s="194" t="s">
        <v>66</v>
      </c>
      <c r="C64" s="330">
        <v>1</v>
      </c>
      <c r="D64" s="331">
        <v>0</v>
      </c>
      <c r="E64" s="331">
        <v>0</v>
      </c>
      <c r="F64" s="331">
        <v>0</v>
      </c>
      <c r="G64" s="332">
        <v>0</v>
      </c>
      <c r="H64" s="330">
        <v>0</v>
      </c>
      <c r="I64" s="331">
        <v>0</v>
      </c>
      <c r="J64" s="333">
        <v>0</v>
      </c>
    </row>
    <row r="65" spans="2:10" ht="15.75" x14ac:dyDescent="0.25">
      <c r="B65" s="194" t="s">
        <v>67</v>
      </c>
      <c r="C65" s="330">
        <v>1</v>
      </c>
      <c r="D65" s="331">
        <v>0</v>
      </c>
      <c r="E65" s="331">
        <v>0</v>
      </c>
      <c r="F65" s="331">
        <v>0</v>
      </c>
      <c r="G65" s="332">
        <v>0</v>
      </c>
      <c r="H65" s="330">
        <v>0</v>
      </c>
      <c r="I65" s="331">
        <v>0</v>
      </c>
      <c r="J65" s="333">
        <v>0</v>
      </c>
    </row>
    <row r="66" spans="2:10" ht="15.75" x14ac:dyDescent="0.25">
      <c r="B66" s="194" t="s">
        <v>68</v>
      </c>
      <c r="C66" s="330">
        <v>1</v>
      </c>
      <c r="D66" s="331">
        <v>0</v>
      </c>
      <c r="E66" s="331">
        <v>0</v>
      </c>
      <c r="F66" s="331">
        <v>0</v>
      </c>
      <c r="G66" s="332">
        <v>0</v>
      </c>
      <c r="H66" s="330">
        <v>0</v>
      </c>
      <c r="I66" s="331">
        <v>0</v>
      </c>
      <c r="J66" s="333">
        <v>0</v>
      </c>
    </row>
    <row r="67" spans="2:10" ht="15.75" x14ac:dyDescent="0.25">
      <c r="B67" s="194" t="s">
        <v>69</v>
      </c>
      <c r="C67" s="330">
        <v>1</v>
      </c>
      <c r="D67" s="331">
        <v>0</v>
      </c>
      <c r="E67" s="331">
        <v>0</v>
      </c>
      <c r="F67" s="331">
        <v>0</v>
      </c>
      <c r="G67" s="332">
        <v>0</v>
      </c>
      <c r="H67" s="330">
        <v>0</v>
      </c>
      <c r="I67" s="331">
        <v>0</v>
      </c>
      <c r="J67" s="333">
        <v>0</v>
      </c>
    </row>
    <row r="68" spans="2:10" ht="15.75" x14ac:dyDescent="0.25">
      <c r="B68" s="194" t="s">
        <v>70</v>
      </c>
      <c r="C68" s="330">
        <v>1</v>
      </c>
      <c r="D68" s="331">
        <v>0</v>
      </c>
      <c r="E68" s="331">
        <v>0</v>
      </c>
      <c r="F68" s="331">
        <v>0</v>
      </c>
      <c r="G68" s="332">
        <v>0</v>
      </c>
      <c r="H68" s="330">
        <v>0</v>
      </c>
      <c r="I68" s="331">
        <v>0</v>
      </c>
      <c r="J68" s="333">
        <v>0</v>
      </c>
    </row>
    <row r="69" spans="2:10" ht="15.75" x14ac:dyDescent="0.25">
      <c r="B69" s="194" t="s">
        <v>71</v>
      </c>
      <c r="C69" s="330">
        <v>1</v>
      </c>
      <c r="D69" s="331">
        <v>0</v>
      </c>
      <c r="E69" s="331">
        <v>0</v>
      </c>
      <c r="F69" s="331">
        <v>0</v>
      </c>
      <c r="G69" s="332">
        <v>0</v>
      </c>
      <c r="H69" s="330">
        <v>0</v>
      </c>
      <c r="I69" s="331">
        <v>0</v>
      </c>
      <c r="J69" s="333">
        <v>0</v>
      </c>
    </row>
    <row r="70" spans="2:10" ht="15.75" x14ac:dyDescent="0.25">
      <c r="B70" s="194" t="s">
        <v>72</v>
      </c>
      <c r="C70" s="330">
        <v>0</v>
      </c>
      <c r="D70" s="331">
        <v>0</v>
      </c>
      <c r="E70" s="331">
        <v>1</v>
      </c>
      <c r="F70" s="331">
        <v>0</v>
      </c>
      <c r="G70" s="332">
        <v>0</v>
      </c>
      <c r="H70" s="330">
        <v>1</v>
      </c>
      <c r="I70" s="331">
        <v>0</v>
      </c>
      <c r="J70" s="333">
        <v>0</v>
      </c>
    </row>
    <row r="71" spans="2:10" ht="15.75" x14ac:dyDescent="0.25">
      <c r="B71" s="194" t="s">
        <v>73</v>
      </c>
      <c r="C71" s="330">
        <v>0</v>
      </c>
      <c r="D71" s="331">
        <v>0</v>
      </c>
      <c r="E71" s="331">
        <v>1</v>
      </c>
      <c r="F71" s="331">
        <v>0</v>
      </c>
      <c r="G71" s="332">
        <v>0</v>
      </c>
      <c r="H71" s="330">
        <v>1</v>
      </c>
      <c r="I71" s="331">
        <v>0</v>
      </c>
      <c r="J71" s="333">
        <v>0</v>
      </c>
    </row>
    <row r="72" spans="2:10" ht="15.75" x14ac:dyDescent="0.25">
      <c r="B72" s="194" t="s">
        <v>74</v>
      </c>
      <c r="C72" s="330">
        <v>0</v>
      </c>
      <c r="D72" s="331">
        <v>1</v>
      </c>
      <c r="E72" s="331">
        <v>0</v>
      </c>
      <c r="F72" s="331">
        <v>0</v>
      </c>
      <c r="G72" s="332">
        <v>0</v>
      </c>
      <c r="H72" s="330">
        <v>1</v>
      </c>
      <c r="I72" s="331">
        <v>0</v>
      </c>
      <c r="J72" s="333">
        <v>0</v>
      </c>
    </row>
    <row r="73" spans="2:10" ht="15.75" x14ac:dyDescent="0.25">
      <c r="B73" s="194" t="s">
        <v>75</v>
      </c>
      <c r="C73" s="330">
        <v>0</v>
      </c>
      <c r="D73" s="331">
        <v>1</v>
      </c>
      <c r="E73" s="331">
        <v>0</v>
      </c>
      <c r="F73" s="331">
        <v>0</v>
      </c>
      <c r="G73" s="332">
        <v>0</v>
      </c>
      <c r="H73" s="330">
        <v>1</v>
      </c>
      <c r="I73" s="331">
        <v>0</v>
      </c>
      <c r="J73" s="333">
        <v>0</v>
      </c>
    </row>
    <row r="74" spans="2:10" ht="15.75" x14ac:dyDescent="0.25">
      <c r="B74" s="194" t="s">
        <v>76</v>
      </c>
      <c r="C74" s="330">
        <v>1</v>
      </c>
      <c r="D74" s="331">
        <v>0</v>
      </c>
      <c r="E74" s="331">
        <v>0</v>
      </c>
      <c r="F74" s="331">
        <v>0</v>
      </c>
      <c r="G74" s="332">
        <v>0</v>
      </c>
      <c r="H74" s="330">
        <v>0</v>
      </c>
      <c r="I74" s="331">
        <v>0</v>
      </c>
      <c r="J74" s="333">
        <v>0</v>
      </c>
    </row>
    <row r="75" spans="2:10" ht="15.75" x14ac:dyDescent="0.25">
      <c r="B75" s="194" t="s">
        <v>77</v>
      </c>
      <c r="C75" s="330">
        <v>0</v>
      </c>
      <c r="D75" s="331">
        <v>0</v>
      </c>
      <c r="E75" s="331">
        <v>1</v>
      </c>
      <c r="F75" s="331">
        <v>0</v>
      </c>
      <c r="G75" s="332">
        <v>0</v>
      </c>
      <c r="H75" s="330">
        <v>1</v>
      </c>
      <c r="I75" s="331">
        <v>0</v>
      </c>
      <c r="J75" s="333">
        <v>0</v>
      </c>
    </row>
    <row r="76" spans="2:10" ht="15.75" x14ac:dyDescent="0.25">
      <c r="B76" s="194" t="s">
        <v>78</v>
      </c>
      <c r="C76" s="330">
        <v>0</v>
      </c>
      <c r="D76" s="331">
        <v>1</v>
      </c>
      <c r="E76" s="331">
        <v>0</v>
      </c>
      <c r="F76" s="331">
        <v>0</v>
      </c>
      <c r="G76" s="332">
        <v>0</v>
      </c>
      <c r="H76" s="330">
        <v>1</v>
      </c>
      <c r="I76" s="331">
        <v>0</v>
      </c>
      <c r="J76" s="333">
        <v>0</v>
      </c>
    </row>
    <row r="77" spans="2:10" ht="15.75" x14ac:dyDescent="0.25">
      <c r="B77" s="194" t="s">
        <v>79</v>
      </c>
      <c r="C77" s="330">
        <v>1</v>
      </c>
      <c r="D77" s="331">
        <v>0</v>
      </c>
      <c r="E77" s="331">
        <v>0</v>
      </c>
      <c r="F77" s="331">
        <v>0</v>
      </c>
      <c r="G77" s="332">
        <v>0</v>
      </c>
      <c r="H77" s="330">
        <v>0</v>
      </c>
      <c r="I77" s="331">
        <v>0</v>
      </c>
      <c r="J77" s="333">
        <v>0</v>
      </c>
    </row>
    <row r="78" spans="2:10" ht="15.75" x14ac:dyDescent="0.25">
      <c r="B78" s="194" t="s">
        <v>80</v>
      </c>
      <c r="C78" s="330">
        <v>0</v>
      </c>
      <c r="D78" s="331">
        <v>0</v>
      </c>
      <c r="E78" s="331">
        <v>0</v>
      </c>
      <c r="F78" s="331">
        <v>0</v>
      </c>
      <c r="G78" s="332">
        <v>1</v>
      </c>
      <c r="H78" s="330">
        <v>0</v>
      </c>
      <c r="I78" s="331">
        <v>1</v>
      </c>
      <c r="J78" s="333">
        <v>0</v>
      </c>
    </row>
    <row r="79" spans="2:10" ht="15.75" x14ac:dyDescent="0.25">
      <c r="B79" s="194" t="s">
        <v>81</v>
      </c>
      <c r="C79" s="330">
        <v>1</v>
      </c>
      <c r="D79" s="331">
        <v>0</v>
      </c>
      <c r="E79" s="331">
        <v>0</v>
      </c>
      <c r="F79" s="331">
        <v>0</v>
      </c>
      <c r="G79" s="332">
        <v>0</v>
      </c>
      <c r="H79" s="330">
        <v>0</v>
      </c>
      <c r="I79" s="331">
        <v>0</v>
      </c>
      <c r="J79" s="333">
        <v>0</v>
      </c>
    </row>
    <row r="80" spans="2:10" ht="15.75" x14ac:dyDescent="0.25">
      <c r="B80" s="194" t="s">
        <v>82</v>
      </c>
      <c r="C80" s="330">
        <v>0</v>
      </c>
      <c r="D80" s="331">
        <v>0</v>
      </c>
      <c r="E80" s="331">
        <v>1</v>
      </c>
      <c r="F80" s="331">
        <v>0</v>
      </c>
      <c r="G80" s="332">
        <v>0</v>
      </c>
      <c r="H80" s="330">
        <v>1</v>
      </c>
      <c r="I80" s="331">
        <v>0</v>
      </c>
      <c r="J80" s="333">
        <v>0</v>
      </c>
    </row>
    <row r="81" spans="2:10" ht="15.75" x14ac:dyDescent="0.25">
      <c r="B81" s="194" t="s">
        <v>83</v>
      </c>
      <c r="C81" s="330">
        <v>1</v>
      </c>
      <c r="D81" s="331">
        <v>0</v>
      </c>
      <c r="E81" s="331">
        <v>0</v>
      </c>
      <c r="F81" s="331">
        <v>0</v>
      </c>
      <c r="G81" s="332">
        <v>0</v>
      </c>
      <c r="H81" s="330">
        <v>0</v>
      </c>
      <c r="I81" s="331">
        <v>0</v>
      </c>
      <c r="J81" s="333">
        <v>0</v>
      </c>
    </row>
    <row r="82" spans="2:10" ht="15.75" x14ac:dyDescent="0.25">
      <c r="B82" s="194" t="s">
        <v>84</v>
      </c>
      <c r="C82" s="330">
        <v>1</v>
      </c>
      <c r="D82" s="331">
        <v>0</v>
      </c>
      <c r="E82" s="331">
        <v>0</v>
      </c>
      <c r="F82" s="331">
        <v>0</v>
      </c>
      <c r="G82" s="332">
        <v>0</v>
      </c>
      <c r="H82" s="330">
        <v>0</v>
      </c>
      <c r="I82" s="331">
        <v>0</v>
      </c>
      <c r="J82" s="333">
        <v>0</v>
      </c>
    </row>
    <row r="83" spans="2:10" ht="15.75" x14ac:dyDescent="0.25">
      <c r="B83" s="194" t="s">
        <v>85</v>
      </c>
      <c r="C83" s="330">
        <v>1</v>
      </c>
      <c r="D83" s="331">
        <v>0</v>
      </c>
      <c r="E83" s="331">
        <v>0</v>
      </c>
      <c r="F83" s="331">
        <v>0</v>
      </c>
      <c r="G83" s="332">
        <v>0</v>
      </c>
      <c r="H83" s="330">
        <v>0</v>
      </c>
      <c r="I83" s="331">
        <v>0</v>
      </c>
      <c r="J83" s="333">
        <v>0</v>
      </c>
    </row>
    <row r="84" spans="2:10" ht="15.75" x14ac:dyDescent="0.25">
      <c r="B84" s="194" t="s">
        <v>86</v>
      </c>
      <c r="C84" s="330">
        <v>1</v>
      </c>
      <c r="D84" s="331">
        <v>0</v>
      </c>
      <c r="E84" s="331">
        <v>0</v>
      </c>
      <c r="F84" s="331">
        <v>0</v>
      </c>
      <c r="G84" s="332">
        <v>0</v>
      </c>
      <c r="H84" s="330">
        <v>0</v>
      </c>
      <c r="I84" s="331">
        <v>0</v>
      </c>
      <c r="J84" s="333">
        <v>0</v>
      </c>
    </row>
    <row r="85" spans="2:10" ht="15.75" x14ac:dyDescent="0.25">
      <c r="B85" s="194" t="s">
        <v>87</v>
      </c>
      <c r="C85" s="330">
        <v>1</v>
      </c>
      <c r="D85" s="331">
        <v>0</v>
      </c>
      <c r="E85" s="331">
        <v>0</v>
      </c>
      <c r="F85" s="331">
        <v>0</v>
      </c>
      <c r="G85" s="332">
        <v>0</v>
      </c>
      <c r="H85" s="330">
        <v>0</v>
      </c>
      <c r="I85" s="331">
        <v>0</v>
      </c>
      <c r="J85" s="333">
        <v>0</v>
      </c>
    </row>
    <row r="86" spans="2:10" ht="15.75" x14ac:dyDescent="0.25">
      <c r="B86" s="194" t="s">
        <v>88</v>
      </c>
      <c r="C86" s="330">
        <v>1</v>
      </c>
      <c r="D86" s="331">
        <v>0</v>
      </c>
      <c r="E86" s="331">
        <v>0</v>
      </c>
      <c r="F86" s="331">
        <v>0</v>
      </c>
      <c r="G86" s="332">
        <v>0</v>
      </c>
      <c r="H86" s="330">
        <v>0</v>
      </c>
      <c r="I86" s="331">
        <v>0</v>
      </c>
      <c r="J86" s="333">
        <v>0</v>
      </c>
    </row>
    <row r="87" spans="2:10" ht="15.75" x14ac:dyDescent="0.25">
      <c r="B87" s="194" t="s">
        <v>89</v>
      </c>
      <c r="C87" s="330">
        <v>1</v>
      </c>
      <c r="D87" s="331">
        <v>0</v>
      </c>
      <c r="E87" s="331">
        <v>0</v>
      </c>
      <c r="F87" s="331">
        <v>0</v>
      </c>
      <c r="G87" s="332">
        <v>0</v>
      </c>
      <c r="H87" s="330">
        <v>0</v>
      </c>
      <c r="I87" s="331">
        <v>0</v>
      </c>
      <c r="J87" s="333">
        <v>0</v>
      </c>
    </row>
    <row r="88" spans="2:10" ht="15.75" x14ac:dyDescent="0.25">
      <c r="B88" s="194" t="s">
        <v>90</v>
      </c>
      <c r="C88" s="330">
        <v>1</v>
      </c>
      <c r="D88" s="331">
        <v>0</v>
      </c>
      <c r="E88" s="331">
        <v>0</v>
      </c>
      <c r="F88" s="331">
        <v>0</v>
      </c>
      <c r="G88" s="332">
        <v>0</v>
      </c>
      <c r="H88" s="330">
        <v>0</v>
      </c>
      <c r="I88" s="331">
        <v>0</v>
      </c>
      <c r="J88" s="333">
        <v>0</v>
      </c>
    </row>
    <row r="89" spans="2:10" ht="15.75" x14ac:dyDescent="0.25">
      <c r="B89" s="194" t="s">
        <v>91</v>
      </c>
      <c r="C89" s="330">
        <v>1</v>
      </c>
      <c r="D89" s="331">
        <v>0</v>
      </c>
      <c r="E89" s="331">
        <v>0</v>
      </c>
      <c r="F89" s="331">
        <v>0</v>
      </c>
      <c r="G89" s="332">
        <v>0</v>
      </c>
      <c r="H89" s="330">
        <v>0</v>
      </c>
      <c r="I89" s="331">
        <v>0</v>
      </c>
      <c r="J89" s="333">
        <v>0</v>
      </c>
    </row>
    <row r="90" spans="2:10" ht="15.75" x14ac:dyDescent="0.25">
      <c r="B90" s="194" t="s">
        <v>92</v>
      </c>
      <c r="C90" s="330">
        <v>0</v>
      </c>
      <c r="D90" s="331">
        <v>0</v>
      </c>
      <c r="E90" s="331">
        <v>0</v>
      </c>
      <c r="F90" s="331">
        <v>1</v>
      </c>
      <c r="G90" s="332">
        <v>0</v>
      </c>
      <c r="H90" s="330">
        <v>0</v>
      </c>
      <c r="I90" s="331">
        <v>1</v>
      </c>
      <c r="J90" s="333">
        <v>0</v>
      </c>
    </row>
    <row r="91" spans="2:10" ht="15.75" x14ac:dyDescent="0.25">
      <c r="B91" s="194" t="s">
        <v>93</v>
      </c>
      <c r="C91" s="330">
        <v>1</v>
      </c>
      <c r="D91" s="331">
        <v>0</v>
      </c>
      <c r="E91" s="331">
        <v>0</v>
      </c>
      <c r="F91" s="331">
        <v>0</v>
      </c>
      <c r="G91" s="332">
        <v>0</v>
      </c>
      <c r="H91" s="330">
        <v>0</v>
      </c>
      <c r="I91" s="331">
        <v>0</v>
      </c>
      <c r="J91" s="333">
        <v>0</v>
      </c>
    </row>
    <row r="92" spans="2:10" ht="15.75" x14ac:dyDescent="0.25">
      <c r="B92" s="194" t="s">
        <v>94</v>
      </c>
      <c r="C92" s="330">
        <v>1</v>
      </c>
      <c r="D92" s="331">
        <v>0</v>
      </c>
      <c r="E92" s="331">
        <v>0</v>
      </c>
      <c r="F92" s="331">
        <v>0</v>
      </c>
      <c r="G92" s="332">
        <v>0</v>
      </c>
      <c r="H92" s="330">
        <v>0</v>
      </c>
      <c r="I92" s="331">
        <v>0</v>
      </c>
      <c r="J92" s="333">
        <v>0</v>
      </c>
    </row>
    <row r="93" spans="2:10" ht="15.75" x14ac:dyDescent="0.25">
      <c r="B93" s="194" t="s">
        <v>95</v>
      </c>
      <c r="C93" s="330">
        <v>1</v>
      </c>
      <c r="D93" s="331">
        <v>0</v>
      </c>
      <c r="E93" s="331">
        <v>0</v>
      </c>
      <c r="F93" s="331">
        <v>0</v>
      </c>
      <c r="G93" s="332">
        <v>0</v>
      </c>
      <c r="H93" s="330">
        <v>0</v>
      </c>
      <c r="I93" s="331">
        <v>0</v>
      </c>
      <c r="J93" s="333">
        <v>0</v>
      </c>
    </row>
    <row r="94" spans="2:10" ht="15.75" x14ac:dyDescent="0.25">
      <c r="B94" s="194" t="s">
        <v>96</v>
      </c>
      <c r="C94" s="330">
        <v>1</v>
      </c>
      <c r="D94" s="331">
        <v>0</v>
      </c>
      <c r="E94" s="331">
        <v>0</v>
      </c>
      <c r="F94" s="331">
        <v>0</v>
      </c>
      <c r="G94" s="332">
        <v>0</v>
      </c>
      <c r="H94" s="330">
        <v>0</v>
      </c>
      <c r="I94" s="331">
        <v>0</v>
      </c>
      <c r="J94" s="333">
        <v>0</v>
      </c>
    </row>
    <row r="95" spans="2:10" ht="15.75" x14ac:dyDescent="0.25">
      <c r="B95" s="194" t="s">
        <v>97</v>
      </c>
      <c r="C95" s="330">
        <v>1</v>
      </c>
      <c r="D95" s="331">
        <v>0</v>
      </c>
      <c r="E95" s="331">
        <v>0</v>
      </c>
      <c r="F95" s="331">
        <v>0</v>
      </c>
      <c r="G95" s="332">
        <v>0</v>
      </c>
      <c r="H95" s="330">
        <v>0</v>
      </c>
      <c r="I95" s="331">
        <v>0</v>
      </c>
      <c r="J95" s="333">
        <v>0</v>
      </c>
    </row>
    <row r="96" spans="2:10" ht="15.75" x14ac:dyDescent="0.25">
      <c r="B96" s="194" t="s">
        <v>98</v>
      </c>
      <c r="C96" s="330">
        <v>1</v>
      </c>
      <c r="D96" s="331">
        <v>0</v>
      </c>
      <c r="E96" s="331">
        <v>0</v>
      </c>
      <c r="F96" s="331">
        <v>0</v>
      </c>
      <c r="G96" s="332">
        <v>0</v>
      </c>
      <c r="H96" s="330">
        <v>0</v>
      </c>
      <c r="I96" s="331">
        <v>0</v>
      </c>
      <c r="J96" s="333">
        <v>0</v>
      </c>
    </row>
    <row r="97" spans="2:10" ht="15.75" x14ac:dyDescent="0.25">
      <c r="B97" s="194" t="s">
        <v>99</v>
      </c>
      <c r="C97" s="330">
        <v>1</v>
      </c>
      <c r="D97" s="331">
        <v>0</v>
      </c>
      <c r="E97" s="331">
        <v>0</v>
      </c>
      <c r="F97" s="331">
        <v>0</v>
      </c>
      <c r="G97" s="332">
        <v>0</v>
      </c>
      <c r="H97" s="330">
        <v>0</v>
      </c>
      <c r="I97" s="331">
        <v>0</v>
      </c>
      <c r="J97" s="333">
        <v>0</v>
      </c>
    </row>
    <row r="98" spans="2:10" ht="15.75" x14ac:dyDescent="0.25">
      <c r="B98" s="194" t="s">
        <v>100</v>
      </c>
      <c r="C98" s="330">
        <v>1</v>
      </c>
      <c r="D98" s="331">
        <v>0</v>
      </c>
      <c r="E98" s="331">
        <v>0</v>
      </c>
      <c r="F98" s="331">
        <v>0</v>
      </c>
      <c r="G98" s="332">
        <v>0</v>
      </c>
      <c r="H98" s="330">
        <v>0</v>
      </c>
      <c r="I98" s="331">
        <v>0</v>
      </c>
      <c r="J98" s="333">
        <v>0</v>
      </c>
    </row>
    <row r="99" spans="2:10" ht="15.75" x14ac:dyDescent="0.25">
      <c r="B99" s="194" t="s">
        <v>101</v>
      </c>
      <c r="C99" s="330">
        <v>1</v>
      </c>
      <c r="D99" s="331">
        <v>0</v>
      </c>
      <c r="E99" s="331">
        <v>0</v>
      </c>
      <c r="F99" s="331">
        <v>0</v>
      </c>
      <c r="G99" s="332">
        <v>0</v>
      </c>
      <c r="H99" s="330">
        <v>0</v>
      </c>
      <c r="I99" s="331">
        <v>0</v>
      </c>
      <c r="J99" s="333">
        <v>0</v>
      </c>
    </row>
    <row r="100" spans="2:10" ht="15.75" x14ac:dyDescent="0.25">
      <c r="B100" s="194" t="s">
        <v>102</v>
      </c>
      <c r="C100" s="330">
        <v>1</v>
      </c>
      <c r="D100" s="331">
        <v>0</v>
      </c>
      <c r="E100" s="331">
        <v>0</v>
      </c>
      <c r="F100" s="331">
        <v>0</v>
      </c>
      <c r="G100" s="332">
        <v>0</v>
      </c>
      <c r="H100" s="330">
        <v>0</v>
      </c>
      <c r="I100" s="331">
        <v>0</v>
      </c>
      <c r="J100" s="333">
        <v>0</v>
      </c>
    </row>
    <row r="101" spans="2:10" ht="15.75" x14ac:dyDescent="0.25">
      <c r="B101" s="194" t="s">
        <v>103</v>
      </c>
      <c r="C101" s="330">
        <v>1</v>
      </c>
      <c r="D101" s="331">
        <v>0</v>
      </c>
      <c r="E101" s="331">
        <v>0</v>
      </c>
      <c r="F101" s="331">
        <v>0</v>
      </c>
      <c r="G101" s="332">
        <v>0</v>
      </c>
      <c r="H101" s="330">
        <v>0</v>
      </c>
      <c r="I101" s="331">
        <v>0</v>
      </c>
      <c r="J101" s="333">
        <v>0</v>
      </c>
    </row>
    <row r="102" spans="2:10" ht="15.75" x14ac:dyDescent="0.25">
      <c r="B102" s="194" t="s">
        <v>104</v>
      </c>
      <c r="C102" s="330">
        <v>1</v>
      </c>
      <c r="D102" s="331">
        <v>0</v>
      </c>
      <c r="E102" s="331">
        <v>0</v>
      </c>
      <c r="F102" s="331">
        <v>0</v>
      </c>
      <c r="G102" s="332">
        <v>0</v>
      </c>
      <c r="H102" s="330">
        <v>0</v>
      </c>
      <c r="I102" s="331">
        <v>0</v>
      </c>
      <c r="J102" s="333">
        <v>0</v>
      </c>
    </row>
    <row r="103" spans="2:10" ht="15.75" x14ac:dyDescent="0.25">
      <c r="B103" s="194" t="s">
        <v>105</v>
      </c>
      <c r="C103" s="330">
        <v>1</v>
      </c>
      <c r="D103" s="331">
        <v>0</v>
      </c>
      <c r="E103" s="331">
        <v>0</v>
      </c>
      <c r="F103" s="331">
        <v>0</v>
      </c>
      <c r="G103" s="332">
        <v>0</v>
      </c>
      <c r="H103" s="330">
        <v>0</v>
      </c>
      <c r="I103" s="331">
        <v>0</v>
      </c>
      <c r="J103" s="333">
        <v>0</v>
      </c>
    </row>
    <row r="104" spans="2:10" ht="15.75" x14ac:dyDescent="0.25">
      <c r="B104" s="194" t="s">
        <v>106</v>
      </c>
      <c r="C104" s="330">
        <v>1</v>
      </c>
      <c r="D104" s="331">
        <v>0</v>
      </c>
      <c r="E104" s="331">
        <v>0</v>
      </c>
      <c r="F104" s="331">
        <v>0</v>
      </c>
      <c r="G104" s="332">
        <v>0</v>
      </c>
      <c r="H104" s="330">
        <v>0</v>
      </c>
      <c r="I104" s="331">
        <v>0</v>
      </c>
      <c r="J104" s="333">
        <v>0</v>
      </c>
    </row>
    <row r="105" spans="2:10" ht="15.75" x14ac:dyDescent="0.25">
      <c r="B105" s="194" t="s">
        <v>107</v>
      </c>
      <c r="C105" s="330">
        <v>1</v>
      </c>
      <c r="D105" s="331">
        <v>0</v>
      </c>
      <c r="E105" s="331">
        <v>0</v>
      </c>
      <c r="F105" s="331">
        <v>0</v>
      </c>
      <c r="G105" s="332">
        <v>0</v>
      </c>
      <c r="H105" s="330">
        <v>0</v>
      </c>
      <c r="I105" s="331">
        <v>0</v>
      </c>
      <c r="J105" s="333">
        <v>0</v>
      </c>
    </row>
    <row r="106" spans="2:10" ht="15.75" x14ac:dyDescent="0.25">
      <c r="B106" s="194" t="s">
        <v>108</v>
      </c>
      <c r="C106" s="330">
        <v>1</v>
      </c>
      <c r="D106" s="331">
        <v>0</v>
      </c>
      <c r="E106" s="331">
        <v>0</v>
      </c>
      <c r="F106" s="331">
        <v>0</v>
      </c>
      <c r="G106" s="332">
        <v>0</v>
      </c>
      <c r="H106" s="330">
        <v>0</v>
      </c>
      <c r="I106" s="331">
        <v>0</v>
      </c>
      <c r="J106" s="333">
        <v>0</v>
      </c>
    </row>
    <row r="107" spans="2:10" ht="15.75" x14ac:dyDescent="0.25">
      <c r="B107" s="194" t="s">
        <v>109</v>
      </c>
      <c r="C107" s="330">
        <v>1</v>
      </c>
      <c r="D107" s="331">
        <v>0</v>
      </c>
      <c r="E107" s="331">
        <v>0</v>
      </c>
      <c r="F107" s="331">
        <v>0</v>
      </c>
      <c r="G107" s="332">
        <v>0</v>
      </c>
      <c r="H107" s="330">
        <v>0</v>
      </c>
      <c r="I107" s="331">
        <v>0</v>
      </c>
      <c r="J107" s="333">
        <v>0</v>
      </c>
    </row>
    <row r="108" spans="2:10" ht="27" customHeight="1" x14ac:dyDescent="0.2">
      <c r="B108" s="232" t="s">
        <v>266</v>
      </c>
      <c r="C108" s="347">
        <f>COUNTIF(C8:C107,0)</f>
        <v>23</v>
      </c>
      <c r="D108" s="347">
        <f t="shared" ref="D108:J108" si="0">COUNTIF(D8:D107,0)</f>
        <v>92</v>
      </c>
      <c r="E108" s="347">
        <f t="shared" si="0"/>
        <v>95</v>
      </c>
      <c r="F108" s="347">
        <f t="shared" si="0"/>
        <v>98</v>
      </c>
      <c r="G108" s="347">
        <f t="shared" si="0"/>
        <v>99</v>
      </c>
      <c r="H108" s="347">
        <f t="shared" si="0"/>
        <v>89</v>
      </c>
      <c r="I108" s="347">
        <f t="shared" si="0"/>
        <v>95</v>
      </c>
      <c r="J108" s="347">
        <f t="shared" si="0"/>
        <v>100</v>
      </c>
    </row>
    <row r="109" spans="2:10" ht="28.5" customHeight="1" x14ac:dyDescent="0.2">
      <c r="B109" s="232" t="s">
        <v>267</v>
      </c>
      <c r="C109" s="347">
        <f>$A$2-C108</f>
        <v>77</v>
      </c>
      <c r="D109" s="347">
        <f t="shared" ref="D109:J109" si="1">$A$2-D108</f>
        <v>8</v>
      </c>
      <c r="E109" s="347">
        <f t="shared" si="1"/>
        <v>5</v>
      </c>
      <c r="F109" s="347">
        <f t="shared" si="1"/>
        <v>2</v>
      </c>
      <c r="G109" s="347">
        <f t="shared" si="1"/>
        <v>1</v>
      </c>
      <c r="H109" s="347">
        <f t="shared" si="1"/>
        <v>11</v>
      </c>
      <c r="I109" s="347">
        <f t="shared" si="1"/>
        <v>5</v>
      </c>
      <c r="J109" s="347">
        <f t="shared" si="1"/>
        <v>0</v>
      </c>
    </row>
    <row r="110" spans="2:10" ht="27" customHeight="1" x14ac:dyDescent="0.2">
      <c r="B110" s="232" t="s">
        <v>268</v>
      </c>
      <c r="C110" s="347">
        <f>(C109/(C108+C109))*100</f>
        <v>77</v>
      </c>
      <c r="D110" s="347">
        <f t="shared" ref="D110:J110" si="2">(D109/(D108+D109))*100</f>
        <v>8</v>
      </c>
      <c r="E110" s="347">
        <f t="shared" si="2"/>
        <v>5</v>
      </c>
      <c r="F110" s="347">
        <f t="shared" si="2"/>
        <v>2</v>
      </c>
      <c r="G110" s="347">
        <f t="shared" si="2"/>
        <v>1</v>
      </c>
      <c r="H110" s="347">
        <f t="shared" si="2"/>
        <v>11</v>
      </c>
      <c r="I110" s="347">
        <f t="shared" si="2"/>
        <v>5</v>
      </c>
      <c r="J110" s="347">
        <f t="shared" si="2"/>
        <v>0</v>
      </c>
    </row>
    <row r="111" spans="2:10" x14ac:dyDescent="0.2">
      <c r="H111" s="25"/>
      <c r="I111" s="25"/>
      <c r="J111" s="25"/>
    </row>
    <row r="112" spans="2:10" x14ac:dyDescent="0.2">
      <c r="H112" s="25"/>
      <c r="I112" s="25"/>
      <c r="J112" s="25"/>
    </row>
    <row r="113" spans="8:10" x14ac:dyDescent="0.2">
      <c r="H113" s="25"/>
      <c r="I113" s="25"/>
      <c r="J113" s="25"/>
    </row>
    <row r="114" spans="8:10" x14ac:dyDescent="0.2">
      <c r="H114" s="25"/>
      <c r="I114" s="25"/>
      <c r="J114" s="25"/>
    </row>
    <row r="115" spans="8:10" x14ac:dyDescent="0.2">
      <c r="H115" s="25"/>
      <c r="I115" s="25"/>
      <c r="J115" s="25"/>
    </row>
    <row r="116" spans="8:10" x14ac:dyDescent="0.2">
      <c r="H116" s="25"/>
      <c r="I116" s="25"/>
      <c r="J116" s="25"/>
    </row>
  </sheetData>
  <mergeCells count="4">
    <mergeCell ref="C6:G6"/>
    <mergeCell ref="H6:J6"/>
    <mergeCell ref="H1:I1"/>
    <mergeCell ref="AB1:AC1"/>
  </mergeCells>
  <pageMargins left="0.7" right="0.7" top="0.75" bottom="0.75" header="0.3" footer="0.3"/>
  <pageSetup paperSize="9" orientation="portrait" horizontalDpi="4294967292"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105"/>
  <sheetViews>
    <sheetView topLeftCell="A16" workbookViewId="0">
      <selection activeCell="B70" sqref="B70:R70"/>
    </sheetView>
  </sheetViews>
  <sheetFormatPr defaultRowHeight="12.75" x14ac:dyDescent="0.2"/>
  <cols>
    <col min="1" max="1" width="11.5703125" customWidth="1"/>
  </cols>
  <sheetData>
    <row r="1" spans="1:18" x14ac:dyDescent="0.2">
      <c r="A1" s="559" t="s">
        <v>354</v>
      </c>
      <c r="B1" s="560"/>
      <c r="C1" s="560"/>
      <c r="D1" s="560"/>
      <c r="E1" s="560"/>
      <c r="F1" s="560"/>
      <c r="G1" s="560"/>
      <c r="H1" s="560"/>
      <c r="I1" s="560"/>
      <c r="J1" s="560"/>
      <c r="K1" s="560"/>
      <c r="L1" s="560"/>
      <c r="M1" s="560"/>
      <c r="N1" s="560"/>
      <c r="O1" s="560"/>
      <c r="P1" s="560"/>
      <c r="Q1" s="560"/>
      <c r="R1" s="560"/>
    </row>
    <row r="2" spans="1:18" ht="16.5" customHeight="1" x14ac:dyDescent="0.2">
      <c r="A2" s="560"/>
      <c r="B2" s="560"/>
      <c r="C2" s="560"/>
      <c r="D2" s="560"/>
      <c r="E2" s="560"/>
      <c r="F2" s="560"/>
      <c r="G2" s="560"/>
      <c r="H2" s="560"/>
      <c r="I2" s="560"/>
      <c r="J2" s="560"/>
      <c r="K2" s="560"/>
      <c r="L2" s="560"/>
      <c r="M2" s="560"/>
      <c r="N2" s="560"/>
      <c r="O2" s="560"/>
      <c r="P2" s="560"/>
      <c r="Q2" s="560"/>
      <c r="R2" s="560"/>
    </row>
    <row r="5" spans="1:18" ht="33" customHeight="1" x14ac:dyDescent="0.25">
      <c r="A5" s="387" t="s">
        <v>229</v>
      </c>
      <c r="B5" s="479" t="s">
        <v>355</v>
      </c>
      <c r="C5" s="479"/>
      <c r="D5" s="479"/>
      <c r="E5" s="479"/>
      <c r="F5" s="479"/>
      <c r="G5" s="479"/>
      <c r="H5" s="479"/>
      <c r="I5" s="479"/>
      <c r="J5" s="479"/>
      <c r="K5" s="479"/>
      <c r="L5" s="479"/>
      <c r="M5" s="479"/>
      <c r="N5" s="479"/>
      <c r="O5" s="479"/>
      <c r="P5" s="479"/>
      <c r="Q5" s="479"/>
      <c r="R5" s="479"/>
    </row>
    <row r="6" spans="1:18" ht="24.95" customHeight="1" x14ac:dyDescent="0.25">
      <c r="A6" s="370" t="s">
        <v>0</v>
      </c>
      <c r="B6" s="561"/>
      <c r="C6" s="562"/>
      <c r="D6" s="562"/>
      <c r="E6" s="562"/>
      <c r="F6" s="562"/>
      <c r="G6" s="562"/>
      <c r="H6" s="562"/>
      <c r="I6" s="562"/>
      <c r="J6" s="562"/>
      <c r="K6" s="562"/>
      <c r="L6" s="562"/>
      <c r="M6" s="562"/>
      <c r="N6" s="562"/>
      <c r="O6" s="562"/>
      <c r="P6" s="562"/>
      <c r="Q6" s="562"/>
      <c r="R6" s="562"/>
    </row>
    <row r="7" spans="1:18" ht="24.95" customHeight="1" x14ac:dyDescent="0.25">
      <c r="A7" s="370" t="s">
        <v>1</v>
      </c>
      <c r="B7" s="562"/>
      <c r="C7" s="562"/>
      <c r="D7" s="562"/>
      <c r="E7" s="562"/>
      <c r="F7" s="562"/>
      <c r="G7" s="562"/>
      <c r="H7" s="562"/>
      <c r="I7" s="562"/>
      <c r="J7" s="562"/>
      <c r="K7" s="562"/>
      <c r="L7" s="562"/>
      <c r="M7" s="562"/>
      <c r="N7" s="562"/>
      <c r="O7" s="562"/>
      <c r="P7" s="562"/>
      <c r="Q7" s="562"/>
      <c r="R7" s="562"/>
    </row>
    <row r="8" spans="1:18" ht="24.95" customHeight="1" x14ac:dyDescent="0.25">
      <c r="A8" s="370" t="s">
        <v>2</v>
      </c>
      <c r="B8" s="562"/>
      <c r="C8" s="562"/>
      <c r="D8" s="562"/>
      <c r="E8" s="562"/>
      <c r="F8" s="562"/>
      <c r="G8" s="562"/>
      <c r="H8" s="562"/>
      <c r="I8" s="562"/>
      <c r="J8" s="562"/>
      <c r="K8" s="562"/>
      <c r="L8" s="562"/>
      <c r="M8" s="562"/>
      <c r="N8" s="562"/>
      <c r="O8" s="562"/>
      <c r="P8" s="562"/>
      <c r="Q8" s="562"/>
      <c r="R8" s="562"/>
    </row>
    <row r="9" spans="1:18" ht="24.95" customHeight="1" x14ac:dyDescent="0.25">
      <c r="A9" s="370" t="s">
        <v>3</v>
      </c>
      <c r="B9" s="562"/>
      <c r="C9" s="562"/>
      <c r="D9" s="562"/>
      <c r="E9" s="562"/>
      <c r="F9" s="562"/>
      <c r="G9" s="562"/>
      <c r="H9" s="562"/>
      <c r="I9" s="562"/>
      <c r="J9" s="562"/>
      <c r="K9" s="562"/>
      <c r="L9" s="562"/>
      <c r="M9" s="562"/>
      <c r="N9" s="562"/>
      <c r="O9" s="562"/>
      <c r="P9" s="562"/>
      <c r="Q9" s="562"/>
      <c r="R9" s="562"/>
    </row>
    <row r="10" spans="1:18" ht="24.95" customHeight="1" x14ac:dyDescent="0.25">
      <c r="A10" s="370" t="s">
        <v>4</v>
      </c>
      <c r="B10" s="562"/>
      <c r="C10" s="562"/>
      <c r="D10" s="562"/>
      <c r="E10" s="562"/>
      <c r="F10" s="562"/>
      <c r="G10" s="562"/>
      <c r="H10" s="562"/>
      <c r="I10" s="562"/>
      <c r="J10" s="562"/>
      <c r="K10" s="562"/>
      <c r="L10" s="562"/>
      <c r="M10" s="562"/>
      <c r="N10" s="562"/>
      <c r="O10" s="562"/>
      <c r="P10" s="562"/>
      <c r="Q10" s="562"/>
      <c r="R10" s="562"/>
    </row>
    <row r="11" spans="1:18" ht="24.95" customHeight="1" x14ac:dyDescent="0.25">
      <c r="A11" s="370" t="s">
        <v>5</v>
      </c>
      <c r="B11" s="562"/>
      <c r="C11" s="562"/>
      <c r="D11" s="562"/>
      <c r="E11" s="562"/>
      <c r="F11" s="562"/>
      <c r="G11" s="562"/>
      <c r="H11" s="562"/>
      <c r="I11" s="562"/>
      <c r="J11" s="562"/>
      <c r="K11" s="562"/>
      <c r="L11" s="562"/>
      <c r="M11" s="562"/>
      <c r="N11" s="562"/>
      <c r="O11" s="562"/>
      <c r="P11" s="562"/>
      <c r="Q11" s="562"/>
      <c r="R11" s="562"/>
    </row>
    <row r="12" spans="1:18" ht="24.95" customHeight="1" x14ac:dyDescent="0.25">
      <c r="A12" s="370" t="s">
        <v>6</v>
      </c>
      <c r="B12" s="562"/>
      <c r="C12" s="562"/>
      <c r="D12" s="562"/>
      <c r="E12" s="562"/>
      <c r="F12" s="562"/>
      <c r="G12" s="562"/>
      <c r="H12" s="562"/>
      <c r="I12" s="562"/>
      <c r="J12" s="562"/>
      <c r="K12" s="562"/>
      <c r="L12" s="562"/>
      <c r="M12" s="562"/>
      <c r="N12" s="562"/>
      <c r="O12" s="562"/>
      <c r="P12" s="562"/>
      <c r="Q12" s="562"/>
      <c r="R12" s="562"/>
    </row>
    <row r="13" spans="1:18" ht="24.95" customHeight="1" x14ac:dyDescent="0.25">
      <c r="A13" s="370" t="s">
        <v>7</v>
      </c>
      <c r="B13" s="562"/>
      <c r="C13" s="562"/>
      <c r="D13" s="562"/>
      <c r="E13" s="562"/>
      <c r="F13" s="562"/>
      <c r="G13" s="562"/>
      <c r="H13" s="562"/>
      <c r="I13" s="562"/>
      <c r="J13" s="562"/>
      <c r="K13" s="562"/>
      <c r="L13" s="562"/>
      <c r="M13" s="562"/>
      <c r="N13" s="562"/>
      <c r="O13" s="562"/>
      <c r="P13" s="562"/>
      <c r="Q13" s="562"/>
      <c r="R13" s="562"/>
    </row>
    <row r="14" spans="1:18" ht="24.95" customHeight="1" x14ac:dyDescent="0.25">
      <c r="A14" s="370" t="s">
        <v>8</v>
      </c>
      <c r="B14" s="562"/>
      <c r="C14" s="562"/>
      <c r="D14" s="562"/>
      <c r="E14" s="562"/>
      <c r="F14" s="562"/>
      <c r="G14" s="562"/>
      <c r="H14" s="562"/>
      <c r="I14" s="562"/>
      <c r="J14" s="562"/>
      <c r="K14" s="562"/>
      <c r="L14" s="562"/>
      <c r="M14" s="562"/>
      <c r="N14" s="562"/>
      <c r="O14" s="562"/>
      <c r="P14" s="562"/>
      <c r="Q14" s="562"/>
      <c r="R14" s="562"/>
    </row>
    <row r="15" spans="1:18" ht="24.95" customHeight="1" x14ac:dyDescent="0.25">
      <c r="A15" s="370" t="s">
        <v>9</v>
      </c>
      <c r="B15" s="562"/>
      <c r="C15" s="562"/>
      <c r="D15" s="562"/>
      <c r="E15" s="562"/>
      <c r="F15" s="562"/>
      <c r="G15" s="562"/>
      <c r="H15" s="562"/>
      <c r="I15" s="562"/>
      <c r="J15" s="562"/>
      <c r="K15" s="562"/>
      <c r="L15" s="562"/>
      <c r="M15" s="562"/>
      <c r="N15" s="562"/>
      <c r="O15" s="562"/>
      <c r="P15" s="562"/>
      <c r="Q15" s="562"/>
      <c r="R15" s="562"/>
    </row>
    <row r="16" spans="1:18" ht="24.95" customHeight="1" x14ac:dyDescent="0.25">
      <c r="A16" s="370" t="s">
        <v>10</v>
      </c>
      <c r="B16" s="562"/>
      <c r="C16" s="562"/>
      <c r="D16" s="562"/>
      <c r="E16" s="562"/>
      <c r="F16" s="562"/>
      <c r="G16" s="562"/>
      <c r="H16" s="562"/>
      <c r="I16" s="562"/>
      <c r="J16" s="562"/>
      <c r="K16" s="562"/>
      <c r="L16" s="562"/>
      <c r="M16" s="562"/>
      <c r="N16" s="562"/>
      <c r="O16" s="562"/>
      <c r="P16" s="562"/>
      <c r="Q16" s="562"/>
      <c r="R16" s="562"/>
    </row>
    <row r="17" spans="1:18" ht="24.95" customHeight="1" x14ac:dyDescent="0.25">
      <c r="A17" s="370" t="s">
        <v>11</v>
      </c>
      <c r="B17" s="562"/>
      <c r="C17" s="562"/>
      <c r="D17" s="562"/>
      <c r="E17" s="562"/>
      <c r="F17" s="562"/>
      <c r="G17" s="562"/>
      <c r="H17" s="562"/>
      <c r="I17" s="562"/>
      <c r="J17" s="562"/>
      <c r="K17" s="562"/>
      <c r="L17" s="562"/>
      <c r="M17" s="562"/>
      <c r="N17" s="562"/>
      <c r="O17" s="562"/>
      <c r="P17" s="562"/>
      <c r="Q17" s="562"/>
      <c r="R17" s="562"/>
    </row>
    <row r="18" spans="1:18" ht="24.95" customHeight="1" x14ac:dyDescent="0.25">
      <c r="A18" s="370" t="s">
        <v>12</v>
      </c>
      <c r="B18" s="562"/>
      <c r="C18" s="562"/>
      <c r="D18" s="562"/>
      <c r="E18" s="562"/>
      <c r="F18" s="562"/>
      <c r="G18" s="562"/>
      <c r="H18" s="562"/>
      <c r="I18" s="562"/>
      <c r="J18" s="562"/>
      <c r="K18" s="562"/>
      <c r="L18" s="562"/>
      <c r="M18" s="562"/>
      <c r="N18" s="562"/>
      <c r="O18" s="562"/>
      <c r="P18" s="562"/>
      <c r="Q18" s="562"/>
      <c r="R18" s="562"/>
    </row>
    <row r="19" spans="1:18" ht="24.95" customHeight="1" x14ac:dyDescent="0.25">
      <c r="A19" s="370" t="s">
        <v>13</v>
      </c>
      <c r="B19" s="562"/>
      <c r="C19" s="562"/>
      <c r="D19" s="562"/>
      <c r="E19" s="562"/>
      <c r="F19" s="562"/>
      <c r="G19" s="562"/>
      <c r="H19" s="562"/>
      <c r="I19" s="562"/>
      <c r="J19" s="562"/>
      <c r="K19" s="562"/>
      <c r="L19" s="562"/>
      <c r="M19" s="562"/>
      <c r="N19" s="562"/>
      <c r="O19" s="562"/>
      <c r="P19" s="562"/>
      <c r="Q19" s="562"/>
      <c r="R19" s="562"/>
    </row>
    <row r="20" spans="1:18" ht="24.95" customHeight="1" x14ac:dyDescent="0.25">
      <c r="A20" s="370" t="s">
        <v>14</v>
      </c>
      <c r="B20" s="562"/>
      <c r="C20" s="562"/>
      <c r="D20" s="562"/>
      <c r="E20" s="562"/>
      <c r="F20" s="562"/>
      <c r="G20" s="562"/>
      <c r="H20" s="562"/>
      <c r="I20" s="562"/>
      <c r="J20" s="562"/>
      <c r="K20" s="562"/>
      <c r="L20" s="562"/>
      <c r="M20" s="562"/>
      <c r="N20" s="562"/>
      <c r="O20" s="562"/>
      <c r="P20" s="562"/>
      <c r="Q20" s="562"/>
      <c r="R20" s="562"/>
    </row>
    <row r="21" spans="1:18" ht="24.95" customHeight="1" x14ac:dyDescent="0.25">
      <c r="A21" s="370" t="s">
        <v>15</v>
      </c>
      <c r="B21" s="562"/>
      <c r="C21" s="562"/>
      <c r="D21" s="562"/>
      <c r="E21" s="562"/>
      <c r="F21" s="562"/>
      <c r="G21" s="562"/>
      <c r="H21" s="562"/>
      <c r="I21" s="562"/>
      <c r="J21" s="562"/>
      <c r="K21" s="562"/>
      <c r="L21" s="562"/>
      <c r="M21" s="562"/>
      <c r="N21" s="562"/>
      <c r="O21" s="562"/>
      <c r="P21" s="562"/>
      <c r="Q21" s="562"/>
      <c r="R21" s="562"/>
    </row>
    <row r="22" spans="1:18" ht="24.95" customHeight="1" x14ac:dyDescent="0.25">
      <c r="A22" s="370" t="s">
        <v>16</v>
      </c>
      <c r="B22" s="562"/>
      <c r="C22" s="562"/>
      <c r="D22" s="562"/>
      <c r="E22" s="562"/>
      <c r="F22" s="562"/>
      <c r="G22" s="562"/>
      <c r="H22" s="562"/>
      <c r="I22" s="562"/>
      <c r="J22" s="562"/>
      <c r="K22" s="562"/>
      <c r="L22" s="562"/>
      <c r="M22" s="562"/>
      <c r="N22" s="562"/>
      <c r="O22" s="562"/>
      <c r="P22" s="562"/>
      <c r="Q22" s="562"/>
      <c r="R22" s="562"/>
    </row>
    <row r="23" spans="1:18" ht="24.95" customHeight="1" x14ac:dyDescent="0.25">
      <c r="A23" s="370" t="s">
        <v>17</v>
      </c>
      <c r="B23" s="562"/>
      <c r="C23" s="562"/>
      <c r="D23" s="562"/>
      <c r="E23" s="562"/>
      <c r="F23" s="562"/>
      <c r="G23" s="562"/>
      <c r="H23" s="562"/>
      <c r="I23" s="562"/>
      <c r="J23" s="562"/>
      <c r="K23" s="562"/>
      <c r="L23" s="562"/>
      <c r="M23" s="562"/>
      <c r="N23" s="562"/>
      <c r="O23" s="562"/>
      <c r="P23" s="562"/>
      <c r="Q23" s="562"/>
      <c r="R23" s="562"/>
    </row>
    <row r="24" spans="1:18" ht="24.95" customHeight="1" x14ac:dyDescent="0.25">
      <c r="A24" s="370" t="s">
        <v>18</v>
      </c>
      <c r="B24" s="562"/>
      <c r="C24" s="562"/>
      <c r="D24" s="562"/>
      <c r="E24" s="562"/>
      <c r="F24" s="562"/>
      <c r="G24" s="562"/>
      <c r="H24" s="562"/>
      <c r="I24" s="562"/>
      <c r="J24" s="562"/>
      <c r="K24" s="562"/>
      <c r="L24" s="562"/>
      <c r="M24" s="562"/>
      <c r="N24" s="562"/>
      <c r="O24" s="562"/>
      <c r="P24" s="562"/>
      <c r="Q24" s="562"/>
      <c r="R24" s="562"/>
    </row>
    <row r="25" spans="1:18" ht="24.95" customHeight="1" x14ac:dyDescent="0.25">
      <c r="A25" s="370" t="s">
        <v>19</v>
      </c>
      <c r="B25" s="562"/>
      <c r="C25" s="562"/>
      <c r="D25" s="562"/>
      <c r="E25" s="562"/>
      <c r="F25" s="562"/>
      <c r="G25" s="562"/>
      <c r="H25" s="562"/>
      <c r="I25" s="562"/>
      <c r="J25" s="562"/>
      <c r="K25" s="562"/>
      <c r="L25" s="562"/>
      <c r="M25" s="562"/>
      <c r="N25" s="562"/>
      <c r="O25" s="562"/>
      <c r="P25" s="562"/>
      <c r="Q25" s="562"/>
      <c r="R25" s="562"/>
    </row>
    <row r="26" spans="1:18" ht="24.95" customHeight="1" x14ac:dyDescent="0.25">
      <c r="A26" s="370" t="s">
        <v>20</v>
      </c>
      <c r="B26" s="562"/>
      <c r="C26" s="562"/>
      <c r="D26" s="562"/>
      <c r="E26" s="562"/>
      <c r="F26" s="562"/>
      <c r="G26" s="562"/>
      <c r="H26" s="562"/>
      <c r="I26" s="562"/>
      <c r="J26" s="562"/>
      <c r="K26" s="562"/>
      <c r="L26" s="562"/>
      <c r="M26" s="562"/>
      <c r="N26" s="562"/>
      <c r="O26" s="562"/>
      <c r="P26" s="562"/>
      <c r="Q26" s="562"/>
      <c r="R26" s="562"/>
    </row>
    <row r="27" spans="1:18" ht="24.95" customHeight="1" x14ac:dyDescent="0.25">
      <c r="A27" s="370" t="s">
        <v>21</v>
      </c>
      <c r="B27" s="562"/>
      <c r="C27" s="562"/>
      <c r="D27" s="562"/>
      <c r="E27" s="562"/>
      <c r="F27" s="562"/>
      <c r="G27" s="562"/>
      <c r="H27" s="562"/>
      <c r="I27" s="562"/>
      <c r="J27" s="562"/>
      <c r="K27" s="562"/>
      <c r="L27" s="562"/>
      <c r="M27" s="562"/>
      <c r="N27" s="562"/>
      <c r="O27" s="562"/>
      <c r="P27" s="562"/>
      <c r="Q27" s="562"/>
      <c r="R27" s="562"/>
    </row>
    <row r="28" spans="1:18" ht="24.95" customHeight="1" x14ac:dyDescent="0.25">
      <c r="A28" s="370" t="s">
        <v>22</v>
      </c>
      <c r="B28" s="562"/>
      <c r="C28" s="562"/>
      <c r="D28" s="562"/>
      <c r="E28" s="562"/>
      <c r="F28" s="562"/>
      <c r="G28" s="562"/>
      <c r="H28" s="562"/>
      <c r="I28" s="562"/>
      <c r="J28" s="562"/>
      <c r="K28" s="562"/>
      <c r="L28" s="562"/>
      <c r="M28" s="562"/>
      <c r="N28" s="562"/>
      <c r="O28" s="562"/>
      <c r="P28" s="562"/>
      <c r="Q28" s="562"/>
      <c r="R28" s="562"/>
    </row>
    <row r="29" spans="1:18" ht="24.95" customHeight="1" x14ac:dyDescent="0.25">
      <c r="A29" s="370" t="s">
        <v>23</v>
      </c>
      <c r="B29" s="562"/>
      <c r="C29" s="562"/>
      <c r="D29" s="562"/>
      <c r="E29" s="562"/>
      <c r="F29" s="562"/>
      <c r="G29" s="562"/>
      <c r="H29" s="562"/>
      <c r="I29" s="562"/>
      <c r="J29" s="562"/>
      <c r="K29" s="562"/>
      <c r="L29" s="562"/>
      <c r="M29" s="562"/>
      <c r="N29" s="562"/>
      <c r="O29" s="562"/>
      <c r="P29" s="562"/>
      <c r="Q29" s="562"/>
      <c r="R29" s="562"/>
    </row>
    <row r="30" spans="1:18" ht="24.95" customHeight="1" x14ac:dyDescent="0.25">
      <c r="A30" s="370" t="s">
        <v>24</v>
      </c>
      <c r="B30" s="562"/>
      <c r="C30" s="562"/>
      <c r="D30" s="562"/>
      <c r="E30" s="562"/>
      <c r="F30" s="562"/>
      <c r="G30" s="562"/>
      <c r="H30" s="562"/>
      <c r="I30" s="562"/>
      <c r="J30" s="562"/>
      <c r="K30" s="562"/>
      <c r="L30" s="562"/>
      <c r="M30" s="562"/>
      <c r="N30" s="562"/>
      <c r="O30" s="562"/>
      <c r="P30" s="562"/>
      <c r="Q30" s="562"/>
      <c r="R30" s="562"/>
    </row>
    <row r="31" spans="1:18" ht="24.95" customHeight="1" x14ac:dyDescent="0.25">
      <c r="A31" s="370" t="s">
        <v>25</v>
      </c>
      <c r="B31" s="562"/>
      <c r="C31" s="562"/>
      <c r="D31" s="562"/>
      <c r="E31" s="562"/>
      <c r="F31" s="562"/>
      <c r="G31" s="562"/>
      <c r="H31" s="562"/>
      <c r="I31" s="562"/>
      <c r="J31" s="562"/>
      <c r="K31" s="562"/>
      <c r="L31" s="562"/>
      <c r="M31" s="562"/>
      <c r="N31" s="562"/>
      <c r="O31" s="562"/>
      <c r="P31" s="562"/>
      <c r="Q31" s="562"/>
      <c r="R31" s="562"/>
    </row>
    <row r="32" spans="1:18" ht="24.95" customHeight="1" x14ac:dyDescent="0.25">
      <c r="A32" s="370" t="s">
        <v>26</v>
      </c>
      <c r="B32" s="562"/>
      <c r="C32" s="562"/>
      <c r="D32" s="562"/>
      <c r="E32" s="562"/>
      <c r="F32" s="562"/>
      <c r="G32" s="562"/>
      <c r="H32" s="562"/>
      <c r="I32" s="562"/>
      <c r="J32" s="562"/>
      <c r="K32" s="562"/>
      <c r="L32" s="562"/>
      <c r="M32" s="562"/>
      <c r="N32" s="562"/>
      <c r="O32" s="562"/>
      <c r="P32" s="562"/>
      <c r="Q32" s="562"/>
      <c r="R32" s="562"/>
    </row>
    <row r="33" spans="1:18" ht="24.95" customHeight="1" x14ac:dyDescent="0.25">
      <c r="A33" s="370" t="s">
        <v>27</v>
      </c>
      <c r="B33" s="562"/>
      <c r="C33" s="562"/>
      <c r="D33" s="562"/>
      <c r="E33" s="562"/>
      <c r="F33" s="562"/>
      <c r="G33" s="562"/>
      <c r="H33" s="562"/>
      <c r="I33" s="562"/>
      <c r="J33" s="562"/>
      <c r="K33" s="562"/>
      <c r="L33" s="562"/>
      <c r="M33" s="562"/>
      <c r="N33" s="562"/>
      <c r="O33" s="562"/>
      <c r="P33" s="562"/>
      <c r="Q33" s="562"/>
      <c r="R33" s="562"/>
    </row>
    <row r="34" spans="1:18" ht="24.95" customHeight="1" x14ac:dyDescent="0.25">
      <c r="A34" s="370" t="s">
        <v>28</v>
      </c>
      <c r="B34" s="562"/>
      <c r="C34" s="562"/>
      <c r="D34" s="562"/>
      <c r="E34" s="562"/>
      <c r="F34" s="562"/>
      <c r="G34" s="562"/>
      <c r="H34" s="562"/>
      <c r="I34" s="562"/>
      <c r="J34" s="562"/>
      <c r="K34" s="562"/>
      <c r="L34" s="562"/>
      <c r="M34" s="562"/>
      <c r="N34" s="562"/>
      <c r="O34" s="562"/>
      <c r="P34" s="562"/>
      <c r="Q34" s="562"/>
      <c r="R34" s="562"/>
    </row>
    <row r="35" spans="1:18" ht="24.95" customHeight="1" x14ac:dyDescent="0.25">
      <c r="A35" s="370" t="s">
        <v>29</v>
      </c>
      <c r="B35" s="562"/>
      <c r="C35" s="562"/>
      <c r="D35" s="562"/>
      <c r="E35" s="562"/>
      <c r="F35" s="562"/>
      <c r="G35" s="562"/>
      <c r="H35" s="562"/>
      <c r="I35" s="562"/>
      <c r="J35" s="562"/>
      <c r="K35" s="562"/>
      <c r="L35" s="562"/>
      <c r="M35" s="562"/>
      <c r="N35" s="562"/>
      <c r="O35" s="562"/>
      <c r="P35" s="562"/>
      <c r="Q35" s="562"/>
      <c r="R35" s="562"/>
    </row>
    <row r="36" spans="1:18" ht="24.95" customHeight="1" x14ac:dyDescent="0.25">
      <c r="A36" s="370" t="s">
        <v>40</v>
      </c>
      <c r="B36" s="562"/>
      <c r="C36" s="562"/>
      <c r="D36" s="562"/>
      <c r="E36" s="562"/>
      <c r="F36" s="562"/>
      <c r="G36" s="562"/>
      <c r="H36" s="562"/>
      <c r="I36" s="562"/>
      <c r="J36" s="562"/>
      <c r="K36" s="562"/>
      <c r="L36" s="562"/>
      <c r="M36" s="562"/>
      <c r="N36" s="562"/>
      <c r="O36" s="562"/>
      <c r="P36" s="562"/>
      <c r="Q36" s="562"/>
      <c r="R36" s="562"/>
    </row>
    <row r="37" spans="1:18" ht="24.95" customHeight="1" x14ac:dyDescent="0.25">
      <c r="A37" s="370" t="s">
        <v>41</v>
      </c>
      <c r="B37" s="562"/>
      <c r="C37" s="562"/>
      <c r="D37" s="562"/>
      <c r="E37" s="562"/>
      <c r="F37" s="562"/>
      <c r="G37" s="562"/>
      <c r="H37" s="562"/>
      <c r="I37" s="562"/>
      <c r="J37" s="562"/>
      <c r="K37" s="562"/>
      <c r="L37" s="562"/>
      <c r="M37" s="562"/>
      <c r="N37" s="562"/>
      <c r="O37" s="562"/>
      <c r="P37" s="562"/>
      <c r="Q37" s="562"/>
      <c r="R37" s="562"/>
    </row>
    <row r="38" spans="1:18" ht="24.95" customHeight="1" x14ac:dyDescent="0.25">
      <c r="A38" s="370" t="s">
        <v>42</v>
      </c>
      <c r="B38" s="562"/>
      <c r="C38" s="562"/>
      <c r="D38" s="562"/>
      <c r="E38" s="562"/>
      <c r="F38" s="562"/>
      <c r="G38" s="562"/>
      <c r="H38" s="562"/>
      <c r="I38" s="562"/>
      <c r="J38" s="562"/>
      <c r="K38" s="562"/>
      <c r="L38" s="562"/>
      <c r="M38" s="562"/>
      <c r="N38" s="562"/>
      <c r="O38" s="562"/>
      <c r="P38" s="562"/>
      <c r="Q38" s="562"/>
      <c r="R38" s="562"/>
    </row>
    <row r="39" spans="1:18" ht="24.95" customHeight="1" x14ac:dyDescent="0.25">
      <c r="A39" s="370" t="s">
        <v>43</v>
      </c>
      <c r="B39" s="562"/>
      <c r="C39" s="562"/>
      <c r="D39" s="562"/>
      <c r="E39" s="562"/>
      <c r="F39" s="562"/>
      <c r="G39" s="562"/>
      <c r="H39" s="562"/>
      <c r="I39" s="562"/>
      <c r="J39" s="562"/>
      <c r="K39" s="562"/>
      <c r="L39" s="562"/>
      <c r="M39" s="562"/>
      <c r="N39" s="562"/>
      <c r="O39" s="562"/>
      <c r="P39" s="562"/>
      <c r="Q39" s="562"/>
      <c r="R39" s="562"/>
    </row>
    <row r="40" spans="1:18" ht="24.95" customHeight="1" x14ac:dyDescent="0.25">
      <c r="A40" s="370" t="s">
        <v>44</v>
      </c>
      <c r="B40" s="562"/>
      <c r="C40" s="562"/>
      <c r="D40" s="562"/>
      <c r="E40" s="562"/>
      <c r="F40" s="562"/>
      <c r="G40" s="562"/>
      <c r="H40" s="562"/>
      <c r="I40" s="562"/>
      <c r="J40" s="562"/>
      <c r="K40" s="562"/>
      <c r="L40" s="562"/>
      <c r="M40" s="562"/>
      <c r="N40" s="562"/>
      <c r="O40" s="562"/>
      <c r="P40" s="562"/>
      <c r="Q40" s="562"/>
      <c r="R40" s="562"/>
    </row>
    <row r="41" spans="1:18" ht="24.95" customHeight="1" x14ac:dyDescent="0.25">
      <c r="A41" s="370" t="s">
        <v>45</v>
      </c>
      <c r="B41" s="562"/>
      <c r="C41" s="562"/>
      <c r="D41" s="562"/>
      <c r="E41" s="562"/>
      <c r="F41" s="562"/>
      <c r="G41" s="562"/>
      <c r="H41" s="562"/>
      <c r="I41" s="562"/>
      <c r="J41" s="562"/>
      <c r="K41" s="562"/>
      <c r="L41" s="562"/>
      <c r="M41" s="562"/>
      <c r="N41" s="562"/>
      <c r="O41" s="562"/>
      <c r="P41" s="562"/>
      <c r="Q41" s="562"/>
      <c r="R41" s="562"/>
    </row>
    <row r="42" spans="1:18" ht="24.95" customHeight="1" x14ac:dyDescent="0.25">
      <c r="A42" s="370" t="s">
        <v>46</v>
      </c>
      <c r="B42" s="562"/>
      <c r="C42" s="562"/>
      <c r="D42" s="562"/>
      <c r="E42" s="562"/>
      <c r="F42" s="562"/>
      <c r="G42" s="562"/>
      <c r="H42" s="562"/>
      <c r="I42" s="562"/>
      <c r="J42" s="562"/>
      <c r="K42" s="562"/>
      <c r="L42" s="562"/>
      <c r="M42" s="562"/>
      <c r="N42" s="562"/>
      <c r="O42" s="562"/>
      <c r="P42" s="562"/>
      <c r="Q42" s="562"/>
      <c r="R42" s="562"/>
    </row>
    <row r="43" spans="1:18" ht="24.95" customHeight="1" x14ac:dyDescent="0.25">
      <c r="A43" s="370" t="s">
        <v>47</v>
      </c>
      <c r="B43" s="562"/>
      <c r="C43" s="562"/>
      <c r="D43" s="562"/>
      <c r="E43" s="562"/>
      <c r="F43" s="562"/>
      <c r="G43" s="562"/>
      <c r="H43" s="562"/>
      <c r="I43" s="562"/>
      <c r="J43" s="562"/>
      <c r="K43" s="562"/>
      <c r="L43" s="562"/>
      <c r="M43" s="562"/>
      <c r="N43" s="562"/>
      <c r="O43" s="562"/>
      <c r="P43" s="562"/>
      <c r="Q43" s="562"/>
      <c r="R43" s="562"/>
    </row>
    <row r="44" spans="1:18" ht="24.95" customHeight="1" x14ac:dyDescent="0.25">
      <c r="A44" s="370" t="s">
        <v>48</v>
      </c>
      <c r="B44" s="562"/>
      <c r="C44" s="562"/>
      <c r="D44" s="562"/>
      <c r="E44" s="562"/>
      <c r="F44" s="562"/>
      <c r="G44" s="562"/>
      <c r="H44" s="562"/>
      <c r="I44" s="562"/>
      <c r="J44" s="562"/>
      <c r="K44" s="562"/>
      <c r="L44" s="562"/>
      <c r="M44" s="562"/>
      <c r="N44" s="562"/>
      <c r="O44" s="562"/>
      <c r="P44" s="562"/>
      <c r="Q44" s="562"/>
      <c r="R44" s="562"/>
    </row>
    <row r="45" spans="1:18" ht="24.95" customHeight="1" x14ac:dyDescent="0.25">
      <c r="A45" s="370" t="s">
        <v>49</v>
      </c>
      <c r="B45" s="562"/>
      <c r="C45" s="562"/>
      <c r="D45" s="562"/>
      <c r="E45" s="562"/>
      <c r="F45" s="562"/>
      <c r="G45" s="562"/>
      <c r="H45" s="562"/>
      <c r="I45" s="562"/>
      <c r="J45" s="562"/>
      <c r="K45" s="562"/>
      <c r="L45" s="562"/>
      <c r="M45" s="562"/>
      <c r="N45" s="562"/>
      <c r="O45" s="562"/>
      <c r="P45" s="562"/>
      <c r="Q45" s="562"/>
      <c r="R45" s="562"/>
    </row>
    <row r="46" spans="1:18" ht="24.95" customHeight="1" x14ac:dyDescent="0.25">
      <c r="A46" s="370" t="s">
        <v>50</v>
      </c>
      <c r="B46" s="562"/>
      <c r="C46" s="562"/>
      <c r="D46" s="562"/>
      <c r="E46" s="562"/>
      <c r="F46" s="562"/>
      <c r="G46" s="562"/>
      <c r="H46" s="562"/>
      <c r="I46" s="562"/>
      <c r="J46" s="562"/>
      <c r="K46" s="562"/>
      <c r="L46" s="562"/>
      <c r="M46" s="562"/>
      <c r="N46" s="562"/>
      <c r="O46" s="562"/>
      <c r="P46" s="562"/>
      <c r="Q46" s="562"/>
      <c r="R46" s="562"/>
    </row>
    <row r="47" spans="1:18" ht="24.95" customHeight="1" x14ac:dyDescent="0.25">
      <c r="A47" s="370" t="s">
        <v>51</v>
      </c>
      <c r="B47" s="562"/>
      <c r="C47" s="562"/>
      <c r="D47" s="562"/>
      <c r="E47" s="562"/>
      <c r="F47" s="562"/>
      <c r="G47" s="562"/>
      <c r="H47" s="562"/>
      <c r="I47" s="562"/>
      <c r="J47" s="562"/>
      <c r="K47" s="562"/>
      <c r="L47" s="562"/>
      <c r="M47" s="562"/>
      <c r="N47" s="562"/>
      <c r="O47" s="562"/>
      <c r="P47" s="562"/>
      <c r="Q47" s="562"/>
      <c r="R47" s="562"/>
    </row>
    <row r="48" spans="1:18" ht="24.95" customHeight="1" x14ac:dyDescent="0.25">
      <c r="A48" s="370" t="s">
        <v>52</v>
      </c>
      <c r="B48" s="562"/>
      <c r="C48" s="562"/>
      <c r="D48" s="562"/>
      <c r="E48" s="562"/>
      <c r="F48" s="562"/>
      <c r="G48" s="562"/>
      <c r="H48" s="562"/>
      <c r="I48" s="562"/>
      <c r="J48" s="562"/>
      <c r="K48" s="562"/>
      <c r="L48" s="562"/>
      <c r="M48" s="562"/>
      <c r="N48" s="562"/>
      <c r="O48" s="562"/>
      <c r="P48" s="562"/>
      <c r="Q48" s="562"/>
      <c r="R48" s="562"/>
    </row>
    <row r="49" spans="1:18" ht="24.95" customHeight="1" x14ac:dyDescent="0.25">
      <c r="A49" s="370" t="s">
        <v>53</v>
      </c>
      <c r="B49" s="562"/>
      <c r="C49" s="562"/>
      <c r="D49" s="562"/>
      <c r="E49" s="562"/>
      <c r="F49" s="562"/>
      <c r="G49" s="562"/>
      <c r="H49" s="562"/>
      <c r="I49" s="562"/>
      <c r="J49" s="562"/>
      <c r="K49" s="562"/>
      <c r="L49" s="562"/>
      <c r="M49" s="562"/>
      <c r="N49" s="562"/>
      <c r="O49" s="562"/>
      <c r="P49" s="562"/>
      <c r="Q49" s="562"/>
      <c r="R49" s="562"/>
    </row>
    <row r="50" spans="1:18" ht="24.95" customHeight="1" x14ac:dyDescent="0.25">
      <c r="A50" s="370" t="s">
        <v>54</v>
      </c>
      <c r="B50" s="562"/>
      <c r="C50" s="562"/>
      <c r="D50" s="562"/>
      <c r="E50" s="562"/>
      <c r="F50" s="562"/>
      <c r="G50" s="562"/>
      <c r="H50" s="562"/>
      <c r="I50" s="562"/>
      <c r="J50" s="562"/>
      <c r="K50" s="562"/>
      <c r="L50" s="562"/>
      <c r="M50" s="562"/>
      <c r="N50" s="562"/>
      <c r="O50" s="562"/>
      <c r="P50" s="562"/>
      <c r="Q50" s="562"/>
      <c r="R50" s="562"/>
    </row>
    <row r="51" spans="1:18" ht="24.95" customHeight="1" x14ac:dyDescent="0.25">
      <c r="A51" s="370" t="s">
        <v>55</v>
      </c>
      <c r="B51" s="562"/>
      <c r="C51" s="562"/>
      <c r="D51" s="562"/>
      <c r="E51" s="562"/>
      <c r="F51" s="562"/>
      <c r="G51" s="562"/>
      <c r="H51" s="562"/>
      <c r="I51" s="562"/>
      <c r="J51" s="562"/>
      <c r="K51" s="562"/>
      <c r="L51" s="562"/>
      <c r="M51" s="562"/>
      <c r="N51" s="562"/>
      <c r="O51" s="562"/>
      <c r="P51" s="562"/>
      <c r="Q51" s="562"/>
      <c r="R51" s="562"/>
    </row>
    <row r="52" spans="1:18" ht="24.95" customHeight="1" x14ac:dyDescent="0.25">
      <c r="A52" s="370" t="s">
        <v>56</v>
      </c>
      <c r="B52" s="562"/>
      <c r="C52" s="562"/>
      <c r="D52" s="562"/>
      <c r="E52" s="562"/>
      <c r="F52" s="562"/>
      <c r="G52" s="562"/>
      <c r="H52" s="562"/>
      <c r="I52" s="562"/>
      <c r="J52" s="562"/>
      <c r="K52" s="562"/>
      <c r="L52" s="562"/>
      <c r="M52" s="562"/>
      <c r="N52" s="562"/>
      <c r="O52" s="562"/>
      <c r="P52" s="562"/>
      <c r="Q52" s="562"/>
      <c r="R52" s="562"/>
    </row>
    <row r="53" spans="1:18" ht="24.95" customHeight="1" x14ac:dyDescent="0.25">
      <c r="A53" s="370" t="s">
        <v>57</v>
      </c>
      <c r="B53" s="562"/>
      <c r="C53" s="562"/>
      <c r="D53" s="562"/>
      <c r="E53" s="562"/>
      <c r="F53" s="562"/>
      <c r="G53" s="562"/>
      <c r="H53" s="562"/>
      <c r="I53" s="562"/>
      <c r="J53" s="562"/>
      <c r="K53" s="562"/>
      <c r="L53" s="562"/>
      <c r="M53" s="562"/>
      <c r="N53" s="562"/>
      <c r="O53" s="562"/>
      <c r="P53" s="562"/>
      <c r="Q53" s="562"/>
      <c r="R53" s="562"/>
    </row>
    <row r="54" spans="1:18" ht="24.95" customHeight="1" x14ac:dyDescent="0.25">
      <c r="A54" s="370" t="s">
        <v>58</v>
      </c>
      <c r="B54" s="562"/>
      <c r="C54" s="562"/>
      <c r="D54" s="562"/>
      <c r="E54" s="562"/>
      <c r="F54" s="562"/>
      <c r="G54" s="562"/>
      <c r="H54" s="562"/>
      <c r="I54" s="562"/>
      <c r="J54" s="562"/>
      <c r="K54" s="562"/>
      <c r="L54" s="562"/>
      <c r="M54" s="562"/>
      <c r="N54" s="562"/>
      <c r="O54" s="562"/>
      <c r="P54" s="562"/>
      <c r="Q54" s="562"/>
      <c r="R54" s="562"/>
    </row>
    <row r="55" spans="1:18" ht="24.95" customHeight="1" x14ac:dyDescent="0.25">
      <c r="A55" s="370" t="s">
        <v>59</v>
      </c>
      <c r="B55" s="562"/>
      <c r="C55" s="562"/>
      <c r="D55" s="562"/>
      <c r="E55" s="562"/>
      <c r="F55" s="562"/>
      <c r="G55" s="562"/>
      <c r="H55" s="562"/>
      <c r="I55" s="562"/>
      <c r="J55" s="562"/>
      <c r="K55" s="562"/>
      <c r="L55" s="562"/>
      <c r="M55" s="562"/>
      <c r="N55" s="562"/>
      <c r="O55" s="562"/>
      <c r="P55" s="562"/>
      <c r="Q55" s="562"/>
      <c r="R55" s="562"/>
    </row>
    <row r="56" spans="1:18" ht="24.95" customHeight="1" x14ac:dyDescent="0.25">
      <c r="A56" s="370" t="s">
        <v>60</v>
      </c>
      <c r="B56" s="562"/>
      <c r="C56" s="562"/>
      <c r="D56" s="562"/>
      <c r="E56" s="562"/>
      <c r="F56" s="562"/>
      <c r="G56" s="562"/>
      <c r="H56" s="562"/>
      <c r="I56" s="562"/>
      <c r="J56" s="562"/>
      <c r="K56" s="562"/>
      <c r="L56" s="562"/>
      <c r="M56" s="562"/>
      <c r="N56" s="562"/>
      <c r="O56" s="562"/>
      <c r="P56" s="562"/>
      <c r="Q56" s="562"/>
      <c r="R56" s="562"/>
    </row>
    <row r="57" spans="1:18" ht="24.95" customHeight="1" x14ac:dyDescent="0.25">
      <c r="A57" s="370" t="s">
        <v>61</v>
      </c>
      <c r="B57" s="562"/>
      <c r="C57" s="562"/>
      <c r="D57" s="562"/>
      <c r="E57" s="562"/>
      <c r="F57" s="562"/>
      <c r="G57" s="562"/>
      <c r="H57" s="562"/>
      <c r="I57" s="562"/>
      <c r="J57" s="562"/>
      <c r="K57" s="562"/>
      <c r="L57" s="562"/>
      <c r="M57" s="562"/>
      <c r="N57" s="562"/>
      <c r="O57" s="562"/>
      <c r="P57" s="562"/>
      <c r="Q57" s="562"/>
      <c r="R57" s="562"/>
    </row>
    <row r="58" spans="1:18" ht="24.95" customHeight="1" x14ac:dyDescent="0.25">
      <c r="A58" s="370" t="s">
        <v>62</v>
      </c>
      <c r="B58" s="562"/>
      <c r="C58" s="562"/>
      <c r="D58" s="562"/>
      <c r="E58" s="562"/>
      <c r="F58" s="562"/>
      <c r="G58" s="562"/>
      <c r="H58" s="562"/>
      <c r="I58" s="562"/>
      <c r="J58" s="562"/>
      <c r="K58" s="562"/>
      <c r="L58" s="562"/>
      <c r="M58" s="562"/>
      <c r="N58" s="562"/>
      <c r="O58" s="562"/>
      <c r="P58" s="562"/>
      <c r="Q58" s="562"/>
      <c r="R58" s="562"/>
    </row>
    <row r="59" spans="1:18" ht="24.95" customHeight="1" x14ac:dyDescent="0.25">
      <c r="A59" s="370" t="s">
        <v>63</v>
      </c>
      <c r="B59" s="562"/>
      <c r="C59" s="562"/>
      <c r="D59" s="562"/>
      <c r="E59" s="562"/>
      <c r="F59" s="562"/>
      <c r="G59" s="562"/>
      <c r="H59" s="562"/>
      <c r="I59" s="562"/>
      <c r="J59" s="562"/>
      <c r="K59" s="562"/>
      <c r="L59" s="562"/>
      <c r="M59" s="562"/>
      <c r="N59" s="562"/>
      <c r="O59" s="562"/>
      <c r="P59" s="562"/>
      <c r="Q59" s="562"/>
      <c r="R59" s="562"/>
    </row>
    <row r="60" spans="1:18" ht="24.95" customHeight="1" x14ac:dyDescent="0.25">
      <c r="A60" s="370" t="s">
        <v>64</v>
      </c>
      <c r="B60" s="562"/>
      <c r="C60" s="562"/>
      <c r="D60" s="562"/>
      <c r="E60" s="562"/>
      <c r="F60" s="562"/>
      <c r="G60" s="562"/>
      <c r="H60" s="562"/>
      <c r="I60" s="562"/>
      <c r="J60" s="562"/>
      <c r="K60" s="562"/>
      <c r="L60" s="562"/>
      <c r="M60" s="562"/>
      <c r="N60" s="562"/>
      <c r="O60" s="562"/>
      <c r="P60" s="562"/>
      <c r="Q60" s="562"/>
      <c r="R60" s="562"/>
    </row>
    <row r="61" spans="1:18" ht="24.95" customHeight="1" x14ac:dyDescent="0.25">
      <c r="A61" s="370" t="s">
        <v>65</v>
      </c>
      <c r="B61" s="562"/>
      <c r="C61" s="562"/>
      <c r="D61" s="562"/>
      <c r="E61" s="562"/>
      <c r="F61" s="562"/>
      <c r="G61" s="562"/>
      <c r="H61" s="562"/>
      <c r="I61" s="562"/>
      <c r="J61" s="562"/>
      <c r="K61" s="562"/>
      <c r="L61" s="562"/>
      <c r="M61" s="562"/>
      <c r="N61" s="562"/>
      <c r="O61" s="562"/>
      <c r="P61" s="562"/>
      <c r="Q61" s="562"/>
      <c r="R61" s="562"/>
    </row>
    <row r="62" spans="1:18" ht="24.95" customHeight="1" x14ac:dyDescent="0.25">
      <c r="A62" s="370" t="s">
        <v>66</v>
      </c>
      <c r="B62" s="562"/>
      <c r="C62" s="562"/>
      <c r="D62" s="562"/>
      <c r="E62" s="562"/>
      <c r="F62" s="562"/>
      <c r="G62" s="562"/>
      <c r="H62" s="562"/>
      <c r="I62" s="562"/>
      <c r="J62" s="562"/>
      <c r="K62" s="562"/>
      <c r="L62" s="562"/>
      <c r="M62" s="562"/>
      <c r="N62" s="562"/>
      <c r="O62" s="562"/>
      <c r="P62" s="562"/>
      <c r="Q62" s="562"/>
      <c r="R62" s="562"/>
    </row>
    <row r="63" spans="1:18" ht="24.95" customHeight="1" x14ac:dyDescent="0.25">
      <c r="A63" s="370" t="s">
        <v>67</v>
      </c>
      <c r="B63" s="562"/>
      <c r="C63" s="562"/>
      <c r="D63" s="562"/>
      <c r="E63" s="562"/>
      <c r="F63" s="562"/>
      <c r="G63" s="562"/>
      <c r="H63" s="562"/>
      <c r="I63" s="562"/>
      <c r="J63" s="562"/>
      <c r="K63" s="562"/>
      <c r="L63" s="562"/>
      <c r="M63" s="562"/>
      <c r="N63" s="562"/>
      <c r="O63" s="562"/>
      <c r="P63" s="562"/>
      <c r="Q63" s="562"/>
      <c r="R63" s="562"/>
    </row>
    <row r="64" spans="1:18" ht="24.95" customHeight="1" x14ac:dyDescent="0.25">
      <c r="A64" s="370" t="s">
        <v>68</v>
      </c>
      <c r="B64" s="562"/>
      <c r="C64" s="562"/>
      <c r="D64" s="562"/>
      <c r="E64" s="562"/>
      <c r="F64" s="562"/>
      <c r="G64" s="562"/>
      <c r="H64" s="562"/>
      <c r="I64" s="562"/>
      <c r="J64" s="562"/>
      <c r="K64" s="562"/>
      <c r="L64" s="562"/>
      <c r="M64" s="562"/>
      <c r="N64" s="562"/>
      <c r="O64" s="562"/>
      <c r="P64" s="562"/>
      <c r="Q64" s="562"/>
      <c r="R64" s="562"/>
    </row>
    <row r="65" spans="1:18" ht="24.95" customHeight="1" x14ac:dyDescent="0.25">
      <c r="A65" s="370" t="s">
        <v>69</v>
      </c>
      <c r="B65" s="562"/>
      <c r="C65" s="562"/>
      <c r="D65" s="562"/>
      <c r="E65" s="562"/>
      <c r="F65" s="562"/>
      <c r="G65" s="562"/>
      <c r="H65" s="562"/>
      <c r="I65" s="562"/>
      <c r="J65" s="562"/>
      <c r="K65" s="562"/>
      <c r="L65" s="562"/>
      <c r="M65" s="562"/>
      <c r="N65" s="562"/>
      <c r="O65" s="562"/>
      <c r="P65" s="562"/>
      <c r="Q65" s="562"/>
      <c r="R65" s="562"/>
    </row>
    <row r="66" spans="1:18" ht="24.95" customHeight="1" x14ac:dyDescent="0.25">
      <c r="A66" s="370" t="s">
        <v>70</v>
      </c>
      <c r="B66" s="562"/>
      <c r="C66" s="562"/>
      <c r="D66" s="562"/>
      <c r="E66" s="562"/>
      <c r="F66" s="562"/>
      <c r="G66" s="562"/>
      <c r="H66" s="562"/>
      <c r="I66" s="562"/>
      <c r="J66" s="562"/>
      <c r="K66" s="562"/>
      <c r="L66" s="562"/>
      <c r="M66" s="562"/>
      <c r="N66" s="562"/>
      <c r="O66" s="562"/>
      <c r="P66" s="562"/>
      <c r="Q66" s="562"/>
      <c r="R66" s="562"/>
    </row>
    <row r="67" spans="1:18" ht="24.95" customHeight="1" x14ac:dyDescent="0.25">
      <c r="A67" s="370" t="s">
        <v>71</v>
      </c>
      <c r="B67" s="562"/>
      <c r="C67" s="562"/>
      <c r="D67" s="562"/>
      <c r="E67" s="562"/>
      <c r="F67" s="562"/>
      <c r="G67" s="562"/>
      <c r="H67" s="562"/>
      <c r="I67" s="562"/>
      <c r="J67" s="562"/>
      <c r="K67" s="562"/>
      <c r="L67" s="562"/>
      <c r="M67" s="562"/>
      <c r="N67" s="562"/>
      <c r="O67" s="562"/>
      <c r="P67" s="562"/>
      <c r="Q67" s="562"/>
      <c r="R67" s="562"/>
    </row>
    <row r="68" spans="1:18" ht="24.95" customHeight="1" x14ac:dyDescent="0.25">
      <c r="A68" s="370" t="s">
        <v>72</v>
      </c>
      <c r="B68" s="562"/>
      <c r="C68" s="562"/>
      <c r="D68" s="562"/>
      <c r="E68" s="562"/>
      <c r="F68" s="562"/>
      <c r="G68" s="562"/>
      <c r="H68" s="562"/>
      <c r="I68" s="562"/>
      <c r="J68" s="562"/>
      <c r="K68" s="562"/>
      <c r="L68" s="562"/>
      <c r="M68" s="562"/>
      <c r="N68" s="562"/>
      <c r="O68" s="562"/>
      <c r="P68" s="562"/>
      <c r="Q68" s="562"/>
      <c r="R68" s="562"/>
    </row>
    <row r="69" spans="1:18" ht="24.95" customHeight="1" x14ac:dyDescent="0.25">
      <c r="A69" s="370" t="s">
        <v>73</v>
      </c>
      <c r="B69" s="562"/>
      <c r="C69" s="562"/>
      <c r="D69" s="562"/>
      <c r="E69" s="562"/>
      <c r="F69" s="562"/>
      <c r="G69" s="562"/>
      <c r="H69" s="562"/>
      <c r="I69" s="562"/>
      <c r="J69" s="562"/>
      <c r="K69" s="562"/>
      <c r="L69" s="562"/>
      <c r="M69" s="562"/>
      <c r="N69" s="562"/>
      <c r="O69" s="562"/>
      <c r="P69" s="562"/>
      <c r="Q69" s="562"/>
      <c r="R69" s="562"/>
    </row>
    <row r="70" spans="1:18" ht="24.95" customHeight="1" x14ac:dyDescent="0.25">
      <c r="A70" s="370" t="s">
        <v>74</v>
      </c>
      <c r="B70" s="562"/>
      <c r="C70" s="562"/>
      <c r="D70" s="562"/>
      <c r="E70" s="562"/>
      <c r="F70" s="562"/>
      <c r="G70" s="562"/>
      <c r="H70" s="562"/>
      <c r="I70" s="562"/>
      <c r="J70" s="562"/>
      <c r="K70" s="562"/>
      <c r="L70" s="562"/>
      <c r="M70" s="562"/>
      <c r="N70" s="562"/>
      <c r="O70" s="562"/>
      <c r="P70" s="562"/>
      <c r="Q70" s="562"/>
      <c r="R70" s="562"/>
    </row>
    <row r="71" spans="1:18" ht="24.95" customHeight="1" x14ac:dyDescent="0.25">
      <c r="A71" s="370" t="s">
        <v>75</v>
      </c>
      <c r="B71" s="562" t="s">
        <v>447</v>
      </c>
      <c r="C71" s="562"/>
      <c r="D71" s="562"/>
      <c r="E71" s="562"/>
      <c r="F71" s="562"/>
      <c r="G71" s="562"/>
      <c r="H71" s="562"/>
      <c r="I71" s="562"/>
      <c r="J71" s="562"/>
      <c r="K71" s="562"/>
      <c r="L71" s="562"/>
      <c r="M71" s="562"/>
      <c r="N71" s="562"/>
      <c r="O71" s="562"/>
      <c r="P71" s="562"/>
      <c r="Q71" s="562"/>
      <c r="R71" s="562"/>
    </row>
    <row r="72" spans="1:18" ht="24.95" customHeight="1" x14ac:dyDescent="0.25">
      <c r="A72" s="370" t="s">
        <v>76</v>
      </c>
      <c r="B72" s="562"/>
      <c r="C72" s="562"/>
      <c r="D72" s="562"/>
      <c r="E72" s="562"/>
      <c r="F72" s="562"/>
      <c r="G72" s="562"/>
      <c r="H72" s="562"/>
      <c r="I72" s="562"/>
      <c r="J72" s="562"/>
      <c r="K72" s="562"/>
      <c r="L72" s="562"/>
      <c r="M72" s="562"/>
      <c r="N72" s="562"/>
      <c r="O72" s="562"/>
      <c r="P72" s="562"/>
      <c r="Q72" s="562"/>
      <c r="R72" s="562"/>
    </row>
    <row r="73" spans="1:18" ht="24.95" customHeight="1" x14ac:dyDescent="0.25">
      <c r="A73" s="370" t="s">
        <v>77</v>
      </c>
      <c r="B73" s="562"/>
      <c r="C73" s="562"/>
      <c r="D73" s="562"/>
      <c r="E73" s="562"/>
      <c r="F73" s="562"/>
      <c r="G73" s="562"/>
      <c r="H73" s="562"/>
      <c r="I73" s="562"/>
      <c r="J73" s="562"/>
      <c r="K73" s="562"/>
      <c r="L73" s="562"/>
      <c r="M73" s="562"/>
      <c r="N73" s="562"/>
      <c r="O73" s="562"/>
      <c r="P73" s="562"/>
      <c r="Q73" s="562"/>
      <c r="R73" s="562"/>
    </row>
    <row r="74" spans="1:18" ht="24.95" customHeight="1" x14ac:dyDescent="0.25">
      <c r="A74" s="370" t="s">
        <v>78</v>
      </c>
      <c r="B74" s="562"/>
      <c r="C74" s="562"/>
      <c r="D74" s="562"/>
      <c r="E74" s="562"/>
      <c r="F74" s="562"/>
      <c r="G74" s="562"/>
      <c r="H74" s="562"/>
      <c r="I74" s="562"/>
      <c r="J74" s="562"/>
      <c r="K74" s="562"/>
      <c r="L74" s="562"/>
      <c r="M74" s="562"/>
      <c r="N74" s="562"/>
      <c r="O74" s="562"/>
      <c r="P74" s="562"/>
      <c r="Q74" s="562"/>
      <c r="R74" s="562"/>
    </row>
    <row r="75" spans="1:18" ht="24.95" customHeight="1" x14ac:dyDescent="0.25">
      <c r="A75" s="370" t="s">
        <v>79</v>
      </c>
      <c r="B75" s="562" t="s">
        <v>446</v>
      </c>
      <c r="C75" s="562"/>
      <c r="D75" s="562"/>
      <c r="E75" s="562"/>
      <c r="F75" s="562"/>
      <c r="G75" s="562"/>
      <c r="H75" s="562"/>
      <c r="I75" s="562"/>
      <c r="J75" s="562"/>
      <c r="K75" s="562"/>
      <c r="L75" s="562"/>
      <c r="M75" s="562"/>
      <c r="N75" s="562"/>
      <c r="O75" s="562"/>
      <c r="P75" s="562"/>
      <c r="Q75" s="562"/>
      <c r="R75" s="562"/>
    </row>
    <row r="76" spans="1:18" ht="24.95" customHeight="1" x14ac:dyDescent="0.25">
      <c r="A76" s="370" t="s">
        <v>80</v>
      </c>
      <c r="B76" s="562"/>
      <c r="C76" s="562"/>
      <c r="D76" s="562"/>
      <c r="E76" s="562"/>
      <c r="F76" s="562"/>
      <c r="G76" s="562"/>
      <c r="H76" s="562"/>
      <c r="I76" s="562"/>
      <c r="J76" s="562"/>
      <c r="K76" s="562"/>
      <c r="L76" s="562"/>
      <c r="M76" s="562"/>
      <c r="N76" s="562"/>
      <c r="O76" s="562"/>
      <c r="P76" s="562"/>
      <c r="Q76" s="562"/>
      <c r="R76" s="562"/>
    </row>
    <row r="77" spans="1:18" ht="24.95" customHeight="1" x14ac:dyDescent="0.25">
      <c r="A77" s="370" t="s">
        <v>81</v>
      </c>
      <c r="B77" s="562"/>
      <c r="C77" s="562"/>
      <c r="D77" s="562"/>
      <c r="E77" s="562"/>
      <c r="F77" s="562"/>
      <c r="G77" s="562"/>
      <c r="H77" s="562"/>
      <c r="I77" s="562"/>
      <c r="J77" s="562"/>
      <c r="K77" s="562"/>
      <c r="L77" s="562"/>
      <c r="M77" s="562"/>
      <c r="N77" s="562"/>
      <c r="O77" s="562"/>
      <c r="P77" s="562"/>
      <c r="Q77" s="562"/>
      <c r="R77" s="562"/>
    </row>
    <row r="78" spans="1:18" ht="24.95" customHeight="1" x14ac:dyDescent="0.25">
      <c r="A78" s="370" t="s">
        <v>82</v>
      </c>
      <c r="B78" s="562"/>
      <c r="C78" s="562"/>
      <c r="D78" s="562"/>
      <c r="E78" s="562"/>
      <c r="F78" s="562"/>
      <c r="G78" s="562"/>
      <c r="H78" s="562"/>
      <c r="I78" s="562"/>
      <c r="J78" s="562"/>
      <c r="K78" s="562"/>
      <c r="L78" s="562"/>
      <c r="M78" s="562"/>
      <c r="N78" s="562"/>
      <c r="O78" s="562"/>
      <c r="P78" s="562"/>
      <c r="Q78" s="562"/>
      <c r="R78" s="562"/>
    </row>
    <row r="79" spans="1:18" ht="24.95" customHeight="1" x14ac:dyDescent="0.25">
      <c r="A79" s="370" t="s">
        <v>83</v>
      </c>
      <c r="B79" s="562"/>
      <c r="C79" s="562"/>
      <c r="D79" s="562"/>
      <c r="E79" s="562"/>
      <c r="F79" s="562"/>
      <c r="G79" s="562"/>
      <c r="H79" s="562"/>
      <c r="I79" s="562"/>
      <c r="J79" s="562"/>
      <c r="K79" s="562"/>
      <c r="L79" s="562"/>
      <c r="M79" s="562"/>
      <c r="N79" s="562"/>
      <c r="O79" s="562"/>
      <c r="P79" s="562"/>
      <c r="Q79" s="562"/>
      <c r="R79" s="562"/>
    </row>
    <row r="80" spans="1:18" ht="24.95" customHeight="1" x14ac:dyDescent="0.25">
      <c r="A80" s="370" t="s">
        <v>84</v>
      </c>
      <c r="B80" s="562"/>
      <c r="C80" s="562"/>
      <c r="D80" s="562"/>
      <c r="E80" s="562"/>
      <c r="F80" s="562"/>
      <c r="G80" s="562"/>
      <c r="H80" s="562"/>
      <c r="I80" s="562"/>
      <c r="J80" s="562"/>
      <c r="K80" s="562"/>
      <c r="L80" s="562"/>
      <c r="M80" s="562"/>
      <c r="N80" s="562"/>
      <c r="O80" s="562"/>
      <c r="P80" s="562"/>
      <c r="Q80" s="562"/>
      <c r="R80" s="562"/>
    </row>
    <row r="81" spans="1:18" ht="24.95" customHeight="1" x14ac:dyDescent="0.25">
      <c r="A81" s="370" t="s">
        <v>85</v>
      </c>
      <c r="B81" s="562"/>
      <c r="C81" s="562"/>
      <c r="D81" s="562"/>
      <c r="E81" s="562"/>
      <c r="F81" s="562"/>
      <c r="G81" s="562"/>
      <c r="H81" s="562"/>
      <c r="I81" s="562"/>
      <c r="J81" s="562"/>
      <c r="K81" s="562"/>
      <c r="L81" s="562"/>
      <c r="M81" s="562"/>
      <c r="N81" s="562"/>
      <c r="O81" s="562"/>
      <c r="P81" s="562"/>
      <c r="Q81" s="562"/>
      <c r="R81" s="562"/>
    </row>
    <row r="82" spans="1:18" ht="24.95" customHeight="1" x14ac:dyDescent="0.25">
      <c r="A82" s="370" t="s">
        <v>86</v>
      </c>
      <c r="B82" s="562"/>
      <c r="C82" s="562"/>
      <c r="D82" s="562"/>
      <c r="E82" s="562"/>
      <c r="F82" s="562"/>
      <c r="G82" s="562"/>
      <c r="H82" s="562"/>
      <c r="I82" s="562"/>
      <c r="J82" s="562"/>
      <c r="K82" s="562"/>
      <c r="L82" s="562"/>
      <c r="M82" s="562"/>
      <c r="N82" s="562"/>
      <c r="O82" s="562"/>
      <c r="P82" s="562"/>
      <c r="Q82" s="562"/>
      <c r="R82" s="562"/>
    </row>
    <row r="83" spans="1:18" ht="24.95" customHeight="1" x14ac:dyDescent="0.25">
      <c r="A83" s="370" t="s">
        <v>87</v>
      </c>
      <c r="B83" s="562"/>
      <c r="C83" s="562"/>
      <c r="D83" s="562"/>
      <c r="E83" s="562"/>
      <c r="F83" s="562"/>
      <c r="G83" s="562"/>
      <c r="H83" s="562"/>
      <c r="I83" s="562"/>
      <c r="J83" s="562"/>
      <c r="K83" s="562"/>
      <c r="L83" s="562"/>
      <c r="M83" s="562"/>
      <c r="N83" s="562"/>
      <c r="O83" s="562"/>
      <c r="P83" s="562"/>
      <c r="Q83" s="562"/>
      <c r="R83" s="562"/>
    </row>
    <row r="84" spans="1:18" ht="24.95" customHeight="1" x14ac:dyDescent="0.25">
      <c r="A84" s="370" t="s">
        <v>88</v>
      </c>
      <c r="B84" s="562"/>
      <c r="C84" s="562"/>
      <c r="D84" s="562"/>
      <c r="E84" s="562"/>
      <c r="F84" s="562"/>
      <c r="G84" s="562"/>
      <c r="H84" s="562"/>
      <c r="I84" s="562"/>
      <c r="J84" s="562"/>
      <c r="K84" s="562"/>
      <c r="L84" s="562"/>
      <c r="M84" s="562"/>
      <c r="N84" s="562"/>
      <c r="O84" s="562"/>
      <c r="P84" s="562"/>
      <c r="Q84" s="562"/>
      <c r="R84" s="562"/>
    </row>
    <row r="85" spans="1:18" ht="24.95" customHeight="1" x14ac:dyDescent="0.25">
      <c r="A85" s="370" t="s">
        <v>89</v>
      </c>
      <c r="B85" s="562"/>
      <c r="C85" s="562"/>
      <c r="D85" s="562"/>
      <c r="E85" s="562"/>
      <c r="F85" s="562"/>
      <c r="G85" s="562"/>
      <c r="H85" s="562"/>
      <c r="I85" s="562"/>
      <c r="J85" s="562"/>
      <c r="K85" s="562"/>
      <c r="L85" s="562"/>
      <c r="M85" s="562"/>
      <c r="N85" s="562"/>
      <c r="O85" s="562"/>
      <c r="P85" s="562"/>
      <c r="Q85" s="562"/>
      <c r="R85" s="562"/>
    </row>
    <row r="86" spans="1:18" ht="24.95" customHeight="1" x14ac:dyDescent="0.25">
      <c r="A86" s="370" t="s">
        <v>90</v>
      </c>
      <c r="B86" s="562"/>
      <c r="C86" s="562"/>
      <c r="D86" s="562"/>
      <c r="E86" s="562"/>
      <c r="F86" s="562"/>
      <c r="G86" s="562"/>
      <c r="H86" s="562"/>
      <c r="I86" s="562"/>
      <c r="J86" s="562"/>
      <c r="K86" s="562"/>
      <c r="L86" s="562"/>
      <c r="M86" s="562"/>
      <c r="N86" s="562"/>
      <c r="O86" s="562"/>
      <c r="P86" s="562"/>
      <c r="Q86" s="562"/>
      <c r="R86" s="562"/>
    </row>
    <row r="87" spans="1:18" ht="24.95" customHeight="1" x14ac:dyDescent="0.25">
      <c r="A87" s="370" t="s">
        <v>91</v>
      </c>
      <c r="B87" s="562"/>
      <c r="C87" s="562"/>
      <c r="D87" s="562"/>
      <c r="E87" s="562"/>
      <c r="F87" s="562"/>
      <c r="G87" s="562"/>
      <c r="H87" s="562"/>
      <c r="I87" s="562"/>
      <c r="J87" s="562"/>
      <c r="K87" s="562"/>
      <c r="L87" s="562"/>
      <c r="M87" s="562"/>
      <c r="N87" s="562"/>
      <c r="O87" s="562"/>
      <c r="P87" s="562"/>
      <c r="Q87" s="562"/>
      <c r="R87" s="562"/>
    </row>
    <row r="88" spans="1:18" ht="24.95" customHeight="1" x14ac:dyDescent="0.25">
      <c r="A88" s="370" t="s">
        <v>92</v>
      </c>
      <c r="B88" s="562"/>
      <c r="C88" s="562"/>
      <c r="D88" s="562"/>
      <c r="E88" s="562"/>
      <c r="F88" s="562"/>
      <c r="G88" s="562"/>
      <c r="H88" s="562"/>
      <c r="I88" s="562"/>
      <c r="J88" s="562"/>
      <c r="K88" s="562"/>
      <c r="L88" s="562"/>
      <c r="M88" s="562"/>
      <c r="N88" s="562"/>
      <c r="O88" s="562"/>
      <c r="P88" s="562"/>
      <c r="Q88" s="562"/>
      <c r="R88" s="562"/>
    </row>
    <row r="89" spans="1:18" ht="24.95" customHeight="1" x14ac:dyDescent="0.25">
      <c r="A89" s="370" t="s">
        <v>93</v>
      </c>
      <c r="B89" s="562"/>
      <c r="C89" s="562"/>
      <c r="D89" s="562"/>
      <c r="E89" s="562"/>
      <c r="F89" s="562"/>
      <c r="G89" s="562"/>
      <c r="H89" s="562"/>
      <c r="I89" s="562"/>
      <c r="J89" s="562"/>
      <c r="K89" s="562"/>
      <c r="L89" s="562"/>
      <c r="M89" s="562"/>
      <c r="N89" s="562"/>
      <c r="O89" s="562"/>
      <c r="P89" s="562"/>
      <c r="Q89" s="562"/>
      <c r="R89" s="562"/>
    </row>
    <row r="90" spans="1:18" ht="24.95" customHeight="1" x14ac:dyDescent="0.25">
      <c r="A90" s="370" t="s">
        <v>94</v>
      </c>
      <c r="B90" s="562"/>
      <c r="C90" s="562"/>
      <c r="D90" s="562"/>
      <c r="E90" s="562"/>
      <c r="F90" s="562"/>
      <c r="G90" s="562"/>
      <c r="H90" s="562"/>
      <c r="I90" s="562"/>
      <c r="J90" s="562"/>
      <c r="K90" s="562"/>
      <c r="L90" s="562"/>
      <c r="M90" s="562"/>
      <c r="N90" s="562"/>
      <c r="O90" s="562"/>
      <c r="P90" s="562"/>
      <c r="Q90" s="562"/>
      <c r="R90" s="562"/>
    </row>
    <row r="91" spans="1:18" ht="24.95" customHeight="1" x14ac:dyDescent="0.25">
      <c r="A91" s="370" t="s">
        <v>95</v>
      </c>
      <c r="B91" s="562"/>
      <c r="C91" s="562"/>
      <c r="D91" s="562"/>
      <c r="E91" s="562"/>
      <c r="F91" s="562"/>
      <c r="G91" s="562"/>
      <c r="H91" s="562"/>
      <c r="I91" s="562"/>
      <c r="J91" s="562"/>
      <c r="K91" s="562"/>
      <c r="L91" s="562"/>
      <c r="M91" s="562"/>
      <c r="N91" s="562"/>
      <c r="O91" s="562"/>
      <c r="P91" s="562"/>
      <c r="Q91" s="562"/>
      <c r="R91" s="562"/>
    </row>
    <row r="92" spans="1:18" ht="24.95" customHeight="1" x14ac:dyDescent="0.25">
      <c r="A92" s="370" t="s">
        <v>96</v>
      </c>
      <c r="B92" s="562"/>
      <c r="C92" s="562"/>
      <c r="D92" s="562"/>
      <c r="E92" s="562"/>
      <c r="F92" s="562"/>
      <c r="G92" s="562"/>
      <c r="H92" s="562"/>
      <c r="I92" s="562"/>
      <c r="J92" s="562"/>
      <c r="K92" s="562"/>
      <c r="L92" s="562"/>
      <c r="M92" s="562"/>
      <c r="N92" s="562"/>
      <c r="O92" s="562"/>
      <c r="P92" s="562"/>
      <c r="Q92" s="562"/>
      <c r="R92" s="562"/>
    </row>
    <row r="93" spans="1:18" ht="24.95" customHeight="1" x14ac:dyDescent="0.25">
      <c r="A93" s="370" t="s">
        <v>97</v>
      </c>
      <c r="B93" s="562"/>
      <c r="C93" s="562"/>
      <c r="D93" s="562"/>
      <c r="E93" s="562"/>
      <c r="F93" s="562"/>
      <c r="G93" s="562"/>
      <c r="H93" s="562"/>
      <c r="I93" s="562"/>
      <c r="J93" s="562"/>
      <c r="K93" s="562"/>
      <c r="L93" s="562"/>
      <c r="M93" s="562"/>
      <c r="N93" s="562"/>
      <c r="O93" s="562"/>
      <c r="P93" s="562"/>
      <c r="Q93" s="562"/>
      <c r="R93" s="562"/>
    </row>
    <row r="94" spans="1:18" ht="24.95" customHeight="1" x14ac:dyDescent="0.25">
      <c r="A94" s="370" t="s">
        <v>98</v>
      </c>
      <c r="B94" s="562"/>
      <c r="C94" s="562"/>
      <c r="D94" s="562"/>
      <c r="E94" s="562"/>
      <c r="F94" s="562"/>
      <c r="G94" s="562"/>
      <c r="H94" s="562"/>
      <c r="I94" s="562"/>
      <c r="J94" s="562"/>
      <c r="K94" s="562"/>
      <c r="L94" s="562"/>
      <c r="M94" s="562"/>
      <c r="N94" s="562"/>
      <c r="O94" s="562"/>
      <c r="P94" s="562"/>
      <c r="Q94" s="562"/>
      <c r="R94" s="562"/>
    </row>
    <row r="95" spans="1:18" ht="24.95" customHeight="1" x14ac:dyDescent="0.25">
      <c r="A95" s="370" t="s">
        <v>99</v>
      </c>
      <c r="B95" s="562"/>
      <c r="C95" s="562"/>
      <c r="D95" s="562"/>
      <c r="E95" s="562"/>
      <c r="F95" s="562"/>
      <c r="G95" s="562"/>
      <c r="H95" s="562"/>
      <c r="I95" s="562"/>
      <c r="J95" s="562"/>
      <c r="K95" s="562"/>
      <c r="L95" s="562"/>
      <c r="M95" s="562"/>
      <c r="N95" s="562"/>
      <c r="O95" s="562"/>
      <c r="P95" s="562"/>
      <c r="Q95" s="562"/>
      <c r="R95" s="562"/>
    </row>
    <row r="96" spans="1:18" ht="24.95" customHeight="1" x14ac:dyDescent="0.25">
      <c r="A96" s="370" t="s">
        <v>100</v>
      </c>
      <c r="B96" s="562"/>
      <c r="C96" s="562"/>
      <c r="D96" s="562"/>
      <c r="E96" s="562"/>
      <c r="F96" s="562"/>
      <c r="G96" s="562"/>
      <c r="H96" s="562"/>
      <c r="I96" s="562"/>
      <c r="J96" s="562"/>
      <c r="K96" s="562"/>
      <c r="L96" s="562"/>
      <c r="M96" s="562"/>
      <c r="N96" s="562"/>
      <c r="O96" s="562"/>
      <c r="P96" s="562"/>
      <c r="Q96" s="562"/>
      <c r="R96" s="562"/>
    </row>
    <row r="97" spans="1:18" ht="24.95" customHeight="1" x14ac:dyDescent="0.25">
      <c r="A97" s="370" t="s">
        <v>101</v>
      </c>
      <c r="B97" s="562"/>
      <c r="C97" s="562"/>
      <c r="D97" s="562"/>
      <c r="E97" s="562"/>
      <c r="F97" s="562"/>
      <c r="G97" s="562"/>
      <c r="H97" s="562"/>
      <c r="I97" s="562"/>
      <c r="J97" s="562"/>
      <c r="K97" s="562"/>
      <c r="L97" s="562"/>
      <c r="M97" s="562"/>
      <c r="N97" s="562"/>
      <c r="O97" s="562"/>
      <c r="P97" s="562"/>
      <c r="Q97" s="562"/>
      <c r="R97" s="562"/>
    </row>
    <row r="98" spans="1:18" ht="24.95" customHeight="1" x14ac:dyDescent="0.25">
      <c r="A98" s="370" t="s">
        <v>102</v>
      </c>
      <c r="B98" s="562"/>
      <c r="C98" s="562"/>
      <c r="D98" s="562"/>
      <c r="E98" s="562"/>
      <c r="F98" s="562"/>
      <c r="G98" s="562"/>
      <c r="H98" s="562"/>
      <c r="I98" s="562"/>
      <c r="J98" s="562"/>
      <c r="K98" s="562"/>
      <c r="L98" s="562"/>
      <c r="M98" s="562"/>
      <c r="N98" s="562"/>
      <c r="O98" s="562"/>
      <c r="P98" s="562"/>
      <c r="Q98" s="562"/>
      <c r="R98" s="562"/>
    </row>
    <row r="99" spans="1:18" ht="24.95" customHeight="1" x14ac:dyDescent="0.25">
      <c r="A99" s="370" t="s">
        <v>103</v>
      </c>
      <c r="B99" s="562"/>
      <c r="C99" s="562"/>
      <c r="D99" s="562"/>
      <c r="E99" s="562"/>
      <c r="F99" s="562"/>
      <c r="G99" s="562"/>
      <c r="H99" s="562"/>
      <c r="I99" s="562"/>
      <c r="J99" s="562"/>
      <c r="K99" s="562"/>
      <c r="L99" s="562"/>
      <c r="M99" s="562"/>
      <c r="N99" s="562"/>
      <c r="O99" s="562"/>
      <c r="P99" s="562"/>
      <c r="Q99" s="562"/>
      <c r="R99" s="562"/>
    </row>
    <row r="100" spans="1:18" ht="24.95" customHeight="1" x14ac:dyDescent="0.25">
      <c r="A100" s="370" t="s">
        <v>104</v>
      </c>
      <c r="B100" s="562"/>
      <c r="C100" s="562"/>
      <c r="D100" s="562"/>
      <c r="E100" s="562"/>
      <c r="F100" s="562"/>
      <c r="G100" s="562"/>
      <c r="H100" s="562"/>
      <c r="I100" s="562"/>
      <c r="J100" s="562"/>
      <c r="K100" s="562"/>
      <c r="L100" s="562"/>
      <c r="M100" s="562"/>
      <c r="N100" s="562"/>
      <c r="O100" s="562"/>
      <c r="P100" s="562"/>
      <c r="Q100" s="562"/>
      <c r="R100" s="562"/>
    </row>
    <row r="101" spans="1:18" ht="24.95" customHeight="1" x14ac:dyDescent="0.25">
      <c r="A101" s="370" t="s">
        <v>105</v>
      </c>
      <c r="B101" s="562"/>
      <c r="C101" s="562"/>
      <c r="D101" s="562"/>
      <c r="E101" s="562"/>
      <c r="F101" s="562"/>
      <c r="G101" s="562"/>
      <c r="H101" s="562"/>
      <c r="I101" s="562"/>
      <c r="J101" s="562"/>
      <c r="K101" s="562"/>
      <c r="L101" s="562"/>
      <c r="M101" s="562"/>
      <c r="N101" s="562"/>
      <c r="O101" s="562"/>
      <c r="P101" s="562"/>
      <c r="Q101" s="562"/>
      <c r="R101" s="562"/>
    </row>
    <row r="102" spans="1:18" ht="24.95" customHeight="1" x14ac:dyDescent="0.25">
      <c r="A102" s="370" t="s">
        <v>106</v>
      </c>
      <c r="B102" s="562"/>
      <c r="C102" s="562"/>
      <c r="D102" s="562"/>
      <c r="E102" s="562"/>
      <c r="F102" s="562"/>
      <c r="G102" s="562"/>
      <c r="H102" s="562"/>
      <c r="I102" s="562"/>
      <c r="J102" s="562"/>
      <c r="K102" s="562"/>
      <c r="L102" s="562"/>
      <c r="M102" s="562"/>
      <c r="N102" s="562"/>
      <c r="O102" s="562"/>
      <c r="P102" s="562"/>
      <c r="Q102" s="562"/>
      <c r="R102" s="562"/>
    </row>
    <row r="103" spans="1:18" ht="24.95" customHeight="1" x14ac:dyDescent="0.25">
      <c r="A103" s="370" t="s">
        <v>107</v>
      </c>
      <c r="B103" s="562"/>
      <c r="C103" s="562"/>
      <c r="D103" s="562"/>
      <c r="E103" s="562"/>
      <c r="F103" s="562"/>
      <c r="G103" s="562"/>
      <c r="H103" s="562"/>
      <c r="I103" s="562"/>
      <c r="J103" s="562"/>
      <c r="K103" s="562"/>
      <c r="L103" s="562"/>
      <c r="M103" s="562"/>
      <c r="N103" s="562"/>
      <c r="O103" s="562"/>
      <c r="P103" s="562"/>
      <c r="Q103" s="562"/>
      <c r="R103" s="562"/>
    </row>
    <row r="104" spans="1:18" ht="24.95" customHeight="1" x14ac:dyDescent="0.25">
      <c r="A104" s="370" t="s">
        <v>108</v>
      </c>
      <c r="B104" s="562" t="s">
        <v>445</v>
      </c>
      <c r="C104" s="562"/>
      <c r="D104" s="562"/>
      <c r="E104" s="562"/>
      <c r="F104" s="562"/>
      <c r="G104" s="562"/>
      <c r="H104" s="562"/>
      <c r="I104" s="562"/>
      <c r="J104" s="562"/>
      <c r="K104" s="562"/>
      <c r="L104" s="562"/>
      <c r="M104" s="562"/>
      <c r="N104" s="562"/>
      <c r="O104" s="562"/>
      <c r="P104" s="562"/>
      <c r="Q104" s="562"/>
      <c r="R104" s="562"/>
    </row>
    <row r="105" spans="1:18" ht="24.95" customHeight="1" x14ac:dyDescent="0.25">
      <c r="A105" s="370" t="s">
        <v>109</v>
      </c>
      <c r="B105" s="562"/>
      <c r="C105" s="562"/>
      <c r="D105" s="562"/>
      <c r="E105" s="562"/>
      <c r="F105" s="562"/>
      <c r="G105" s="562"/>
      <c r="H105" s="562"/>
      <c r="I105" s="562"/>
      <c r="J105" s="562"/>
      <c r="K105" s="562"/>
      <c r="L105" s="562"/>
      <c r="M105" s="562"/>
      <c r="N105" s="562"/>
      <c r="O105" s="562"/>
      <c r="P105" s="562"/>
      <c r="Q105" s="562"/>
      <c r="R105" s="562"/>
    </row>
  </sheetData>
  <mergeCells count="102">
    <mergeCell ref="B101:R101"/>
    <mergeCell ref="B102:R102"/>
    <mergeCell ref="B103:R103"/>
    <mergeCell ref="B104:R104"/>
    <mergeCell ref="B105:R105"/>
    <mergeCell ref="B5:R5"/>
    <mergeCell ref="B95:R95"/>
    <mergeCell ref="B96:R96"/>
    <mergeCell ref="B97:R97"/>
    <mergeCell ref="B98:R98"/>
    <mergeCell ref="B99:R99"/>
    <mergeCell ref="B100:R100"/>
    <mergeCell ref="B89:R89"/>
    <mergeCell ref="B90:R90"/>
    <mergeCell ref="B91:R91"/>
    <mergeCell ref="B92:R92"/>
    <mergeCell ref="B93:R93"/>
    <mergeCell ref="B94:R94"/>
    <mergeCell ref="B83:R83"/>
    <mergeCell ref="B84:R84"/>
    <mergeCell ref="B85:R85"/>
    <mergeCell ref="B86:R86"/>
    <mergeCell ref="B87:R87"/>
    <mergeCell ref="B88:R88"/>
    <mergeCell ref="B77:R77"/>
    <mergeCell ref="B78:R78"/>
    <mergeCell ref="B79:R79"/>
    <mergeCell ref="B80:R80"/>
    <mergeCell ref="B81:R81"/>
    <mergeCell ref="B82:R82"/>
    <mergeCell ref="B71:R71"/>
    <mergeCell ref="B72:R72"/>
    <mergeCell ref="B73:R73"/>
    <mergeCell ref="B74:R74"/>
    <mergeCell ref="B75:R75"/>
    <mergeCell ref="B76:R76"/>
    <mergeCell ref="B65:R65"/>
    <mergeCell ref="B66:R66"/>
    <mergeCell ref="B67:R67"/>
    <mergeCell ref="B68:R68"/>
    <mergeCell ref="B69:R69"/>
    <mergeCell ref="B70:R70"/>
    <mergeCell ref="B59:R59"/>
    <mergeCell ref="B60:R60"/>
    <mergeCell ref="B61:R61"/>
    <mergeCell ref="B62:R62"/>
    <mergeCell ref="B63:R63"/>
    <mergeCell ref="B64:R64"/>
    <mergeCell ref="B53:R53"/>
    <mergeCell ref="B54:R54"/>
    <mergeCell ref="B55:R55"/>
    <mergeCell ref="B56:R56"/>
    <mergeCell ref="B57:R57"/>
    <mergeCell ref="B58:R58"/>
    <mergeCell ref="B47:R47"/>
    <mergeCell ref="B48:R48"/>
    <mergeCell ref="B49:R49"/>
    <mergeCell ref="B50:R50"/>
    <mergeCell ref="B51:R51"/>
    <mergeCell ref="B52:R52"/>
    <mergeCell ref="B41:R41"/>
    <mergeCell ref="B42:R42"/>
    <mergeCell ref="B43:R43"/>
    <mergeCell ref="B44:R44"/>
    <mergeCell ref="B45:R45"/>
    <mergeCell ref="B46:R46"/>
    <mergeCell ref="B35:R35"/>
    <mergeCell ref="B36:R36"/>
    <mergeCell ref="B37:R37"/>
    <mergeCell ref="B38:R38"/>
    <mergeCell ref="B39:R39"/>
    <mergeCell ref="B40:R40"/>
    <mergeCell ref="B29:R29"/>
    <mergeCell ref="B30:R30"/>
    <mergeCell ref="B31:R31"/>
    <mergeCell ref="B32:R32"/>
    <mergeCell ref="B33:R33"/>
    <mergeCell ref="B34:R34"/>
    <mergeCell ref="B23:R23"/>
    <mergeCell ref="B24:R24"/>
    <mergeCell ref="B25:R25"/>
    <mergeCell ref="B26:R26"/>
    <mergeCell ref="B27:R27"/>
    <mergeCell ref="B28:R28"/>
    <mergeCell ref="B20:R20"/>
    <mergeCell ref="B21:R21"/>
    <mergeCell ref="B22:R22"/>
    <mergeCell ref="B11:R11"/>
    <mergeCell ref="B12:R12"/>
    <mergeCell ref="B13:R13"/>
    <mergeCell ref="B14:R14"/>
    <mergeCell ref="B15:R15"/>
    <mergeCell ref="B16:R16"/>
    <mergeCell ref="A1:R2"/>
    <mergeCell ref="B6:R6"/>
    <mergeCell ref="B7:R7"/>
    <mergeCell ref="B8:R8"/>
    <mergeCell ref="B9:R9"/>
    <mergeCell ref="B10:R10"/>
    <mergeCell ref="B17:R17"/>
    <mergeCell ref="B18:R18"/>
    <mergeCell ref="B19:R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X142"/>
  <sheetViews>
    <sheetView topLeftCell="C1" zoomScale="90" zoomScaleNormal="90" workbookViewId="0">
      <selection activeCell="F5" sqref="F5:G23"/>
    </sheetView>
  </sheetViews>
  <sheetFormatPr defaultRowHeight="12.75" x14ac:dyDescent="0.2"/>
  <cols>
    <col min="1" max="4" width="20" customWidth="1"/>
    <col min="5" max="5" width="20.28515625" customWidth="1"/>
    <col min="6" max="6" width="17.28515625" customWidth="1"/>
    <col min="7" max="7" width="15" customWidth="1"/>
    <col min="8" max="8" width="20.85546875" customWidth="1"/>
    <col min="9" max="9" width="28.28515625" customWidth="1"/>
    <col min="10" max="10" width="16.28515625" customWidth="1"/>
    <col min="11" max="11" width="16.85546875" customWidth="1"/>
    <col min="12" max="12" width="18.28515625" customWidth="1"/>
    <col min="13" max="13" width="17.85546875" bestFit="1" customWidth="1"/>
    <col min="14" max="14" width="18.140625" customWidth="1"/>
    <col min="15" max="15" width="20.140625" customWidth="1"/>
    <col min="16" max="16" width="19.140625" customWidth="1"/>
    <col min="17" max="17" width="26.42578125" customWidth="1"/>
    <col min="18" max="18" width="25.5703125" customWidth="1"/>
    <col min="19" max="19" width="22.140625" customWidth="1"/>
    <col min="20" max="20" width="22.5703125" customWidth="1"/>
    <col min="21" max="21" width="22.28515625" customWidth="1"/>
    <col min="22" max="22" width="12.140625" customWidth="1"/>
    <col min="23" max="23" width="14.42578125" customWidth="1"/>
    <col min="24" max="24" width="11.7109375" customWidth="1"/>
    <col min="25" max="25" width="11.42578125" customWidth="1"/>
    <col min="26" max="26" width="11.140625" customWidth="1"/>
    <col min="27" max="27" width="12.140625" customWidth="1"/>
  </cols>
  <sheetData>
    <row r="1" spans="1:22" x14ac:dyDescent="0.2">
      <c r="A1" t="s">
        <v>144</v>
      </c>
      <c r="B1" s="20">
        <f>'terepi-hajtásszám&amp;hullaték'!A2</f>
        <v>100</v>
      </c>
    </row>
    <row r="3" spans="1:22" x14ac:dyDescent="0.2">
      <c r="B3" s="348" t="s">
        <v>165</v>
      </c>
      <c r="C3" s="348" t="s">
        <v>165</v>
      </c>
      <c r="D3" s="348" t="s">
        <v>165</v>
      </c>
      <c r="E3" s="348" t="s">
        <v>165</v>
      </c>
      <c r="F3" s="348" t="s">
        <v>165</v>
      </c>
      <c r="G3" s="348"/>
      <c r="H3" s="348" t="s">
        <v>165</v>
      </c>
      <c r="I3" s="348"/>
      <c r="J3" s="348" t="s">
        <v>165</v>
      </c>
      <c r="K3" s="348" t="s">
        <v>165</v>
      </c>
      <c r="L3" s="348" t="s">
        <v>165</v>
      </c>
      <c r="M3" s="340" t="s">
        <v>165</v>
      </c>
      <c r="N3" s="348" t="s">
        <v>165</v>
      </c>
      <c r="O3" s="348" t="s">
        <v>166</v>
      </c>
      <c r="P3" s="348" t="s">
        <v>166</v>
      </c>
      <c r="Q3" s="348" t="s">
        <v>166</v>
      </c>
      <c r="R3" s="348" t="s">
        <v>166</v>
      </c>
      <c r="S3" s="348" t="s">
        <v>166</v>
      </c>
      <c r="T3" s="348" t="s">
        <v>166</v>
      </c>
      <c r="U3" s="348" t="s">
        <v>167</v>
      </c>
    </row>
    <row r="4" spans="1:22" x14ac:dyDescent="0.2">
      <c r="A4" s="4" t="s">
        <v>139</v>
      </c>
      <c r="B4" s="377" t="s">
        <v>352</v>
      </c>
      <c r="C4" s="377" t="s">
        <v>351</v>
      </c>
      <c r="D4" s="377" t="s">
        <v>353</v>
      </c>
      <c r="E4" s="29" t="s">
        <v>177</v>
      </c>
      <c r="F4" s="29" t="s">
        <v>189</v>
      </c>
      <c r="G4" s="29" t="s">
        <v>192</v>
      </c>
      <c r="H4" s="29" t="s">
        <v>178</v>
      </c>
      <c r="I4" s="321" t="s">
        <v>193</v>
      </c>
      <c r="J4" s="29" t="s">
        <v>140</v>
      </c>
      <c r="K4" s="29" t="s">
        <v>179</v>
      </c>
      <c r="L4" s="29" t="s">
        <v>180</v>
      </c>
      <c r="M4" s="29" t="s">
        <v>181</v>
      </c>
      <c r="N4" s="29" t="s">
        <v>182</v>
      </c>
      <c r="O4" s="29" t="s">
        <v>183</v>
      </c>
      <c r="P4" s="29" t="s">
        <v>184</v>
      </c>
      <c r="Q4" s="29" t="s">
        <v>185</v>
      </c>
      <c r="R4" s="29" t="s">
        <v>186</v>
      </c>
      <c r="S4" s="29" t="s">
        <v>187</v>
      </c>
      <c r="T4" s="29" t="s">
        <v>188</v>
      </c>
      <c r="U4" s="5" t="s">
        <v>190</v>
      </c>
      <c r="V4" s="19" t="s">
        <v>191</v>
      </c>
    </row>
    <row r="5" spans="1:22" x14ac:dyDescent="0.2">
      <c r="A5" s="307" t="str">
        <f>'terepi-hajtásszám&amp;hullaték'!Q4</f>
        <v>Kocsánytalan tölgy</v>
      </c>
      <c r="B5" s="375">
        <f>B137</f>
        <v>0.26</v>
      </c>
      <c r="C5" s="372">
        <f>B138</f>
        <v>0.89465302794102275</v>
      </c>
      <c r="D5" s="372">
        <f>B142</f>
        <v>11</v>
      </c>
      <c r="E5" s="306">
        <f>'terepi-hajtásszám&amp;hullaték'!S108</f>
        <v>26</v>
      </c>
      <c r="F5" s="16">
        <f>'terepi-hajtásszám&amp;hullaték'!W109</f>
        <v>7</v>
      </c>
      <c r="G5" s="16">
        <f>'terepi-hajtásszám&amp;hullaték'!X110</f>
        <v>12</v>
      </c>
      <c r="H5" s="9">
        <f>F5/E5</f>
        <v>0.26923076923076922</v>
      </c>
      <c r="I5" s="9">
        <f>(G5+F5)/E5</f>
        <v>0.73076923076923073</v>
      </c>
      <c r="J5" s="9">
        <f>E5/$E$29</f>
        <v>0.1326530612244898</v>
      </c>
      <c r="K5" s="9">
        <f>F5/$F$29</f>
        <v>0.35</v>
      </c>
      <c r="L5" s="12">
        <f t="shared" ref="L5:L29" si="0">100*E5/$B$1</f>
        <v>26</v>
      </c>
      <c r="M5" s="9">
        <f>(L5*(10000/(100*0.5*0.3)))/1000</f>
        <v>17.333333333333332</v>
      </c>
      <c r="N5" s="12">
        <f t="shared" ref="N5:N29" si="1">100*F5/$B$1</f>
        <v>7</v>
      </c>
      <c r="O5" s="9">
        <f t="shared" ref="O5:O28" si="2">E5*V5</f>
        <v>0</v>
      </c>
      <c r="P5" s="9">
        <f t="shared" ref="P5:P28" si="3">F5*V5</f>
        <v>0</v>
      </c>
      <c r="Q5" s="12">
        <f t="shared" ref="Q5:Q29" si="4">O5*100/$B$1</f>
        <v>0</v>
      </c>
      <c r="R5" s="12">
        <f t="shared" ref="R5:R29" si="5">P5*100/$B$1</f>
        <v>0</v>
      </c>
      <c r="S5" s="9">
        <f>Q5/100*66666.67/1000</f>
        <v>0</v>
      </c>
      <c r="T5" s="9">
        <f>R5/100*66666.67/1000</f>
        <v>0</v>
      </c>
      <c r="U5" s="10" t="e">
        <f>'terepi-hajtásszám&amp;hullaték'!#REF!*5000</f>
        <v>#REF!</v>
      </c>
      <c r="V5" s="334"/>
    </row>
    <row r="6" spans="1:22" x14ac:dyDescent="0.2">
      <c r="A6" s="308" t="str">
        <f>'terepi-hajtásszám&amp;hullaték'!Z4</f>
        <v>Kocsányos tölgy</v>
      </c>
      <c r="B6" s="376">
        <f>C137</f>
        <v>0</v>
      </c>
      <c r="C6" s="373">
        <f>C138</f>
        <v>0</v>
      </c>
      <c r="D6" s="373">
        <f>C142</f>
        <v>0</v>
      </c>
      <c r="E6" s="17">
        <f>'terepi-hajtásszám&amp;hullaték'!AB108</f>
        <v>0</v>
      </c>
      <c r="F6" s="17">
        <f>'terepi-hajtásszám&amp;hullaték'!AF109</f>
        <v>0</v>
      </c>
      <c r="G6" s="17">
        <f>'terepi-hajtásszám&amp;hullaték'!AG110</f>
        <v>0</v>
      </c>
      <c r="H6" s="9" t="e">
        <f>F6/E6</f>
        <v>#DIV/0!</v>
      </c>
      <c r="I6" s="9" t="e">
        <f t="shared" ref="I6:I28" si="6">(G6+F6)/E6</f>
        <v>#DIV/0!</v>
      </c>
      <c r="J6" s="9">
        <f t="shared" ref="J6:J28" si="7">E6/$E$29</f>
        <v>0</v>
      </c>
      <c r="K6" s="9">
        <f t="shared" ref="K6:K28" si="8">F6/$F$29</f>
        <v>0</v>
      </c>
      <c r="L6" s="12">
        <f t="shared" si="0"/>
        <v>0</v>
      </c>
      <c r="M6" s="9">
        <f t="shared" ref="M6:M28" si="9">(L6*(10000/(100*0.5*0.3)))/1000</f>
        <v>0</v>
      </c>
      <c r="N6" s="12">
        <f t="shared" si="1"/>
        <v>0</v>
      </c>
      <c r="O6" s="9">
        <f t="shared" si="2"/>
        <v>0</v>
      </c>
      <c r="P6" s="9">
        <f>F6*V6</f>
        <v>0</v>
      </c>
      <c r="Q6" s="12">
        <f t="shared" si="4"/>
        <v>0</v>
      </c>
      <c r="R6" s="12">
        <f t="shared" si="5"/>
        <v>0</v>
      </c>
      <c r="S6" s="9">
        <f t="shared" ref="S6:S28" si="10">Q6/100*66666.67/1000</f>
        <v>0</v>
      </c>
      <c r="T6" s="9">
        <f t="shared" ref="T6:T28" si="11">R6/100*66666.67/1000</f>
        <v>0</v>
      </c>
      <c r="U6" s="6"/>
      <c r="V6" s="334"/>
    </row>
    <row r="7" spans="1:22" x14ac:dyDescent="0.2">
      <c r="A7" s="308" t="str">
        <f>'terepi-hajtásszám&amp;hullaték'!AI4</f>
        <v>Csertölgy</v>
      </c>
      <c r="B7" s="376">
        <f>D137</f>
        <v>0.02</v>
      </c>
      <c r="C7" s="373">
        <f>D138</f>
        <v>0.2</v>
      </c>
      <c r="D7" s="373">
        <f>D142</f>
        <v>1</v>
      </c>
      <c r="E7" s="27">
        <f>'terepi-hajtásszám&amp;hullaték'!AK108</f>
        <v>2</v>
      </c>
      <c r="F7" s="18">
        <f>'terepi-hajtásszám&amp;hullaték'!AO109</f>
        <v>0</v>
      </c>
      <c r="G7" s="18">
        <f>'terepi-hajtásszám&amp;hullaték'!AP110</f>
        <v>0</v>
      </c>
      <c r="H7" s="9">
        <f t="shared" ref="H7:H28" si="12">F7/E7</f>
        <v>0</v>
      </c>
      <c r="I7" s="9">
        <f t="shared" si="6"/>
        <v>0</v>
      </c>
      <c r="J7" s="9">
        <f t="shared" si="7"/>
        <v>1.020408163265306E-2</v>
      </c>
      <c r="K7" s="9">
        <f t="shared" si="8"/>
        <v>0</v>
      </c>
      <c r="L7" s="12">
        <f t="shared" si="0"/>
        <v>2</v>
      </c>
      <c r="M7" s="9">
        <f t="shared" si="9"/>
        <v>1.3333333333333333</v>
      </c>
      <c r="N7" s="12">
        <f t="shared" si="1"/>
        <v>0</v>
      </c>
      <c r="O7" s="9">
        <f t="shared" si="2"/>
        <v>0</v>
      </c>
      <c r="P7" s="9">
        <f t="shared" si="3"/>
        <v>0</v>
      </c>
      <c r="Q7" s="12">
        <f t="shared" si="4"/>
        <v>0</v>
      </c>
      <c r="R7" s="12">
        <f t="shared" si="5"/>
        <v>0</v>
      </c>
      <c r="S7" s="9">
        <f t="shared" si="10"/>
        <v>0</v>
      </c>
      <c r="T7" s="9">
        <f t="shared" si="11"/>
        <v>0</v>
      </c>
      <c r="U7" s="6"/>
      <c r="V7" s="334"/>
    </row>
    <row r="8" spans="1:22" x14ac:dyDescent="0.2">
      <c r="A8" s="308" t="str">
        <f>'terepi-hajtásszám&amp;hullaték'!AR4</f>
        <v>Magas kőris</v>
      </c>
      <c r="B8" s="376">
        <f>E137</f>
        <v>0</v>
      </c>
      <c r="C8" s="373">
        <f>E138</f>
        <v>0</v>
      </c>
      <c r="D8" s="373">
        <f>E142</f>
        <v>0</v>
      </c>
      <c r="E8" s="27">
        <f>'terepi-hajtásszám&amp;hullaték'!AT108</f>
        <v>0</v>
      </c>
      <c r="F8" s="18">
        <f>'terepi-hajtásszám&amp;hullaték'!AX109</f>
        <v>0</v>
      </c>
      <c r="G8" s="18">
        <f>'terepi-hajtásszám&amp;hullaték'!AY110</f>
        <v>0</v>
      </c>
      <c r="H8" s="9" t="e">
        <f t="shared" si="12"/>
        <v>#DIV/0!</v>
      </c>
      <c r="I8" s="9" t="e">
        <f t="shared" si="6"/>
        <v>#DIV/0!</v>
      </c>
      <c r="J8" s="9">
        <f t="shared" si="7"/>
        <v>0</v>
      </c>
      <c r="K8" s="9">
        <f t="shared" si="8"/>
        <v>0</v>
      </c>
      <c r="L8" s="12">
        <f t="shared" si="0"/>
        <v>0</v>
      </c>
      <c r="M8" s="9">
        <f t="shared" si="9"/>
        <v>0</v>
      </c>
      <c r="N8" s="12">
        <f t="shared" si="1"/>
        <v>0</v>
      </c>
      <c r="O8" s="9">
        <f t="shared" si="2"/>
        <v>0</v>
      </c>
      <c r="P8" s="9">
        <f t="shared" si="3"/>
        <v>0</v>
      </c>
      <c r="Q8" s="12">
        <f t="shared" si="4"/>
        <v>0</v>
      </c>
      <c r="R8" s="12">
        <f t="shared" si="5"/>
        <v>0</v>
      </c>
      <c r="S8" s="9">
        <f t="shared" si="10"/>
        <v>0</v>
      </c>
      <c r="T8" s="9">
        <f t="shared" si="11"/>
        <v>0</v>
      </c>
      <c r="U8" s="6"/>
      <c r="V8" s="334"/>
    </row>
    <row r="9" spans="1:22" x14ac:dyDescent="0.2">
      <c r="A9" s="308" t="str">
        <f>'terepi-hajtásszám&amp;hullaték'!BA4</f>
        <v>Virágos kőris</v>
      </c>
      <c r="B9" s="376">
        <f>F137</f>
        <v>0.03</v>
      </c>
      <c r="C9" s="373">
        <f>F138</f>
        <v>0.3</v>
      </c>
      <c r="D9" s="373">
        <f>F142</f>
        <v>1</v>
      </c>
      <c r="E9" s="27">
        <f>'terepi-hajtásszám&amp;hullaték'!BC108</f>
        <v>3</v>
      </c>
      <c r="F9" s="18">
        <f>'terepi-hajtásszám&amp;hullaték'!BG109</f>
        <v>2</v>
      </c>
      <c r="G9" s="18">
        <f>'terepi-hajtásszám&amp;hullaték'!BH110</f>
        <v>0</v>
      </c>
      <c r="H9" s="9">
        <f t="shared" si="12"/>
        <v>0.66666666666666663</v>
      </c>
      <c r="I9" s="9">
        <f t="shared" si="6"/>
        <v>0.66666666666666663</v>
      </c>
      <c r="J9" s="9">
        <f t="shared" si="7"/>
        <v>1.5306122448979591E-2</v>
      </c>
      <c r="K9" s="9">
        <f t="shared" si="8"/>
        <v>0.1</v>
      </c>
      <c r="L9" s="12">
        <f t="shared" si="0"/>
        <v>3</v>
      </c>
      <c r="M9" s="9">
        <f t="shared" si="9"/>
        <v>2</v>
      </c>
      <c r="N9" s="12">
        <f t="shared" si="1"/>
        <v>2</v>
      </c>
      <c r="O9" s="9">
        <f t="shared" si="2"/>
        <v>0</v>
      </c>
      <c r="P9" s="9">
        <f t="shared" si="3"/>
        <v>0</v>
      </c>
      <c r="Q9" s="12">
        <f t="shared" si="4"/>
        <v>0</v>
      </c>
      <c r="R9" s="12">
        <f t="shared" si="5"/>
        <v>0</v>
      </c>
      <c r="S9" s="9">
        <f t="shared" si="10"/>
        <v>0</v>
      </c>
      <c r="T9" s="9">
        <f t="shared" si="11"/>
        <v>0</v>
      </c>
      <c r="U9" s="6"/>
      <c r="V9" s="334"/>
    </row>
    <row r="10" spans="1:22" x14ac:dyDescent="0.2">
      <c r="A10" s="308" t="str">
        <f>'terepi-hajtásszám&amp;hullaték'!BJ4</f>
        <v>Gyertyán</v>
      </c>
      <c r="B10" s="376">
        <f>G137</f>
        <v>0.17</v>
      </c>
      <c r="C10" s="373">
        <f>G138</f>
        <v>0.89955095419432429</v>
      </c>
      <c r="D10" s="373">
        <f>G142</f>
        <v>6</v>
      </c>
      <c r="E10" s="27">
        <f>'terepi-hajtásszám&amp;hullaték'!BL108</f>
        <v>17</v>
      </c>
      <c r="F10" s="18">
        <f>'terepi-hajtásszám&amp;hullaték'!BP109</f>
        <v>9</v>
      </c>
      <c r="G10" s="18">
        <f>'terepi-hajtásszám&amp;hullaték'!BQ110</f>
        <v>5</v>
      </c>
      <c r="H10" s="9">
        <f t="shared" si="12"/>
        <v>0.52941176470588236</v>
      </c>
      <c r="I10" s="9">
        <f t="shared" si="6"/>
        <v>0.82352941176470584</v>
      </c>
      <c r="J10" s="9">
        <f t="shared" si="7"/>
        <v>8.673469387755102E-2</v>
      </c>
      <c r="K10" s="9">
        <f t="shared" si="8"/>
        <v>0.45</v>
      </c>
      <c r="L10" s="12">
        <f t="shared" si="0"/>
        <v>17</v>
      </c>
      <c r="M10" s="9">
        <f t="shared" si="9"/>
        <v>11.333333333333332</v>
      </c>
      <c r="N10" s="12">
        <f t="shared" si="1"/>
        <v>9</v>
      </c>
      <c r="O10" s="9">
        <f t="shared" si="2"/>
        <v>0</v>
      </c>
      <c r="P10" s="9">
        <f t="shared" si="3"/>
        <v>0</v>
      </c>
      <c r="Q10" s="12">
        <f t="shared" si="4"/>
        <v>0</v>
      </c>
      <c r="R10" s="12">
        <f t="shared" si="5"/>
        <v>0</v>
      </c>
      <c r="S10" s="9">
        <f t="shared" si="10"/>
        <v>0</v>
      </c>
      <c r="T10" s="9">
        <f t="shared" si="11"/>
        <v>0</v>
      </c>
      <c r="U10" s="6"/>
      <c r="V10" s="334"/>
    </row>
    <row r="11" spans="1:22" x14ac:dyDescent="0.2">
      <c r="A11" s="308" t="str">
        <f>'terepi-hajtásszám&amp;hullaték'!BS4</f>
        <v>Bükk</v>
      </c>
      <c r="B11" s="376">
        <f>H137</f>
        <v>0</v>
      </c>
      <c r="C11" s="373">
        <f>H138</f>
        <v>0</v>
      </c>
      <c r="D11" s="373">
        <f>H142</f>
        <v>0</v>
      </c>
      <c r="E11" s="27">
        <f>'terepi-hajtásszám&amp;hullaték'!BU108</f>
        <v>0</v>
      </c>
      <c r="F11" s="18">
        <f>'terepi-hajtásszám&amp;hullaték'!BY109</f>
        <v>0</v>
      </c>
      <c r="G11" s="18">
        <f>'terepi-hajtásszám&amp;hullaték'!BZ110</f>
        <v>0</v>
      </c>
      <c r="H11" s="9" t="e">
        <f t="shared" si="12"/>
        <v>#DIV/0!</v>
      </c>
      <c r="I11" s="9" t="e">
        <f t="shared" si="6"/>
        <v>#DIV/0!</v>
      </c>
      <c r="J11" s="9">
        <f t="shared" si="7"/>
        <v>0</v>
      </c>
      <c r="K11" s="9">
        <f t="shared" si="8"/>
        <v>0</v>
      </c>
      <c r="L11" s="12">
        <f t="shared" si="0"/>
        <v>0</v>
      </c>
      <c r="M11" s="9">
        <f t="shared" si="9"/>
        <v>0</v>
      </c>
      <c r="N11" s="12">
        <f t="shared" si="1"/>
        <v>0</v>
      </c>
      <c r="O11" s="9">
        <f>E11*V11</f>
        <v>0</v>
      </c>
      <c r="P11" s="9">
        <f t="shared" si="3"/>
        <v>0</v>
      </c>
      <c r="Q11" s="12">
        <f t="shared" si="4"/>
        <v>0</v>
      </c>
      <c r="R11" s="12">
        <f t="shared" si="5"/>
        <v>0</v>
      </c>
      <c r="S11" s="9">
        <f t="shared" si="10"/>
        <v>0</v>
      </c>
      <c r="T11" s="9">
        <f t="shared" si="11"/>
        <v>0</v>
      </c>
      <c r="U11" s="6"/>
      <c r="V11" s="334"/>
    </row>
    <row r="12" spans="1:22" x14ac:dyDescent="0.2">
      <c r="A12" s="308" t="str">
        <f>'terepi-hajtásszám&amp;hullaték'!CB4</f>
        <v>Hegyi juhar</v>
      </c>
      <c r="B12" s="376">
        <f>I137</f>
        <v>0</v>
      </c>
      <c r="C12" s="373">
        <f>I138</f>
        <v>0</v>
      </c>
      <c r="D12" s="373">
        <f>I142</f>
        <v>0</v>
      </c>
      <c r="E12" s="27">
        <f>'terepi-hajtásszám&amp;hullaték'!CD108</f>
        <v>0</v>
      </c>
      <c r="F12" s="18">
        <f>'terepi-hajtásszám&amp;hullaték'!CH109</f>
        <v>0</v>
      </c>
      <c r="G12" s="18">
        <f>'terepi-hajtásszám&amp;hullaték'!CI110</f>
        <v>0</v>
      </c>
      <c r="H12" s="9" t="e">
        <f t="shared" si="12"/>
        <v>#DIV/0!</v>
      </c>
      <c r="I12" s="9" t="e">
        <f t="shared" si="6"/>
        <v>#DIV/0!</v>
      </c>
      <c r="J12" s="9">
        <f t="shared" si="7"/>
        <v>0</v>
      </c>
      <c r="K12" s="9">
        <f t="shared" si="8"/>
        <v>0</v>
      </c>
      <c r="L12" s="12">
        <f t="shared" si="0"/>
        <v>0</v>
      </c>
      <c r="M12" s="9">
        <f t="shared" si="9"/>
        <v>0</v>
      </c>
      <c r="N12" s="12">
        <f t="shared" si="1"/>
        <v>0</v>
      </c>
      <c r="O12" s="9">
        <f t="shared" si="2"/>
        <v>0</v>
      </c>
      <c r="P12" s="9">
        <f t="shared" si="3"/>
        <v>0</v>
      </c>
      <c r="Q12" s="12">
        <f t="shared" si="4"/>
        <v>0</v>
      </c>
      <c r="R12" s="12">
        <f t="shared" si="5"/>
        <v>0</v>
      </c>
      <c r="S12" s="9">
        <f t="shared" si="10"/>
        <v>0</v>
      </c>
      <c r="T12" s="9">
        <f t="shared" si="11"/>
        <v>0</v>
      </c>
      <c r="U12" s="6"/>
      <c r="V12" s="334"/>
    </row>
    <row r="13" spans="1:22" x14ac:dyDescent="0.2">
      <c r="A13" s="308" t="str">
        <f>'terepi-hajtásszám&amp;hullaték'!CK4</f>
        <v>Korai juhar</v>
      </c>
      <c r="B13" s="376">
        <f>J137</f>
        <v>0</v>
      </c>
      <c r="C13" s="373">
        <f>J138</f>
        <v>0</v>
      </c>
      <c r="D13" s="373">
        <f>J142</f>
        <v>0</v>
      </c>
      <c r="E13" s="27">
        <f>'terepi-hajtásszám&amp;hullaték'!CM108</f>
        <v>0</v>
      </c>
      <c r="F13" s="18">
        <f>'terepi-hajtásszám&amp;hullaték'!CQ109</f>
        <v>0</v>
      </c>
      <c r="G13" s="18">
        <f>'terepi-hajtásszám&amp;hullaték'!CR110</f>
        <v>0</v>
      </c>
      <c r="H13" s="9" t="e">
        <f t="shared" si="12"/>
        <v>#DIV/0!</v>
      </c>
      <c r="I13" s="9" t="e">
        <f t="shared" si="6"/>
        <v>#DIV/0!</v>
      </c>
      <c r="J13" s="9">
        <f t="shared" si="7"/>
        <v>0</v>
      </c>
      <c r="K13" s="9">
        <f t="shared" si="8"/>
        <v>0</v>
      </c>
      <c r="L13" s="12">
        <f t="shared" si="0"/>
        <v>0</v>
      </c>
      <c r="M13" s="9">
        <f t="shared" si="9"/>
        <v>0</v>
      </c>
      <c r="N13" s="12">
        <f t="shared" si="1"/>
        <v>0</v>
      </c>
      <c r="O13" s="9">
        <f t="shared" si="2"/>
        <v>0</v>
      </c>
      <c r="P13" s="9">
        <f t="shared" si="3"/>
        <v>0</v>
      </c>
      <c r="Q13" s="12">
        <f t="shared" si="4"/>
        <v>0</v>
      </c>
      <c r="R13" s="12">
        <f t="shared" si="5"/>
        <v>0</v>
      </c>
      <c r="S13" s="9">
        <f t="shared" si="10"/>
        <v>0</v>
      </c>
      <c r="T13" s="9">
        <f t="shared" si="11"/>
        <v>0</v>
      </c>
      <c r="U13" s="6"/>
      <c r="V13" s="334"/>
    </row>
    <row r="14" spans="1:22" x14ac:dyDescent="0.2">
      <c r="A14" s="308" t="str">
        <f>'terepi-hajtásszám&amp;hullaték'!CT4</f>
        <v>Mezei juhar</v>
      </c>
      <c r="B14" s="376">
        <f>K137</f>
        <v>0.53</v>
      </c>
      <c r="C14" s="373">
        <f>K138</f>
        <v>3.173294499380412</v>
      </c>
      <c r="D14" s="373">
        <f>K142</f>
        <v>4</v>
      </c>
      <c r="E14" s="27">
        <f>'terepi-hajtásszám&amp;hullaték'!CV108</f>
        <v>53</v>
      </c>
      <c r="F14" s="18">
        <f>'terepi-hajtásszám&amp;hullaték'!CZ109</f>
        <v>0</v>
      </c>
      <c r="G14" s="18">
        <f>'terepi-hajtásszám&amp;hullaték'!DA110</f>
        <v>4</v>
      </c>
      <c r="H14" s="9">
        <f t="shared" si="12"/>
        <v>0</v>
      </c>
      <c r="I14" s="9">
        <f t="shared" si="6"/>
        <v>7.5471698113207544E-2</v>
      </c>
      <c r="J14" s="9">
        <f t="shared" si="7"/>
        <v>0.27040816326530615</v>
      </c>
      <c r="K14" s="9">
        <f t="shared" si="8"/>
        <v>0</v>
      </c>
      <c r="L14" s="12">
        <f t="shared" si="0"/>
        <v>53</v>
      </c>
      <c r="M14" s="9">
        <f t="shared" si="9"/>
        <v>35.333333333333329</v>
      </c>
      <c r="N14" s="12">
        <f t="shared" si="1"/>
        <v>0</v>
      </c>
      <c r="O14" s="9">
        <f t="shared" si="2"/>
        <v>0</v>
      </c>
      <c r="P14" s="9">
        <f t="shared" si="3"/>
        <v>0</v>
      </c>
      <c r="Q14" s="12">
        <f t="shared" si="4"/>
        <v>0</v>
      </c>
      <c r="R14" s="12">
        <f t="shared" si="5"/>
        <v>0</v>
      </c>
      <c r="S14" s="9">
        <f t="shared" si="10"/>
        <v>0</v>
      </c>
      <c r="T14" s="9">
        <f t="shared" si="11"/>
        <v>0</v>
      </c>
      <c r="U14" s="6"/>
      <c r="V14" s="334"/>
    </row>
    <row r="15" spans="1:22" x14ac:dyDescent="0.2">
      <c r="A15" s="308" t="str">
        <f>'terepi-hajtásszám&amp;hullaték'!DC4</f>
        <v>Erdei fenyő</v>
      </c>
      <c r="B15" s="376">
        <f>L137</f>
        <v>0</v>
      </c>
      <c r="C15" s="373">
        <f>L138</f>
        <v>0</v>
      </c>
      <c r="D15" s="373">
        <f>L142</f>
        <v>0</v>
      </c>
      <c r="E15" s="27">
        <f>'terepi-hajtásszám&amp;hullaték'!DE108</f>
        <v>0</v>
      </c>
      <c r="F15" s="18">
        <f>'terepi-hajtásszám&amp;hullaték'!DI109</f>
        <v>0</v>
      </c>
      <c r="G15" s="18">
        <f>'terepi-hajtásszám&amp;hullaték'!DJ110</f>
        <v>0</v>
      </c>
      <c r="H15" s="9" t="e">
        <f t="shared" si="12"/>
        <v>#DIV/0!</v>
      </c>
      <c r="I15" s="9" t="e">
        <f t="shared" si="6"/>
        <v>#DIV/0!</v>
      </c>
      <c r="J15" s="9">
        <f t="shared" si="7"/>
        <v>0</v>
      </c>
      <c r="K15" s="9">
        <f t="shared" si="8"/>
        <v>0</v>
      </c>
      <c r="L15" s="12">
        <f t="shared" si="0"/>
        <v>0</v>
      </c>
      <c r="M15" s="9">
        <f t="shared" si="9"/>
        <v>0</v>
      </c>
      <c r="N15" s="12">
        <f t="shared" si="1"/>
        <v>0</v>
      </c>
      <c r="O15" s="9">
        <f t="shared" si="2"/>
        <v>0</v>
      </c>
      <c r="P15" s="9">
        <f t="shared" si="3"/>
        <v>0</v>
      </c>
      <c r="Q15" s="12">
        <f t="shared" si="4"/>
        <v>0</v>
      </c>
      <c r="R15" s="12">
        <f t="shared" si="5"/>
        <v>0</v>
      </c>
      <c r="S15" s="9">
        <f t="shared" si="10"/>
        <v>0</v>
      </c>
      <c r="T15" s="9">
        <f t="shared" si="11"/>
        <v>0</v>
      </c>
      <c r="U15" s="6"/>
      <c r="V15" s="334"/>
    </row>
    <row r="16" spans="1:22" x14ac:dyDescent="0.2">
      <c r="A16" s="308" t="str">
        <f>'terepi-hajtásszám&amp;hullaték'!DL4</f>
        <v>Akác</v>
      </c>
      <c r="B16" s="376">
        <f>M137</f>
        <v>0</v>
      </c>
      <c r="C16" s="373">
        <f>M138</f>
        <v>0</v>
      </c>
      <c r="D16" s="373">
        <f>M142</f>
        <v>0</v>
      </c>
      <c r="E16" s="27">
        <f>'terepi-hajtásszám&amp;hullaték'!DN108</f>
        <v>0</v>
      </c>
      <c r="F16" s="18">
        <f>'terepi-hajtásszám&amp;hullaték'!DR109</f>
        <v>0</v>
      </c>
      <c r="G16" s="18">
        <f>'terepi-hajtásszám&amp;hullaték'!DS110</f>
        <v>0</v>
      </c>
      <c r="H16" s="9" t="e">
        <f t="shared" si="12"/>
        <v>#DIV/0!</v>
      </c>
      <c r="I16" s="9" t="e">
        <f t="shared" si="6"/>
        <v>#DIV/0!</v>
      </c>
      <c r="J16" s="9">
        <f t="shared" si="7"/>
        <v>0</v>
      </c>
      <c r="K16" s="9">
        <f t="shared" si="8"/>
        <v>0</v>
      </c>
      <c r="L16" s="12">
        <f t="shared" si="0"/>
        <v>0</v>
      </c>
      <c r="M16" s="9">
        <f t="shared" si="9"/>
        <v>0</v>
      </c>
      <c r="N16" s="12">
        <f t="shared" si="1"/>
        <v>0</v>
      </c>
      <c r="O16" s="9">
        <f t="shared" si="2"/>
        <v>0</v>
      </c>
      <c r="P16" s="9">
        <f t="shared" si="3"/>
        <v>0</v>
      </c>
      <c r="Q16" s="12">
        <f t="shared" si="4"/>
        <v>0</v>
      </c>
      <c r="R16" s="12">
        <f t="shared" si="5"/>
        <v>0</v>
      </c>
      <c r="S16" s="9">
        <f t="shared" si="10"/>
        <v>0</v>
      </c>
      <c r="T16" s="9">
        <f t="shared" si="11"/>
        <v>0</v>
      </c>
      <c r="U16" s="6"/>
      <c r="V16" s="334"/>
    </row>
    <row r="17" spans="1:22" x14ac:dyDescent="0.2">
      <c r="A17" s="308" t="str">
        <f>'terepi-hajtásszám&amp;hullaték'!DU4</f>
        <v>Fagyal</v>
      </c>
      <c r="B17" s="376">
        <f>N137</f>
        <v>0.22</v>
      </c>
      <c r="C17" s="373">
        <f>N138</f>
        <v>1.554270753684047</v>
      </c>
      <c r="D17" s="373">
        <f>N142</f>
        <v>2</v>
      </c>
      <c r="E17" s="27">
        <f>'terepi-hajtásszám&amp;hullaték'!DW108</f>
        <v>22</v>
      </c>
      <c r="F17" s="18">
        <f>'terepi-hajtásszám&amp;hullaték'!EA109</f>
        <v>0</v>
      </c>
      <c r="G17" s="18">
        <f>'terepi-hajtásszám&amp;hullaték'!EB110</f>
        <v>4</v>
      </c>
      <c r="H17" s="9">
        <f t="shared" si="12"/>
        <v>0</v>
      </c>
      <c r="I17" s="9">
        <f t="shared" si="6"/>
        <v>0.18181818181818182</v>
      </c>
      <c r="J17" s="9">
        <f t="shared" si="7"/>
        <v>0.11224489795918367</v>
      </c>
      <c r="K17" s="9">
        <f t="shared" si="8"/>
        <v>0</v>
      </c>
      <c r="L17" s="12">
        <f t="shared" si="0"/>
        <v>22</v>
      </c>
      <c r="M17" s="9">
        <f t="shared" si="9"/>
        <v>14.666666666666666</v>
      </c>
      <c r="N17" s="12">
        <f t="shared" si="1"/>
        <v>0</v>
      </c>
      <c r="O17" s="9">
        <f t="shared" si="2"/>
        <v>0</v>
      </c>
      <c r="P17" s="9">
        <f t="shared" si="3"/>
        <v>0</v>
      </c>
      <c r="Q17" s="12">
        <f t="shared" si="4"/>
        <v>0</v>
      </c>
      <c r="R17" s="12">
        <f t="shared" si="5"/>
        <v>0</v>
      </c>
      <c r="S17" s="9">
        <f t="shared" si="10"/>
        <v>0</v>
      </c>
      <c r="T17" s="9">
        <f t="shared" si="11"/>
        <v>0</v>
      </c>
      <c r="U17" s="6"/>
      <c r="V17" s="334"/>
    </row>
    <row r="18" spans="1:22" x14ac:dyDescent="0.2">
      <c r="A18" s="308" t="str">
        <f>'terepi-hajtásszám&amp;hullaték'!ED4</f>
        <v>Galagonya</v>
      </c>
      <c r="B18" s="376">
        <f>O137</f>
        <v>0.15</v>
      </c>
      <c r="C18" s="373">
        <f>O138</f>
        <v>1.0576799462440747</v>
      </c>
      <c r="D18" s="373">
        <f>O142</f>
        <v>2</v>
      </c>
      <c r="E18" s="27">
        <f>'terepi-hajtásszám&amp;hullaték'!EF108</f>
        <v>15</v>
      </c>
      <c r="F18" s="18">
        <f>'terepi-hajtásszám&amp;hullaték'!EJ109</f>
        <v>2</v>
      </c>
      <c r="G18" s="18">
        <f>'terepi-hajtásszám&amp;hullaték'!EK110</f>
        <v>0</v>
      </c>
      <c r="H18" s="9">
        <f t="shared" si="12"/>
        <v>0.13333333333333333</v>
      </c>
      <c r="I18" s="9">
        <f t="shared" si="6"/>
        <v>0.13333333333333333</v>
      </c>
      <c r="J18" s="9">
        <f t="shared" si="7"/>
        <v>7.6530612244897961E-2</v>
      </c>
      <c r="K18" s="9">
        <f t="shared" si="8"/>
        <v>0.1</v>
      </c>
      <c r="L18" s="12">
        <f t="shared" si="0"/>
        <v>15</v>
      </c>
      <c r="M18" s="9">
        <f t="shared" si="9"/>
        <v>10</v>
      </c>
      <c r="N18" s="12">
        <f t="shared" si="1"/>
        <v>2</v>
      </c>
      <c r="O18" s="9">
        <f t="shared" si="2"/>
        <v>0</v>
      </c>
      <c r="P18" s="9">
        <f t="shared" si="3"/>
        <v>0</v>
      </c>
      <c r="Q18" s="12">
        <f t="shared" si="4"/>
        <v>0</v>
      </c>
      <c r="R18" s="12">
        <f t="shared" si="5"/>
        <v>0</v>
      </c>
      <c r="S18" s="9">
        <f t="shared" si="10"/>
        <v>0</v>
      </c>
      <c r="T18" s="9">
        <f t="shared" si="11"/>
        <v>0</v>
      </c>
      <c r="U18" s="6"/>
      <c r="V18" s="334"/>
    </row>
    <row r="19" spans="1:22" x14ac:dyDescent="0.2">
      <c r="A19" s="308" t="str">
        <f>'terepi-hajtásszám&amp;hullaték'!EM4</f>
        <v>Húsos som</v>
      </c>
      <c r="B19" s="376">
        <f>P137</f>
        <v>0</v>
      </c>
      <c r="C19" s="373">
        <f>P138</f>
        <v>0</v>
      </c>
      <c r="D19" s="373">
        <f>P142</f>
        <v>0</v>
      </c>
      <c r="E19" s="27">
        <f>'terepi-hajtásszám&amp;hullaték'!EO108</f>
        <v>0</v>
      </c>
      <c r="F19" s="18">
        <f>'terepi-hajtásszám&amp;hullaték'!ES109</f>
        <v>0</v>
      </c>
      <c r="G19" s="18">
        <f>'terepi-hajtásszám&amp;hullaték'!ET110</f>
        <v>0</v>
      </c>
      <c r="H19" s="9" t="e">
        <f t="shared" si="12"/>
        <v>#DIV/0!</v>
      </c>
      <c r="I19" s="9" t="e">
        <f t="shared" si="6"/>
        <v>#DIV/0!</v>
      </c>
      <c r="J19" s="9">
        <f t="shared" si="7"/>
        <v>0</v>
      </c>
      <c r="K19" s="9">
        <f t="shared" si="8"/>
        <v>0</v>
      </c>
      <c r="L19" s="12">
        <f t="shared" si="0"/>
        <v>0</v>
      </c>
      <c r="M19" s="9">
        <f t="shared" si="9"/>
        <v>0</v>
      </c>
      <c r="N19" s="12">
        <f t="shared" si="1"/>
        <v>0</v>
      </c>
      <c r="O19" s="9">
        <f t="shared" si="2"/>
        <v>0</v>
      </c>
      <c r="P19" s="9">
        <f t="shared" si="3"/>
        <v>0</v>
      </c>
      <c r="Q19" s="12">
        <f t="shared" si="4"/>
        <v>0</v>
      </c>
      <c r="R19" s="12">
        <f t="shared" si="5"/>
        <v>0</v>
      </c>
      <c r="S19" s="9">
        <f t="shared" si="10"/>
        <v>0</v>
      </c>
      <c r="T19" s="9">
        <f t="shared" si="11"/>
        <v>0</v>
      </c>
      <c r="U19" s="6"/>
      <c r="V19" s="334"/>
    </row>
    <row r="20" spans="1:22" x14ac:dyDescent="0.2">
      <c r="A20" s="308" t="str">
        <f>'terepi-hajtásszám&amp;hullaték'!EV4</f>
        <v>Veresgyűrűs som</v>
      </c>
      <c r="B20" s="376">
        <f>Q137</f>
        <v>0</v>
      </c>
      <c r="C20" s="373">
        <f>Q138</f>
        <v>0</v>
      </c>
      <c r="D20" s="373">
        <f>Q142</f>
        <v>0</v>
      </c>
      <c r="E20" s="27">
        <f>'terepi-hajtásszám&amp;hullaték'!EX108</f>
        <v>0</v>
      </c>
      <c r="F20" s="18">
        <f>'terepi-hajtásszám&amp;hullaték'!FB109</f>
        <v>0</v>
      </c>
      <c r="G20" s="18">
        <f>'terepi-hajtásszám&amp;hullaték'!FC110</f>
        <v>0</v>
      </c>
      <c r="H20" s="9" t="e">
        <f t="shared" si="12"/>
        <v>#DIV/0!</v>
      </c>
      <c r="I20" s="9" t="e">
        <f t="shared" si="6"/>
        <v>#DIV/0!</v>
      </c>
      <c r="J20" s="9">
        <f t="shared" si="7"/>
        <v>0</v>
      </c>
      <c r="K20" s="9">
        <f t="shared" si="8"/>
        <v>0</v>
      </c>
      <c r="L20" s="12">
        <f t="shared" si="0"/>
        <v>0</v>
      </c>
      <c r="M20" s="9">
        <f t="shared" si="9"/>
        <v>0</v>
      </c>
      <c r="N20" s="12">
        <f t="shared" si="1"/>
        <v>0</v>
      </c>
      <c r="O20" s="9">
        <f t="shared" si="2"/>
        <v>0</v>
      </c>
      <c r="P20" s="9">
        <f t="shared" si="3"/>
        <v>0</v>
      </c>
      <c r="Q20" s="12">
        <f t="shared" si="4"/>
        <v>0</v>
      </c>
      <c r="R20" s="12">
        <f t="shared" si="5"/>
        <v>0</v>
      </c>
      <c r="S20" s="9">
        <f t="shared" si="10"/>
        <v>0</v>
      </c>
      <c r="T20" s="9">
        <f t="shared" si="11"/>
        <v>0</v>
      </c>
      <c r="U20" s="6"/>
      <c r="V20" s="334"/>
    </row>
    <row r="21" spans="1:22" x14ac:dyDescent="0.2">
      <c r="A21" s="308" t="str">
        <f>'terepi-hajtásszám&amp;hullaték'!FE4</f>
        <v>Kökény</v>
      </c>
      <c r="B21" s="376">
        <f>R137</f>
        <v>0</v>
      </c>
      <c r="C21" s="373">
        <f>R138</f>
        <v>0</v>
      </c>
      <c r="D21" s="373">
        <f>R142</f>
        <v>0</v>
      </c>
      <c r="E21" s="27">
        <f>'terepi-hajtásszám&amp;hullaték'!FG108</f>
        <v>0</v>
      </c>
      <c r="F21" s="18">
        <f>'terepi-hajtásszám&amp;hullaték'!FK109</f>
        <v>0</v>
      </c>
      <c r="G21" s="18">
        <f>'terepi-hajtásszám&amp;hullaték'!FL110</f>
        <v>0</v>
      </c>
      <c r="H21" s="9" t="e">
        <f t="shared" si="12"/>
        <v>#DIV/0!</v>
      </c>
      <c r="I21" s="9" t="e">
        <f t="shared" si="6"/>
        <v>#DIV/0!</v>
      </c>
      <c r="J21" s="9">
        <f t="shared" si="7"/>
        <v>0</v>
      </c>
      <c r="K21" s="9">
        <f t="shared" si="8"/>
        <v>0</v>
      </c>
      <c r="L21" s="12">
        <f t="shared" si="0"/>
        <v>0</v>
      </c>
      <c r="M21" s="9">
        <f t="shared" si="9"/>
        <v>0</v>
      </c>
      <c r="N21" s="12">
        <f t="shared" si="1"/>
        <v>0</v>
      </c>
      <c r="O21" s="9">
        <f t="shared" si="2"/>
        <v>0</v>
      </c>
      <c r="P21" s="9">
        <f t="shared" si="3"/>
        <v>0</v>
      </c>
      <c r="Q21" s="12">
        <f t="shared" si="4"/>
        <v>0</v>
      </c>
      <c r="R21" s="12">
        <f t="shared" si="5"/>
        <v>0</v>
      </c>
      <c r="S21" s="9">
        <f t="shared" si="10"/>
        <v>0</v>
      </c>
      <c r="T21" s="9">
        <f t="shared" si="11"/>
        <v>0</v>
      </c>
      <c r="U21" s="6"/>
      <c r="V21" s="334"/>
    </row>
    <row r="22" spans="1:22" x14ac:dyDescent="0.2">
      <c r="A22" s="308" t="str">
        <f>'terepi-hajtásszám&amp;hullaték'!FN4</f>
        <v>Szeder</v>
      </c>
      <c r="B22" s="376">
        <f>S137</f>
        <v>0</v>
      </c>
      <c r="C22" s="373">
        <f>S138</f>
        <v>0</v>
      </c>
      <c r="D22" s="373">
        <f>S142</f>
        <v>0</v>
      </c>
      <c r="E22" s="27">
        <f>'terepi-hajtásszám&amp;hullaték'!FP108</f>
        <v>0</v>
      </c>
      <c r="F22" s="18">
        <f>'terepi-hajtásszám&amp;hullaték'!FT109</f>
        <v>0</v>
      </c>
      <c r="G22" s="18">
        <f>'terepi-hajtásszám&amp;hullaték'!FU110</f>
        <v>0</v>
      </c>
      <c r="H22" s="9" t="e">
        <f t="shared" si="12"/>
        <v>#DIV/0!</v>
      </c>
      <c r="I22" s="9" t="e">
        <f t="shared" si="6"/>
        <v>#DIV/0!</v>
      </c>
      <c r="J22" s="9">
        <f t="shared" si="7"/>
        <v>0</v>
      </c>
      <c r="K22" s="9">
        <f t="shared" si="8"/>
        <v>0</v>
      </c>
      <c r="L22" s="12">
        <f t="shared" si="0"/>
        <v>0</v>
      </c>
      <c r="M22" s="9">
        <f t="shared" si="9"/>
        <v>0</v>
      </c>
      <c r="N22" s="12">
        <f t="shared" si="1"/>
        <v>0</v>
      </c>
      <c r="O22" s="9">
        <f t="shared" si="2"/>
        <v>0</v>
      </c>
      <c r="P22" s="9">
        <f t="shared" si="3"/>
        <v>0</v>
      </c>
      <c r="Q22" s="12">
        <f t="shared" si="4"/>
        <v>0</v>
      </c>
      <c r="R22" s="12">
        <f t="shared" si="5"/>
        <v>0</v>
      </c>
      <c r="S22" s="9">
        <f t="shared" si="10"/>
        <v>0</v>
      </c>
      <c r="T22" s="9">
        <f t="shared" si="11"/>
        <v>0</v>
      </c>
      <c r="V22" s="334"/>
    </row>
    <row r="23" spans="1:22" x14ac:dyDescent="0.2">
      <c r="A23" s="308" t="str">
        <f>'terepi-hajtásszám&amp;hullaték'!FW4</f>
        <v>Vadrózsa</v>
      </c>
      <c r="B23" s="376">
        <f>T137</f>
        <v>0.22</v>
      </c>
      <c r="C23" s="373">
        <f>T138</f>
        <v>1.6054201124234546</v>
      </c>
      <c r="D23" s="373">
        <f>T142</f>
        <v>2</v>
      </c>
      <c r="E23" s="27">
        <f>'terepi-hajtásszám&amp;hullaték'!FY108</f>
        <v>22</v>
      </c>
      <c r="F23" s="18">
        <f>'terepi-hajtásszám&amp;hullaték'!GC109</f>
        <v>0</v>
      </c>
      <c r="G23" s="18">
        <f>'terepi-hajtásszám&amp;hullaték'!GD110</f>
        <v>2</v>
      </c>
      <c r="H23" s="9">
        <f t="shared" si="12"/>
        <v>0</v>
      </c>
      <c r="I23" s="9">
        <f t="shared" si="6"/>
        <v>9.0909090909090912E-2</v>
      </c>
      <c r="J23" s="9">
        <f t="shared" si="7"/>
        <v>0.11224489795918367</v>
      </c>
      <c r="K23" s="9">
        <f t="shared" si="8"/>
        <v>0</v>
      </c>
      <c r="L23" s="12">
        <f t="shared" si="0"/>
        <v>22</v>
      </c>
      <c r="M23" s="9">
        <f t="shared" si="9"/>
        <v>14.666666666666666</v>
      </c>
      <c r="N23" s="12">
        <f t="shared" si="1"/>
        <v>0</v>
      </c>
      <c r="O23" s="9">
        <f t="shared" si="2"/>
        <v>0</v>
      </c>
      <c r="P23" s="9">
        <f t="shared" si="3"/>
        <v>0</v>
      </c>
      <c r="Q23" s="12">
        <f t="shared" si="4"/>
        <v>0</v>
      </c>
      <c r="R23" s="12">
        <f t="shared" si="5"/>
        <v>0</v>
      </c>
      <c r="S23" s="9">
        <f t="shared" si="10"/>
        <v>0</v>
      </c>
      <c r="T23" s="9">
        <f t="shared" si="11"/>
        <v>0</v>
      </c>
      <c r="V23" s="334"/>
    </row>
    <row r="24" spans="1:22" x14ac:dyDescent="0.2">
      <c r="A24" s="308" t="str">
        <f>'terepi-hajtásszám&amp;hullaték'!GF4</f>
        <v>Bodza</v>
      </c>
      <c r="B24" s="376">
        <f>U137</f>
        <v>0</v>
      </c>
      <c r="C24" s="373">
        <f>U138</f>
        <v>0</v>
      </c>
      <c r="D24" s="373">
        <f>U142</f>
        <v>0</v>
      </c>
      <c r="E24" s="27">
        <f>'terepi-hajtásszám&amp;hullaték'!GH108</f>
        <v>0</v>
      </c>
      <c r="F24" s="18">
        <f>'terepi-hajtásszám&amp;hullaték'!GL109</f>
        <v>0</v>
      </c>
      <c r="G24" s="18">
        <f>'terepi-hajtásszám&amp;hullaték'!FM110</f>
        <v>0</v>
      </c>
      <c r="H24" s="9" t="e">
        <f t="shared" si="12"/>
        <v>#DIV/0!</v>
      </c>
      <c r="I24" s="9" t="e">
        <f t="shared" si="6"/>
        <v>#DIV/0!</v>
      </c>
      <c r="J24" s="9">
        <f t="shared" si="7"/>
        <v>0</v>
      </c>
      <c r="K24" s="9">
        <f t="shared" si="8"/>
        <v>0</v>
      </c>
      <c r="L24" s="12">
        <f t="shared" si="0"/>
        <v>0</v>
      </c>
      <c r="M24" s="9">
        <f t="shared" si="9"/>
        <v>0</v>
      </c>
      <c r="N24" s="12">
        <f t="shared" si="1"/>
        <v>0</v>
      </c>
      <c r="O24" s="9">
        <f t="shared" si="2"/>
        <v>0</v>
      </c>
      <c r="P24" s="9">
        <f t="shared" si="3"/>
        <v>0</v>
      </c>
      <c r="Q24" s="12">
        <f t="shared" si="4"/>
        <v>0</v>
      </c>
      <c r="R24" s="12">
        <f t="shared" si="5"/>
        <v>0</v>
      </c>
      <c r="S24" s="9">
        <f t="shared" si="10"/>
        <v>0</v>
      </c>
      <c r="T24" s="9">
        <f t="shared" si="11"/>
        <v>0</v>
      </c>
      <c r="V24" s="334"/>
    </row>
    <row r="25" spans="1:22" x14ac:dyDescent="0.2">
      <c r="A25" s="308" t="str">
        <f>'terepi-hajtásszám&amp;hullaték'!GO4</f>
        <v>Tatárjuhar</v>
      </c>
      <c r="B25" s="376">
        <f>V137</f>
        <v>0.09</v>
      </c>
      <c r="C25" s="373">
        <f>V138</f>
        <v>0.80522285013767358</v>
      </c>
      <c r="D25" s="373">
        <f>V142</f>
        <v>2</v>
      </c>
      <c r="E25" s="27">
        <f>'terepi-hajtásszám&amp;hullaték'!GQ108</f>
        <v>9</v>
      </c>
      <c r="F25" s="18">
        <f>'terepi-hajtásszám&amp;hullaték'!GU109</f>
        <v>0</v>
      </c>
      <c r="G25" s="18">
        <f>'terepi-hajtásszám&amp;hullaték'!GV110</f>
        <v>0</v>
      </c>
      <c r="H25" s="9">
        <f t="shared" si="12"/>
        <v>0</v>
      </c>
      <c r="I25" s="9">
        <f t="shared" si="6"/>
        <v>0</v>
      </c>
      <c r="J25" s="9">
        <f t="shared" si="7"/>
        <v>4.5918367346938778E-2</v>
      </c>
      <c r="K25" s="9">
        <f t="shared" si="8"/>
        <v>0</v>
      </c>
      <c r="L25" s="12">
        <f t="shared" si="0"/>
        <v>9</v>
      </c>
      <c r="M25" s="9">
        <f t="shared" si="9"/>
        <v>6</v>
      </c>
      <c r="N25" s="12">
        <f t="shared" si="1"/>
        <v>0</v>
      </c>
      <c r="O25" s="9">
        <f t="shared" si="2"/>
        <v>0</v>
      </c>
      <c r="P25" s="9">
        <f t="shared" si="3"/>
        <v>0</v>
      </c>
      <c r="Q25" s="12">
        <f t="shared" si="4"/>
        <v>0</v>
      </c>
      <c r="R25" s="12">
        <f t="shared" si="5"/>
        <v>0</v>
      </c>
      <c r="S25" s="9">
        <f t="shared" si="10"/>
        <v>0</v>
      </c>
      <c r="T25" s="9">
        <f t="shared" si="11"/>
        <v>0</v>
      </c>
      <c r="V25" s="334"/>
    </row>
    <row r="26" spans="1:22" x14ac:dyDescent="0.2">
      <c r="A26" s="308" t="str">
        <f>'terepi-hajtásszám&amp;hullaték'!GX4</f>
        <v>faj2 +</v>
      </c>
      <c r="B26" s="376">
        <f>W137</f>
        <v>0</v>
      </c>
      <c r="C26" s="373">
        <f>W138</f>
        <v>0</v>
      </c>
      <c r="D26" s="373">
        <f>W142</f>
        <v>0</v>
      </c>
      <c r="E26" s="27">
        <f>'terepi-hajtásszám&amp;hullaték'!GQ108</f>
        <v>9</v>
      </c>
      <c r="F26" s="18">
        <f>'terepi-hajtásszám&amp;hullaték'!GU109</f>
        <v>0</v>
      </c>
      <c r="G26" s="18">
        <f>'terepi-hajtásszám&amp;hullaték'!GV110</f>
        <v>0</v>
      </c>
      <c r="H26" s="9">
        <f t="shared" si="12"/>
        <v>0</v>
      </c>
      <c r="I26" s="9">
        <f t="shared" si="6"/>
        <v>0</v>
      </c>
      <c r="J26" s="9">
        <f t="shared" si="7"/>
        <v>4.5918367346938778E-2</v>
      </c>
      <c r="K26" s="9">
        <f t="shared" si="8"/>
        <v>0</v>
      </c>
      <c r="L26" s="12">
        <f t="shared" si="0"/>
        <v>9</v>
      </c>
      <c r="M26" s="9">
        <f t="shared" si="9"/>
        <v>6</v>
      </c>
      <c r="N26" s="12">
        <f t="shared" si="1"/>
        <v>0</v>
      </c>
      <c r="O26" s="9">
        <f t="shared" si="2"/>
        <v>0</v>
      </c>
      <c r="P26" s="9">
        <f t="shared" si="3"/>
        <v>0</v>
      </c>
      <c r="Q26" s="12">
        <f t="shared" si="4"/>
        <v>0</v>
      </c>
      <c r="R26" s="12">
        <f t="shared" si="5"/>
        <v>0</v>
      </c>
      <c r="S26" s="9">
        <f t="shared" si="10"/>
        <v>0</v>
      </c>
      <c r="T26" s="9">
        <f t="shared" si="11"/>
        <v>0</v>
      </c>
      <c r="V26" s="334"/>
    </row>
    <row r="27" spans="1:22" x14ac:dyDescent="0.2">
      <c r="A27" s="308" t="str">
        <f>'terepi-hajtásszám&amp;hullaték'!HG4</f>
        <v>faj3 +</v>
      </c>
      <c r="B27" s="376">
        <f>X137</f>
        <v>0</v>
      </c>
      <c r="C27" s="373">
        <f>X138</f>
        <v>0</v>
      </c>
      <c r="D27" s="373">
        <f>X142</f>
        <v>0</v>
      </c>
      <c r="E27" s="27">
        <f>'terepi-hajtásszám&amp;hullaték'!GQ108</f>
        <v>9</v>
      </c>
      <c r="F27" s="18">
        <f>'terepi-hajtásszám&amp;hullaték'!GU109</f>
        <v>0</v>
      </c>
      <c r="G27" s="18">
        <f>'terepi-hajtásszám&amp;hullaték'!GV110</f>
        <v>0</v>
      </c>
      <c r="H27" s="9">
        <f t="shared" si="12"/>
        <v>0</v>
      </c>
      <c r="I27" s="9">
        <f t="shared" si="6"/>
        <v>0</v>
      </c>
      <c r="J27" s="9">
        <f t="shared" si="7"/>
        <v>4.5918367346938778E-2</v>
      </c>
      <c r="K27" s="9">
        <f t="shared" si="8"/>
        <v>0</v>
      </c>
      <c r="L27" s="12">
        <f t="shared" si="0"/>
        <v>9</v>
      </c>
      <c r="M27" s="9">
        <f t="shared" si="9"/>
        <v>6</v>
      </c>
      <c r="N27" s="12">
        <f t="shared" si="1"/>
        <v>0</v>
      </c>
      <c r="O27" s="9">
        <f t="shared" si="2"/>
        <v>0</v>
      </c>
      <c r="P27" s="9">
        <f t="shared" si="3"/>
        <v>0</v>
      </c>
      <c r="Q27" s="12">
        <f t="shared" si="4"/>
        <v>0</v>
      </c>
      <c r="R27" s="12">
        <f t="shared" si="5"/>
        <v>0</v>
      </c>
      <c r="S27" s="9">
        <f t="shared" si="10"/>
        <v>0</v>
      </c>
      <c r="T27" s="9">
        <f t="shared" si="11"/>
        <v>0</v>
      </c>
      <c r="V27" s="334"/>
    </row>
    <row r="28" spans="1:22" x14ac:dyDescent="0.2">
      <c r="A28" s="308"/>
      <c r="B28" s="373"/>
      <c r="C28" s="373"/>
      <c r="D28" s="373"/>
      <c r="E28" s="27">
        <f>'terepi-hajtásszám&amp;hullaték'!GQ108</f>
        <v>9</v>
      </c>
      <c r="F28" s="18">
        <f>'terepi-hajtásszám&amp;hullaték'!GU109</f>
        <v>0</v>
      </c>
      <c r="G28" s="18">
        <f>'terepi-hajtásszám&amp;hullaték'!GV110</f>
        <v>0</v>
      </c>
      <c r="H28" s="9">
        <f t="shared" si="12"/>
        <v>0</v>
      </c>
      <c r="I28" s="9">
        <f t="shared" si="6"/>
        <v>0</v>
      </c>
      <c r="J28" s="9">
        <f t="shared" si="7"/>
        <v>4.5918367346938778E-2</v>
      </c>
      <c r="K28" s="9">
        <f t="shared" si="8"/>
        <v>0</v>
      </c>
      <c r="L28" s="12">
        <f t="shared" si="0"/>
        <v>9</v>
      </c>
      <c r="M28" s="9">
        <f t="shared" si="9"/>
        <v>6</v>
      </c>
      <c r="N28" s="12">
        <f t="shared" si="1"/>
        <v>0</v>
      </c>
      <c r="O28" s="9">
        <f t="shared" si="2"/>
        <v>0</v>
      </c>
      <c r="P28" s="9">
        <f t="shared" si="3"/>
        <v>0</v>
      </c>
      <c r="Q28" s="12">
        <f t="shared" si="4"/>
        <v>0</v>
      </c>
      <c r="R28" s="12">
        <f t="shared" si="5"/>
        <v>0</v>
      </c>
      <c r="S28" s="9">
        <f t="shared" si="10"/>
        <v>0</v>
      </c>
      <c r="T28" s="9">
        <f t="shared" si="11"/>
        <v>0</v>
      </c>
      <c r="V28" s="334"/>
    </row>
    <row r="29" spans="1:22" x14ac:dyDescent="0.2">
      <c r="A29" s="28" t="s">
        <v>141</v>
      </c>
      <c r="B29" s="374"/>
      <c r="C29" s="374"/>
      <c r="D29" s="374"/>
      <c r="E29" s="11">
        <f>SUM(E5:E28)</f>
        <v>196</v>
      </c>
      <c r="F29" s="11">
        <f>SUM(F5:F28)</f>
        <v>20</v>
      </c>
      <c r="G29" s="11">
        <f>SUM(G5:G25)</f>
        <v>27</v>
      </c>
      <c r="H29" s="12">
        <f>F29/E29</f>
        <v>0.10204081632653061</v>
      </c>
      <c r="I29" s="12">
        <f>(G29+F29)/E29</f>
        <v>0.23979591836734693</v>
      </c>
      <c r="J29" s="26"/>
      <c r="K29" s="26"/>
      <c r="L29" s="12">
        <f t="shared" si="0"/>
        <v>196</v>
      </c>
      <c r="M29" s="12">
        <f>(L29*(10000/(100*0.5*0.3)))/1000</f>
        <v>130.66666666666666</v>
      </c>
      <c r="N29" s="12">
        <f t="shared" si="1"/>
        <v>20</v>
      </c>
      <c r="O29" s="12">
        <f>SUM(O5:O28)</f>
        <v>0</v>
      </c>
      <c r="P29" s="12">
        <f>SUM(P5:P28)</f>
        <v>0</v>
      </c>
      <c r="Q29" s="12">
        <f t="shared" si="4"/>
        <v>0</v>
      </c>
      <c r="R29" s="12">
        <f t="shared" si="5"/>
        <v>0</v>
      </c>
      <c r="S29" s="13">
        <f>SUM(S5:S28)</f>
        <v>0</v>
      </c>
      <c r="T29" s="14">
        <f>SUM(T5:T28)</f>
        <v>0</v>
      </c>
      <c r="U29" s="2"/>
      <c r="V29" s="25"/>
    </row>
    <row r="30" spans="1:22" x14ac:dyDescent="0.2">
      <c r="A30" s="7"/>
      <c r="B30" s="350"/>
      <c r="C30" s="350"/>
      <c r="D30" s="350"/>
      <c r="F30" s="3"/>
      <c r="G30" s="3"/>
      <c r="H30" s="3"/>
      <c r="I30" s="3"/>
      <c r="J30" s="3"/>
      <c r="K30" s="3"/>
      <c r="L30" s="3"/>
      <c r="M30" s="3"/>
      <c r="R30" s="8"/>
    </row>
    <row r="31" spans="1:22" ht="42.75" customHeight="1" x14ac:dyDescent="0.2">
      <c r="A31" s="350"/>
      <c r="B31" s="350"/>
      <c r="C31" s="350"/>
      <c r="D31" s="350"/>
      <c r="F31" s="3"/>
      <c r="G31" s="3"/>
      <c r="H31" s="3"/>
      <c r="I31" s="3"/>
      <c r="J31" s="3"/>
      <c r="K31" s="3"/>
      <c r="L31" s="3"/>
      <c r="M31" s="3"/>
      <c r="R31" s="8"/>
    </row>
    <row r="32" spans="1:22" x14ac:dyDescent="0.2">
      <c r="A32" s="350"/>
      <c r="B32" s="350"/>
      <c r="C32" s="350"/>
      <c r="D32" s="350"/>
      <c r="F32" s="3"/>
      <c r="G32" s="3"/>
      <c r="H32" s="3"/>
      <c r="I32" s="3"/>
      <c r="J32" s="3"/>
      <c r="K32" s="3"/>
      <c r="L32" s="3"/>
      <c r="M32" s="3"/>
      <c r="R32" s="8"/>
    </row>
    <row r="33" spans="1:24" x14ac:dyDescent="0.2">
      <c r="A33" s="350"/>
      <c r="B33" s="350"/>
      <c r="C33" s="350"/>
      <c r="D33" s="350"/>
      <c r="F33" s="3"/>
      <c r="G33" s="3"/>
      <c r="H33" s="3"/>
      <c r="I33" s="3"/>
      <c r="J33" s="3"/>
      <c r="K33" s="3"/>
      <c r="L33" s="3"/>
      <c r="M33" s="3"/>
      <c r="R33" s="8"/>
    </row>
    <row r="34" spans="1:24" x14ac:dyDescent="0.2">
      <c r="A34" s="350"/>
      <c r="B34" s="350"/>
      <c r="C34" s="350"/>
      <c r="D34" s="350"/>
      <c r="F34" s="3"/>
      <c r="G34" s="3"/>
      <c r="H34" s="3"/>
      <c r="I34" s="3"/>
      <c r="J34" s="3"/>
      <c r="K34" s="3"/>
      <c r="L34" s="3"/>
      <c r="M34" s="3"/>
      <c r="R34" s="8"/>
    </row>
    <row r="35" spans="1:24" x14ac:dyDescent="0.2">
      <c r="A35" s="7"/>
      <c r="B35" s="350"/>
      <c r="C35" s="350"/>
      <c r="D35" s="350"/>
      <c r="F35" s="1"/>
      <c r="G35" s="1"/>
      <c r="H35" s="3"/>
      <c r="I35" s="3"/>
      <c r="J35" s="3"/>
      <c r="K35" s="3"/>
      <c r="L35" s="3"/>
      <c r="M35" s="3"/>
      <c r="R35" s="8"/>
    </row>
    <row r="36" spans="1:24" ht="15" x14ac:dyDescent="0.2">
      <c r="A36" s="359"/>
      <c r="B36" s="354" t="str">
        <f>'terepi-hajtásszám&amp;hullaték'!Q4</f>
        <v>Kocsánytalan tölgy</v>
      </c>
      <c r="C36" s="354" t="str">
        <f>'terepi-hajtásszám&amp;hullaték'!Z4</f>
        <v>Kocsányos tölgy</v>
      </c>
      <c r="D36" s="354" t="str">
        <f>'terepi-hajtásszám&amp;hullaték'!AI4</f>
        <v>Csertölgy</v>
      </c>
      <c r="E36" s="354" t="str">
        <f>'terepi-hajtásszám&amp;hullaték'!AR4</f>
        <v>Magas kőris</v>
      </c>
      <c r="F36" s="354" t="str">
        <f>'terepi-hajtásszám&amp;hullaték'!BA4</f>
        <v>Virágos kőris</v>
      </c>
      <c r="G36" s="354" t="str">
        <f>'terepi-hajtásszám&amp;hullaték'!BJ4</f>
        <v>Gyertyán</v>
      </c>
      <c r="H36" s="354" t="str">
        <f>'terepi-hajtásszám&amp;hullaték'!BS4</f>
        <v>Bükk</v>
      </c>
      <c r="I36" s="354" t="str">
        <f>'terepi-hajtásszám&amp;hullaték'!CB4</f>
        <v>Hegyi juhar</v>
      </c>
      <c r="J36" s="354" t="str">
        <f>'terepi-hajtásszám&amp;hullaték'!CK4</f>
        <v>Korai juhar</v>
      </c>
      <c r="K36" s="354" t="str">
        <f>'terepi-hajtásszám&amp;hullaték'!CT4</f>
        <v>Mezei juhar</v>
      </c>
      <c r="L36" s="354" t="str">
        <f>'terepi-hajtásszám&amp;hullaték'!DC4</f>
        <v>Erdei fenyő</v>
      </c>
      <c r="M36" s="354" t="str">
        <f>'terepi-hajtásszám&amp;hullaték'!DL4</f>
        <v>Akác</v>
      </c>
      <c r="N36" s="354" t="str">
        <f>'terepi-hajtásszám&amp;hullaték'!DU4</f>
        <v>Fagyal</v>
      </c>
      <c r="O36" s="354" t="str">
        <f>'terepi-hajtásszám&amp;hullaték'!ED4</f>
        <v>Galagonya</v>
      </c>
      <c r="P36" s="354" t="str">
        <f>'terepi-hajtásszám&amp;hullaték'!EM4</f>
        <v>Húsos som</v>
      </c>
      <c r="Q36" s="354" t="str">
        <f>'terepi-hajtásszám&amp;hullaték'!EV4</f>
        <v>Veresgyűrűs som</v>
      </c>
      <c r="R36" s="354" t="str">
        <f>'terepi-hajtásszám&amp;hullaték'!FE4</f>
        <v>Kökény</v>
      </c>
      <c r="S36" s="354" t="str">
        <f>'terepi-hajtásszám&amp;hullaték'!FN4</f>
        <v>Szeder</v>
      </c>
      <c r="T36" s="354" t="str">
        <f>'terepi-hajtásszám&amp;hullaték'!FW4</f>
        <v>Vadrózsa</v>
      </c>
      <c r="U36" s="354" t="str">
        <f>'terepi-hajtásszám&amp;hullaték'!GF4</f>
        <v>Bodza</v>
      </c>
      <c r="V36" s="354" t="str">
        <f>'terepi-hajtásszám&amp;hullaték'!GO4</f>
        <v>Tatárjuhar</v>
      </c>
      <c r="W36" s="354" t="str">
        <f>'terepi-hajtásszám&amp;hullaték'!GX4</f>
        <v>faj2 +</v>
      </c>
      <c r="X36" s="354" t="str">
        <f>'terepi-hajtásszám&amp;hullaték'!HG4</f>
        <v>faj3 +</v>
      </c>
    </row>
    <row r="37" spans="1:24" ht="15" x14ac:dyDescent="0.25">
      <c r="A37" s="360" t="s">
        <v>0</v>
      </c>
      <c r="B37" s="351">
        <f>SUM('terepi-hajtásszám&amp;hullaték'!P7:S7)</f>
        <v>1</v>
      </c>
      <c r="C37" s="352">
        <f>SUM('terepi-hajtásszám&amp;hullaték'!Y7:AB7)</f>
        <v>0</v>
      </c>
      <c r="D37" s="352">
        <f>SUM('terepi-hajtásszám&amp;hullaték'!AH7:AK7)</f>
        <v>0</v>
      </c>
      <c r="E37" s="352">
        <f>SUM('terepi-hajtásszám&amp;hullaték'!AQ7:AT7)</f>
        <v>0</v>
      </c>
      <c r="F37" s="352">
        <f>SUM('terepi-hajtásszám&amp;hullaték'!AZ7:BC7)</f>
        <v>0</v>
      </c>
      <c r="G37" s="352">
        <f>SUM('terepi-hajtásszám&amp;hullaték'!BI7:BL7)</f>
        <v>2</v>
      </c>
      <c r="H37" s="352">
        <f>SUM('terepi-hajtásszám&amp;hullaték'!BR7:BU7)</f>
        <v>0</v>
      </c>
      <c r="I37" s="352">
        <f>SUM('terepi-hajtásszám&amp;hullaték'!CA7:CD7)</f>
        <v>0</v>
      </c>
      <c r="J37" s="352">
        <f>SUM('terepi-hajtásszám&amp;hullaték'!CJ7:CM7)</f>
        <v>0</v>
      </c>
      <c r="K37" s="351">
        <f>SUM('terepi-hajtásszám&amp;hullaték'!CS7:CV7)</f>
        <v>0</v>
      </c>
      <c r="L37" s="351">
        <f>SUM('terepi-hajtásszám&amp;hullaték'!DB7:DE7)</f>
        <v>0</v>
      </c>
      <c r="M37" s="351">
        <f>SUM('terepi-hajtásszám&amp;hullaték'!DK7:DN7)</f>
        <v>0</v>
      </c>
      <c r="N37" s="351">
        <f>SUM('terepi-hajtásszám&amp;hullaték'!DT7:DW7)</f>
        <v>0</v>
      </c>
      <c r="O37" s="353">
        <f>SUM('terepi-hajtásszám&amp;hullaték'!EC7:EF7)</f>
        <v>0</v>
      </c>
      <c r="P37" s="351">
        <f>SUM('terepi-hajtásszám&amp;hullaték'!EL7:EO7)</f>
        <v>0</v>
      </c>
      <c r="Q37" s="351">
        <f>SUM('terepi-hajtásszám&amp;hullaték'!EU7:EX7)</f>
        <v>0</v>
      </c>
      <c r="R37" s="351">
        <f>SUM('terepi-hajtásszám&amp;hullaték'!FD7:FG7)</f>
        <v>0</v>
      </c>
      <c r="S37" s="351">
        <f>SUM('terepi-hajtásszám&amp;hullaték'!FM7:FP7)</f>
        <v>0</v>
      </c>
      <c r="T37" s="351">
        <f>SUM('terepi-hajtásszám&amp;hullaték'!FV7:FY7)</f>
        <v>0</v>
      </c>
      <c r="U37" s="351">
        <f>SUM('terepi-hajtásszám&amp;hullaték'!GE7:GH7)</f>
        <v>0</v>
      </c>
      <c r="V37" s="351">
        <f>SUM('terepi-hajtásszám&amp;hullaték'!GN7:GQ7)</f>
        <v>0</v>
      </c>
      <c r="W37" s="351">
        <f>SUM('terepi-hajtásszám&amp;hullaték'!GW7:GZ7)</f>
        <v>0</v>
      </c>
      <c r="X37" s="351">
        <f>SUM('terepi-hajtásszám&amp;hullaték'!HF7:HI7)</f>
        <v>0</v>
      </c>
    </row>
    <row r="38" spans="1:24" ht="15" x14ac:dyDescent="0.25">
      <c r="A38" s="360" t="s">
        <v>1</v>
      </c>
      <c r="B38" s="351">
        <f>SUM('terepi-hajtásszám&amp;hullaték'!P8:S8)</f>
        <v>0</v>
      </c>
      <c r="C38" s="352">
        <f>SUM('terepi-hajtásszám&amp;hullaték'!Y8:AB8)</f>
        <v>0</v>
      </c>
      <c r="D38" s="352">
        <f>SUM('terepi-hajtásszám&amp;hullaték'!AH8:AK8)</f>
        <v>0</v>
      </c>
      <c r="E38" s="352">
        <f>SUM('terepi-hajtásszám&amp;hullaték'!AQ8:AT8)</f>
        <v>0</v>
      </c>
      <c r="F38" s="352">
        <f>SUM('terepi-hajtásszám&amp;hullaték'!AZ8:BC8)</f>
        <v>0</v>
      </c>
      <c r="G38" s="352">
        <f>SUM('terepi-hajtásszám&amp;hullaték'!BI8:BL8)</f>
        <v>0</v>
      </c>
      <c r="H38" s="352">
        <f>SUM('terepi-hajtásszám&amp;hullaték'!BR8:BU8)</f>
        <v>0</v>
      </c>
      <c r="I38" s="352">
        <f>SUM('terepi-hajtásszám&amp;hullaték'!CA8:CD8)</f>
        <v>0</v>
      </c>
      <c r="J38" s="352">
        <f>SUM('terepi-hajtásszám&amp;hullaték'!CJ8:CM8)</f>
        <v>0</v>
      </c>
      <c r="K38" s="351">
        <f>SUM('terepi-hajtásszám&amp;hullaték'!CS8:CV8)</f>
        <v>0</v>
      </c>
      <c r="L38" s="351">
        <f>SUM('terepi-hajtásszám&amp;hullaték'!DB8:DE8)</f>
        <v>0</v>
      </c>
      <c r="M38" s="351">
        <f>SUM('terepi-hajtásszám&amp;hullaték'!DK8:DN8)</f>
        <v>0</v>
      </c>
      <c r="N38" s="351">
        <f>SUM('terepi-hajtásszám&amp;hullaték'!DT8:DW8)</f>
        <v>0</v>
      </c>
      <c r="O38" s="353">
        <f>SUM('terepi-hajtásszám&amp;hullaték'!EC8:EF8)</f>
        <v>0</v>
      </c>
      <c r="P38" s="351">
        <f>SUM('terepi-hajtásszám&amp;hullaték'!EL8:EO8)</f>
        <v>0</v>
      </c>
      <c r="Q38" s="351">
        <f>SUM('terepi-hajtásszám&amp;hullaték'!EU8:EX8)</f>
        <v>0</v>
      </c>
      <c r="R38" s="351">
        <f>SUM('terepi-hajtásszám&amp;hullaték'!FD8:FG8)</f>
        <v>0</v>
      </c>
      <c r="S38" s="351">
        <f>SUM('terepi-hajtásszám&amp;hullaték'!FM8:FP8)</f>
        <v>0</v>
      </c>
      <c r="T38" s="351">
        <f>SUM('terepi-hajtásszám&amp;hullaték'!FV8:FY8)</f>
        <v>0</v>
      </c>
      <c r="U38" s="351">
        <f>SUM('terepi-hajtásszám&amp;hullaték'!GE8:GH8)</f>
        <v>0</v>
      </c>
      <c r="V38" s="351">
        <f>SUM('terepi-hajtásszám&amp;hullaték'!GN8:GQ8)</f>
        <v>1</v>
      </c>
      <c r="W38" s="351">
        <f>SUM('terepi-hajtásszám&amp;hullaték'!GW8:GZ8)</f>
        <v>0</v>
      </c>
      <c r="X38" s="351">
        <f>SUM('terepi-hajtásszám&amp;hullaték'!HF8:HI8)</f>
        <v>0</v>
      </c>
    </row>
    <row r="39" spans="1:24" ht="15" x14ac:dyDescent="0.25">
      <c r="A39" s="360" t="s">
        <v>2</v>
      </c>
      <c r="B39" s="351">
        <f>SUM('terepi-hajtásszám&amp;hullaték'!P9:S9)</f>
        <v>0</v>
      </c>
      <c r="C39" s="352">
        <f>SUM('terepi-hajtásszám&amp;hullaték'!Y9:AB9)</f>
        <v>0</v>
      </c>
      <c r="D39" s="352">
        <f>SUM('terepi-hajtásszám&amp;hullaték'!AH9:AK9)</f>
        <v>0</v>
      </c>
      <c r="E39" s="352">
        <f>SUM('terepi-hajtásszám&amp;hullaték'!AQ9:AT9)</f>
        <v>0</v>
      </c>
      <c r="F39" s="352">
        <f>SUM('terepi-hajtásszám&amp;hullaték'!AZ9:BC9)</f>
        <v>0</v>
      </c>
      <c r="G39" s="352">
        <f>SUM('terepi-hajtásszám&amp;hullaték'!BI9:BL9)</f>
        <v>1</v>
      </c>
      <c r="H39" s="352">
        <f>SUM('terepi-hajtásszám&amp;hullaték'!BR9:BU9)</f>
        <v>0</v>
      </c>
      <c r="I39" s="352">
        <f>SUM('terepi-hajtásszám&amp;hullaték'!CA9:CD9)</f>
        <v>0</v>
      </c>
      <c r="J39" s="352">
        <f>SUM('terepi-hajtásszám&amp;hullaték'!CJ9:CM9)</f>
        <v>0</v>
      </c>
      <c r="K39" s="351">
        <f>SUM('terepi-hajtásszám&amp;hullaték'!CS9:CV9)</f>
        <v>0</v>
      </c>
      <c r="L39" s="351">
        <f>SUM('terepi-hajtásszám&amp;hullaték'!DB9:DE9)</f>
        <v>0</v>
      </c>
      <c r="M39" s="351">
        <f>SUM('terepi-hajtásszám&amp;hullaték'!DK9:DN9)</f>
        <v>0</v>
      </c>
      <c r="N39" s="351">
        <f>SUM('terepi-hajtásszám&amp;hullaték'!DT9:DW9)</f>
        <v>0</v>
      </c>
      <c r="O39" s="353">
        <f>SUM('terepi-hajtásszám&amp;hullaték'!EC9:EF9)</f>
        <v>0</v>
      </c>
      <c r="P39" s="351">
        <f>SUM('terepi-hajtásszám&amp;hullaték'!EL9:EO9)</f>
        <v>0</v>
      </c>
      <c r="Q39" s="351">
        <f>SUM('terepi-hajtásszám&amp;hullaték'!EU9:EX9)</f>
        <v>0</v>
      </c>
      <c r="R39" s="351">
        <f>SUM('terepi-hajtásszám&amp;hullaték'!FD9:FG9)</f>
        <v>0</v>
      </c>
      <c r="S39" s="351">
        <f>SUM('terepi-hajtásszám&amp;hullaték'!FM9:FP9)</f>
        <v>0</v>
      </c>
      <c r="T39" s="351">
        <f>SUM('terepi-hajtásszám&amp;hullaték'!FV9:FY9)</f>
        <v>0</v>
      </c>
      <c r="U39" s="351">
        <f>SUM('terepi-hajtásszám&amp;hullaték'!GE9:GH9)</f>
        <v>0</v>
      </c>
      <c r="V39" s="351">
        <f>SUM('terepi-hajtásszám&amp;hullaték'!GN9:GQ9)</f>
        <v>0</v>
      </c>
      <c r="W39" s="351">
        <f>SUM('terepi-hajtásszám&amp;hullaték'!GW9:GZ9)</f>
        <v>0</v>
      </c>
      <c r="X39" s="351">
        <f>SUM('terepi-hajtásszám&amp;hullaték'!HF9:HI9)</f>
        <v>0</v>
      </c>
    </row>
    <row r="40" spans="1:24" ht="15" x14ac:dyDescent="0.25">
      <c r="A40" s="360" t="s">
        <v>3</v>
      </c>
      <c r="B40" s="351">
        <f>SUM('terepi-hajtásszám&amp;hullaték'!P10:S10)</f>
        <v>0</v>
      </c>
      <c r="C40" s="352">
        <f>SUM('terepi-hajtásszám&amp;hullaték'!Y10:AB10)</f>
        <v>0</v>
      </c>
      <c r="D40" s="352">
        <f>SUM('terepi-hajtásszám&amp;hullaték'!AH10:AK10)</f>
        <v>0</v>
      </c>
      <c r="E40" s="352">
        <f>SUM('terepi-hajtásszám&amp;hullaték'!AQ10:AT10)</f>
        <v>0</v>
      </c>
      <c r="F40" s="352">
        <f>SUM('terepi-hajtásszám&amp;hullaték'!AZ10:BC10)</f>
        <v>0</v>
      </c>
      <c r="G40" s="352">
        <f>SUM('terepi-hajtásszám&amp;hullaték'!BI10:BL10)</f>
        <v>0</v>
      </c>
      <c r="H40" s="352">
        <f>SUM('terepi-hajtásszám&amp;hullaték'!BR10:BU10)</f>
        <v>0</v>
      </c>
      <c r="I40" s="352">
        <f>SUM('terepi-hajtásszám&amp;hullaték'!CA10:CD10)</f>
        <v>0</v>
      </c>
      <c r="J40" s="352">
        <f>SUM('terepi-hajtásszám&amp;hullaték'!CJ10:CM10)</f>
        <v>0</v>
      </c>
      <c r="K40" s="351">
        <f>SUM('terepi-hajtásszám&amp;hullaték'!CS10:CV10)</f>
        <v>0</v>
      </c>
      <c r="L40" s="351">
        <f>SUM('terepi-hajtásszám&amp;hullaték'!DB10:DE10)</f>
        <v>0</v>
      </c>
      <c r="M40" s="351">
        <f>SUM('terepi-hajtásszám&amp;hullaték'!DK10:DN10)</f>
        <v>0</v>
      </c>
      <c r="N40" s="351">
        <f>SUM('terepi-hajtásszám&amp;hullaték'!DT10:DW10)</f>
        <v>0</v>
      </c>
      <c r="O40" s="353">
        <f>SUM('terepi-hajtásszám&amp;hullaték'!EC10:EF10)</f>
        <v>0</v>
      </c>
      <c r="P40" s="351">
        <f>SUM('terepi-hajtásszám&amp;hullaték'!EL10:EO10)</f>
        <v>0</v>
      </c>
      <c r="Q40" s="351">
        <f>SUM('terepi-hajtásszám&amp;hullaték'!EU10:EX10)</f>
        <v>0</v>
      </c>
      <c r="R40" s="351">
        <f>SUM('terepi-hajtásszám&amp;hullaték'!FD10:FG10)</f>
        <v>0</v>
      </c>
      <c r="S40" s="351">
        <f>SUM('terepi-hajtásszám&amp;hullaték'!FM10:FP10)</f>
        <v>0</v>
      </c>
      <c r="T40" s="351">
        <f>SUM('terepi-hajtásszám&amp;hullaték'!FV10:FY10)</f>
        <v>0</v>
      </c>
      <c r="U40" s="351">
        <f>SUM('terepi-hajtásszám&amp;hullaték'!GE10:GH10)</f>
        <v>0</v>
      </c>
      <c r="V40" s="351">
        <f>SUM('terepi-hajtásszám&amp;hullaték'!GN10:GQ10)</f>
        <v>0</v>
      </c>
      <c r="W40" s="351">
        <f>SUM('terepi-hajtásszám&amp;hullaték'!GW10:GZ10)</f>
        <v>0</v>
      </c>
      <c r="X40" s="351">
        <f>SUM('terepi-hajtásszám&amp;hullaték'!HF10:HI10)</f>
        <v>0</v>
      </c>
    </row>
    <row r="41" spans="1:24" ht="15" x14ac:dyDescent="0.25">
      <c r="A41" s="360" t="s">
        <v>4</v>
      </c>
      <c r="B41" s="351">
        <f>SUM('terepi-hajtásszám&amp;hullaték'!P11:S11)</f>
        <v>0</v>
      </c>
      <c r="C41" s="352">
        <f>SUM('terepi-hajtásszám&amp;hullaték'!Y11:AB11)</f>
        <v>0</v>
      </c>
      <c r="D41" s="352">
        <f>SUM('terepi-hajtásszám&amp;hullaték'!AH11:AK11)</f>
        <v>0</v>
      </c>
      <c r="E41" s="352">
        <f>SUM('terepi-hajtásszám&amp;hullaték'!AQ11:AT11)</f>
        <v>0</v>
      </c>
      <c r="F41" s="352">
        <f>SUM('terepi-hajtásszám&amp;hullaték'!AZ11:BC11)</f>
        <v>0</v>
      </c>
      <c r="G41" s="352">
        <f>SUM('terepi-hajtásszám&amp;hullaték'!BI11:BL11)</f>
        <v>0</v>
      </c>
      <c r="H41" s="352">
        <f>SUM('terepi-hajtásszám&amp;hullaték'!BR11:BU11)</f>
        <v>0</v>
      </c>
      <c r="I41" s="352">
        <f>SUM('terepi-hajtásszám&amp;hullaték'!CA11:CD11)</f>
        <v>0</v>
      </c>
      <c r="J41" s="352">
        <f>SUM('terepi-hajtásszám&amp;hullaték'!CJ11:CM11)</f>
        <v>0</v>
      </c>
      <c r="K41" s="351">
        <f>SUM('terepi-hajtásszám&amp;hullaték'!CS11:CV11)</f>
        <v>0</v>
      </c>
      <c r="L41" s="351">
        <f>SUM('terepi-hajtásszám&amp;hullaték'!DB11:DE11)</f>
        <v>0</v>
      </c>
      <c r="M41" s="351">
        <f>SUM('terepi-hajtásszám&amp;hullaték'!DK11:DN11)</f>
        <v>0</v>
      </c>
      <c r="N41" s="351">
        <f>SUM('terepi-hajtásszám&amp;hullaték'!DT11:DW11)</f>
        <v>0</v>
      </c>
      <c r="O41" s="353">
        <f>SUM('terepi-hajtásszám&amp;hullaték'!EC11:EF11)</f>
        <v>0</v>
      </c>
      <c r="P41" s="351">
        <f>SUM('terepi-hajtásszám&amp;hullaték'!EL11:EO11)</f>
        <v>0</v>
      </c>
      <c r="Q41" s="351">
        <f>SUM('terepi-hajtásszám&amp;hullaték'!EU11:EX11)</f>
        <v>0</v>
      </c>
      <c r="R41" s="351">
        <f>SUM('terepi-hajtásszám&amp;hullaték'!FD11:FG11)</f>
        <v>0</v>
      </c>
      <c r="S41" s="351">
        <f>SUM('terepi-hajtásszám&amp;hullaték'!FM11:FP11)</f>
        <v>0</v>
      </c>
      <c r="T41" s="351">
        <f>SUM('terepi-hajtásszám&amp;hullaték'!FV11:FY11)</f>
        <v>0</v>
      </c>
      <c r="U41" s="351">
        <f>SUM('terepi-hajtásszám&amp;hullaték'!GE11:GH11)</f>
        <v>0</v>
      </c>
      <c r="V41" s="351">
        <f>SUM('terepi-hajtásszám&amp;hullaték'!GN11:GQ11)</f>
        <v>0</v>
      </c>
      <c r="W41" s="351">
        <f>SUM('terepi-hajtásszám&amp;hullaték'!GW11:GZ11)</f>
        <v>0</v>
      </c>
      <c r="X41" s="351">
        <f>SUM('terepi-hajtásszám&amp;hullaték'!HF11:HI11)</f>
        <v>0</v>
      </c>
    </row>
    <row r="42" spans="1:24" ht="15" x14ac:dyDescent="0.25">
      <c r="A42" s="360" t="s">
        <v>5</v>
      </c>
      <c r="B42" s="351">
        <f>SUM('terepi-hajtásszám&amp;hullaték'!P12:S12)</f>
        <v>0</v>
      </c>
      <c r="C42" s="352">
        <f>SUM('terepi-hajtásszám&amp;hullaték'!Y12:AB12)</f>
        <v>0</v>
      </c>
      <c r="D42" s="352">
        <f>SUM('terepi-hajtásszám&amp;hullaték'!AH12:AK12)</f>
        <v>0</v>
      </c>
      <c r="E42" s="352">
        <f>SUM('terepi-hajtásszám&amp;hullaték'!AQ12:AT12)</f>
        <v>0</v>
      </c>
      <c r="F42" s="352">
        <f>SUM('terepi-hajtásszám&amp;hullaték'!AZ12:BC12)</f>
        <v>0</v>
      </c>
      <c r="G42" s="352">
        <f>SUM('terepi-hajtásszám&amp;hullaték'!BI12:BL12)</f>
        <v>0</v>
      </c>
      <c r="H42" s="352">
        <f>SUM('terepi-hajtásszám&amp;hullaték'!BR12:BU12)</f>
        <v>0</v>
      </c>
      <c r="I42" s="352">
        <f>SUM('terepi-hajtásszám&amp;hullaték'!CA12:CD12)</f>
        <v>0</v>
      </c>
      <c r="J42" s="352">
        <f>SUM('terepi-hajtásszám&amp;hullaték'!CJ12:CM12)</f>
        <v>0</v>
      </c>
      <c r="K42" s="351">
        <f>SUM('terepi-hajtásszám&amp;hullaték'!CS12:CV12)</f>
        <v>0</v>
      </c>
      <c r="L42" s="351">
        <f>SUM('terepi-hajtásszám&amp;hullaték'!DB12:DE12)</f>
        <v>0</v>
      </c>
      <c r="M42" s="351">
        <f>SUM('terepi-hajtásszám&amp;hullaték'!DK12:DN12)</f>
        <v>0</v>
      </c>
      <c r="N42" s="351">
        <f>SUM('terepi-hajtásszám&amp;hullaték'!DT12:DW12)</f>
        <v>0</v>
      </c>
      <c r="O42" s="353">
        <f>SUM('terepi-hajtásszám&amp;hullaték'!EC12:EF12)</f>
        <v>0</v>
      </c>
      <c r="P42" s="351">
        <f>SUM('terepi-hajtásszám&amp;hullaték'!EL12:EO12)</f>
        <v>0</v>
      </c>
      <c r="Q42" s="351">
        <f>SUM('terepi-hajtásszám&amp;hullaték'!EU12:EX12)</f>
        <v>0</v>
      </c>
      <c r="R42" s="351">
        <f>SUM('terepi-hajtásszám&amp;hullaték'!FD12:FG12)</f>
        <v>0</v>
      </c>
      <c r="S42" s="351">
        <f>SUM('terepi-hajtásszám&amp;hullaték'!FM12:FP12)</f>
        <v>0</v>
      </c>
      <c r="T42" s="351">
        <f>SUM('terepi-hajtásszám&amp;hullaték'!FV12:FY12)</f>
        <v>0</v>
      </c>
      <c r="U42" s="351">
        <f>SUM('terepi-hajtásszám&amp;hullaték'!GE12:GH12)</f>
        <v>0</v>
      </c>
      <c r="V42" s="351">
        <f>SUM('terepi-hajtásszám&amp;hullaték'!GN12:GQ12)</f>
        <v>0</v>
      </c>
      <c r="W42" s="351">
        <f>SUM('terepi-hajtásszám&amp;hullaték'!GW12:GZ12)</f>
        <v>0</v>
      </c>
      <c r="X42" s="351">
        <f>SUM('terepi-hajtásszám&amp;hullaték'!HF12:HI12)</f>
        <v>0</v>
      </c>
    </row>
    <row r="43" spans="1:24" ht="15" x14ac:dyDescent="0.25">
      <c r="A43" s="360" t="s">
        <v>6</v>
      </c>
      <c r="B43" s="351">
        <f>SUM('terepi-hajtásszám&amp;hullaték'!P13:S13)</f>
        <v>0</v>
      </c>
      <c r="C43" s="352">
        <f>SUM('terepi-hajtásszám&amp;hullaték'!Y13:AB13)</f>
        <v>0</v>
      </c>
      <c r="D43" s="352">
        <f>SUM('terepi-hajtásszám&amp;hullaték'!AH13:AK13)</f>
        <v>0</v>
      </c>
      <c r="E43" s="352">
        <f>SUM('terepi-hajtásszám&amp;hullaték'!AQ13:AT13)</f>
        <v>0</v>
      </c>
      <c r="F43" s="352">
        <f>SUM('terepi-hajtásszám&amp;hullaték'!AZ13:BC13)</f>
        <v>0</v>
      </c>
      <c r="G43" s="352">
        <f>SUM('terepi-hajtásszám&amp;hullaték'!BI13:BL13)</f>
        <v>0</v>
      </c>
      <c r="H43" s="352">
        <f>SUM('terepi-hajtásszám&amp;hullaték'!BR13:BU13)</f>
        <v>0</v>
      </c>
      <c r="I43" s="352">
        <f>SUM('terepi-hajtásszám&amp;hullaték'!CA13:CD13)</f>
        <v>0</v>
      </c>
      <c r="J43" s="352">
        <f>SUM('terepi-hajtásszám&amp;hullaték'!CJ13:CM13)</f>
        <v>0</v>
      </c>
      <c r="K43" s="351">
        <f>SUM('terepi-hajtásszám&amp;hullaték'!CS13:CV13)</f>
        <v>0</v>
      </c>
      <c r="L43" s="351">
        <f>SUM('terepi-hajtásszám&amp;hullaték'!DB13:DE13)</f>
        <v>0</v>
      </c>
      <c r="M43" s="351">
        <f>SUM('terepi-hajtásszám&amp;hullaték'!DK13:DN13)</f>
        <v>0</v>
      </c>
      <c r="N43" s="351">
        <f>SUM('terepi-hajtásszám&amp;hullaték'!DT13:DW13)</f>
        <v>0</v>
      </c>
      <c r="O43" s="353">
        <f>SUM('terepi-hajtásszám&amp;hullaték'!EC13:EF13)</f>
        <v>0</v>
      </c>
      <c r="P43" s="351">
        <f>SUM('terepi-hajtásszám&amp;hullaték'!EL13:EO13)</f>
        <v>0</v>
      </c>
      <c r="Q43" s="351">
        <f>SUM('terepi-hajtásszám&amp;hullaték'!EU13:EX13)</f>
        <v>0</v>
      </c>
      <c r="R43" s="351">
        <f>SUM('terepi-hajtásszám&amp;hullaték'!FD13:FG13)</f>
        <v>0</v>
      </c>
      <c r="S43" s="351">
        <f>SUM('terepi-hajtásszám&amp;hullaték'!FM13:FP13)</f>
        <v>0</v>
      </c>
      <c r="T43" s="351">
        <f>SUM('terepi-hajtásszám&amp;hullaték'!FV13:FY13)</f>
        <v>0</v>
      </c>
      <c r="U43" s="351">
        <f>SUM('terepi-hajtásszám&amp;hullaték'!GE13:GH13)</f>
        <v>0</v>
      </c>
      <c r="V43" s="351">
        <f>SUM('terepi-hajtásszám&amp;hullaték'!GN13:GQ13)</f>
        <v>0</v>
      </c>
      <c r="W43" s="351">
        <f>SUM('terepi-hajtásszám&amp;hullaték'!GW13:GZ13)</f>
        <v>0</v>
      </c>
      <c r="X43" s="351">
        <f>SUM('terepi-hajtásszám&amp;hullaték'!HF13:HI13)</f>
        <v>0</v>
      </c>
    </row>
    <row r="44" spans="1:24" ht="15" x14ac:dyDescent="0.25">
      <c r="A44" s="360" t="s">
        <v>7</v>
      </c>
      <c r="B44" s="351">
        <f>SUM('terepi-hajtásszám&amp;hullaték'!P14:S14)</f>
        <v>0</v>
      </c>
      <c r="C44" s="352">
        <f>SUM('terepi-hajtásszám&amp;hullaték'!Y14:AB14)</f>
        <v>0</v>
      </c>
      <c r="D44" s="352">
        <f>SUM('terepi-hajtásszám&amp;hullaték'!AH14:AK14)</f>
        <v>0</v>
      </c>
      <c r="E44" s="352">
        <f>SUM('terepi-hajtásszám&amp;hullaték'!AQ14:AT14)</f>
        <v>0</v>
      </c>
      <c r="F44" s="352">
        <f>SUM('terepi-hajtásszám&amp;hullaték'!AZ14:BC14)</f>
        <v>0</v>
      </c>
      <c r="G44" s="352">
        <f>SUM('terepi-hajtásszám&amp;hullaték'!BI14:BL14)</f>
        <v>0</v>
      </c>
      <c r="H44" s="352">
        <f>SUM('terepi-hajtásszám&amp;hullaték'!BR14:BU14)</f>
        <v>0</v>
      </c>
      <c r="I44" s="352">
        <f>SUM('terepi-hajtásszám&amp;hullaték'!CA14:CD14)</f>
        <v>0</v>
      </c>
      <c r="J44" s="352">
        <f>SUM('terepi-hajtásszám&amp;hullaték'!CJ14:CM14)</f>
        <v>0</v>
      </c>
      <c r="K44" s="351">
        <f>SUM('terepi-hajtásszám&amp;hullaték'!CS14:CV14)</f>
        <v>0</v>
      </c>
      <c r="L44" s="351">
        <f>SUM('terepi-hajtásszám&amp;hullaték'!DB14:DE14)</f>
        <v>0</v>
      </c>
      <c r="M44" s="351">
        <f>SUM('terepi-hajtásszám&amp;hullaték'!DK14:DN14)</f>
        <v>0</v>
      </c>
      <c r="N44" s="351">
        <f>SUM('terepi-hajtásszám&amp;hullaték'!DT14:DW14)</f>
        <v>0</v>
      </c>
      <c r="O44" s="353">
        <f>SUM('terepi-hajtásszám&amp;hullaték'!EC14:EF14)</f>
        <v>0</v>
      </c>
      <c r="P44" s="351">
        <f>SUM('terepi-hajtásszám&amp;hullaték'!EL14:EO14)</f>
        <v>0</v>
      </c>
      <c r="Q44" s="351">
        <f>SUM('terepi-hajtásszám&amp;hullaték'!EU14:EX14)</f>
        <v>0</v>
      </c>
      <c r="R44" s="351">
        <f>SUM('terepi-hajtásszám&amp;hullaték'!FD14:FG14)</f>
        <v>0</v>
      </c>
      <c r="S44" s="351">
        <f>SUM('terepi-hajtásszám&amp;hullaték'!FM14:FP14)</f>
        <v>0</v>
      </c>
      <c r="T44" s="351">
        <f>SUM('terepi-hajtásszám&amp;hullaték'!FV14:FY14)</f>
        <v>0</v>
      </c>
      <c r="U44" s="351">
        <f>SUM('terepi-hajtásszám&amp;hullaték'!GE14:GH14)</f>
        <v>0</v>
      </c>
      <c r="V44" s="351">
        <f>SUM('terepi-hajtásszám&amp;hullaték'!GN14:GQ14)</f>
        <v>0</v>
      </c>
      <c r="W44" s="351">
        <f>SUM('terepi-hajtásszám&amp;hullaték'!GW14:GZ14)</f>
        <v>0</v>
      </c>
      <c r="X44" s="351">
        <f>SUM('terepi-hajtásszám&amp;hullaték'!HF14:HI14)</f>
        <v>0</v>
      </c>
    </row>
    <row r="45" spans="1:24" ht="15" x14ac:dyDescent="0.25">
      <c r="A45" s="360" t="s">
        <v>8</v>
      </c>
      <c r="B45" s="351">
        <f>SUM('terepi-hajtásszám&amp;hullaték'!P15:S15)</f>
        <v>0</v>
      </c>
      <c r="C45" s="352">
        <f>SUM('terepi-hajtásszám&amp;hullaték'!Y15:AB15)</f>
        <v>0</v>
      </c>
      <c r="D45" s="352">
        <f>SUM('terepi-hajtásszám&amp;hullaték'!AH15:AK15)</f>
        <v>0</v>
      </c>
      <c r="E45" s="352">
        <f>SUM('terepi-hajtásszám&amp;hullaték'!AQ15:AT15)</f>
        <v>0</v>
      </c>
      <c r="F45" s="352">
        <f>SUM('terepi-hajtásszám&amp;hullaték'!AZ15:BC15)</f>
        <v>0</v>
      </c>
      <c r="G45" s="352">
        <f>SUM('terepi-hajtásszám&amp;hullaték'!BI15:BL15)</f>
        <v>0</v>
      </c>
      <c r="H45" s="352">
        <f>SUM('terepi-hajtásszám&amp;hullaték'!BR15:BU15)</f>
        <v>0</v>
      </c>
      <c r="I45" s="352">
        <f>SUM('terepi-hajtásszám&amp;hullaték'!CA15:CD15)</f>
        <v>0</v>
      </c>
      <c r="J45" s="352">
        <f>SUM('terepi-hajtásszám&amp;hullaték'!CJ15:CM15)</f>
        <v>0</v>
      </c>
      <c r="K45" s="351">
        <f>SUM('terepi-hajtásszám&amp;hullaték'!CS15:CV15)</f>
        <v>0</v>
      </c>
      <c r="L45" s="351">
        <f>SUM('terepi-hajtásszám&amp;hullaték'!DB15:DE15)</f>
        <v>0</v>
      </c>
      <c r="M45" s="351">
        <f>SUM('terepi-hajtásszám&amp;hullaték'!DK15:DN15)</f>
        <v>0</v>
      </c>
      <c r="N45" s="351">
        <f>SUM('terepi-hajtásszám&amp;hullaték'!DT15:DW15)</f>
        <v>0</v>
      </c>
      <c r="O45" s="353">
        <f>SUM('terepi-hajtásszám&amp;hullaték'!EC15:EF15)</f>
        <v>0</v>
      </c>
      <c r="P45" s="351">
        <f>SUM('terepi-hajtásszám&amp;hullaték'!EL15:EO15)</f>
        <v>0</v>
      </c>
      <c r="Q45" s="351">
        <f>SUM('terepi-hajtásszám&amp;hullaték'!EU15:EX15)</f>
        <v>0</v>
      </c>
      <c r="R45" s="351">
        <f>SUM('terepi-hajtásszám&amp;hullaték'!FD15:FG15)</f>
        <v>0</v>
      </c>
      <c r="S45" s="351">
        <f>SUM('terepi-hajtásszám&amp;hullaték'!FM15:FP15)</f>
        <v>0</v>
      </c>
      <c r="T45" s="351">
        <f>SUM('terepi-hajtásszám&amp;hullaték'!FV15:FY15)</f>
        <v>0</v>
      </c>
      <c r="U45" s="351">
        <f>SUM('terepi-hajtásszám&amp;hullaték'!GE15:GH15)</f>
        <v>0</v>
      </c>
      <c r="V45" s="351">
        <f>SUM('terepi-hajtásszám&amp;hullaték'!GN15:GQ15)</f>
        <v>0</v>
      </c>
      <c r="W45" s="351">
        <f>SUM('terepi-hajtásszám&amp;hullaték'!GW15:GZ15)</f>
        <v>0</v>
      </c>
      <c r="X45" s="351">
        <f>SUM('terepi-hajtásszám&amp;hullaték'!HF15:HI15)</f>
        <v>0</v>
      </c>
    </row>
    <row r="46" spans="1:24" ht="15" x14ac:dyDescent="0.25">
      <c r="A46" s="360" t="s">
        <v>9</v>
      </c>
      <c r="B46" s="351">
        <f>SUM('terepi-hajtásszám&amp;hullaték'!P16:S16)</f>
        <v>1</v>
      </c>
      <c r="C46" s="352">
        <f>SUM('terepi-hajtásszám&amp;hullaték'!Y16:AB16)</f>
        <v>0</v>
      </c>
      <c r="D46" s="352">
        <f>SUM('terepi-hajtásszám&amp;hullaték'!AH16:AK16)</f>
        <v>0</v>
      </c>
      <c r="E46" s="352">
        <f>SUM('terepi-hajtásszám&amp;hullaték'!AQ16:AT16)</f>
        <v>0</v>
      </c>
      <c r="F46" s="352">
        <f>SUM('terepi-hajtásszám&amp;hullaték'!AZ16:BC16)</f>
        <v>0</v>
      </c>
      <c r="G46" s="352">
        <f>SUM('terepi-hajtásszám&amp;hullaték'!BI16:BL16)</f>
        <v>0</v>
      </c>
      <c r="H46" s="352">
        <f>SUM('terepi-hajtásszám&amp;hullaték'!BR16:BU16)</f>
        <v>0</v>
      </c>
      <c r="I46" s="352">
        <f>SUM('terepi-hajtásszám&amp;hullaték'!CA16:CD16)</f>
        <v>0</v>
      </c>
      <c r="J46" s="352">
        <f>SUM('terepi-hajtásszám&amp;hullaték'!CJ16:CM16)</f>
        <v>0</v>
      </c>
      <c r="K46" s="351">
        <f>SUM('terepi-hajtásszám&amp;hullaték'!CS16:CV16)</f>
        <v>0</v>
      </c>
      <c r="L46" s="351">
        <f>SUM('terepi-hajtásszám&amp;hullaték'!DB16:DE16)</f>
        <v>0</v>
      </c>
      <c r="M46" s="351">
        <f>SUM('terepi-hajtásszám&amp;hullaték'!DK16:DN16)</f>
        <v>0</v>
      </c>
      <c r="N46" s="351">
        <f>SUM('terepi-hajtásszám&amp;hullaték'!DT16:DW16)</f>
        <v>0</v>
      </c>
      <c r="O46" s="353">
        <f>SUM('terepi-hajtásszám&amp;hullaték'!EC16:EF16)</f>
        <v>0</v>
      </c>
      <c r="P46" s="351">
        <f>SUM('terepi-hajtásszám&amp;hullaték'!EL16:EO16)</f>
        <v>0</v>
      </c>
      <c r="Q46" s="351">
        <f>SUM('terepi-hajtásszám&amp;hullaték'!EU16:EX16)</f>
        <v>0</v>
      </c>
      <c r="R46" s="351">
        <f>SUM('terepi-hajtásszám&amp;hullaték'!FD16:FG16)</f>
        <v>0</v>
      </c>
      <c r="S46" s="351">
        <f>SUM('terepi-hajtásszám&amp;hullaték'!FM16:FP16)</f>
        <v>0</v>
      </c>
      <c r="T46" s="351">
        <f>SUM('terepi-hajtásszám&amp;hullaték'!FV16:FY16)</f>
        <v>0</v>
      </c>
      <c r="U46" s="351">
        <f>SUM('terepi-hajtásszám&amp;hullaték'!GE16:GH16)</f>
        <v>0</v>
      </c>
      <c r="V46" s="351">
        <f>SUM('terepi-hajtásszám&amp;hullaték'!GN16:GQ16)</f>
        <v>0</v>
      </c>
      <c r="W46" s="351">
        <f>SUM('terepi-hajtásszám&amp;hullaték'!GW16:GZ16)</f>
        <v>0</v>
      </c>
      <c r="X46" s="351">
        <f>SUM('terepi-hajtásszám&amp;hullaték'!HF16:HI16)</f>
        <v>0</v>
      </c>
    </row>
    <row r="47" spans="1:24" ht="15" x14ac:dyDescent="0.25">
      <c r="A47" s="360" t="s">
        <v>10</v>
      </c>
      <c r="B47" s="351">
        <f>SUM('terepi-hajtásszám&amp;hullaték'!P17:S17)</f>
        <v>0</v>
      </c>
      <c r="C47" s="352">
        <f>SUM('terepi-hajtásszám&amp;hullaték'!Y17:AB17)</f>
        <v>0</v>
      </c>
      <c r="D47" s="352">
        <f>SUM('terepi-hajtásszám&amp;hullaték'!AH17:AK17)</f>
        <v>0</v>
      </c>
      <c r="E47" s="352">
        <f>SUM('terepi-hajtásszám&amp;hullaték'!AQ17:AT17)</f>
        <v>0</v>
      </c>
      <c r="F47" s="352">
        <f>SUM('terepi-hajtásszám&amp;hullaték'!AZ17:BC17)</f>
        <v>0</v>
      </c>
      <c r="G47" s="352">
        <f>SUM('terepi-hajtásszám&amp;hullaték'!BI17:BL17)</f>
        <v>0</v>
      </c>
      <c r="H47" s="352">
        <f>SUM('terepi-hajtásszám&amp;hullaték'!BR17:BU17)</f>
        <v>0</v>
      </c>
      <c r="I47" s="352">
        <f>SUM('terepi-hajtásszám&amp;hullaték'!CA17:CD17)</f>
        <v>0</v>
      </c>
      <c r="J47" s="352">
        <f>SUM('terepi-hajtásszám&amp;hullaték'!CJ17:CM17)</f>
        <v>0</v>
      </c>
      <c r="K47" s="351">
        <f>SUM('terepi-hajtásszám&amp;hullaték'!CS17:CV17)</f>
        <v>0</v>
      </c>
      <c r="L47" s="351">
        <f>SUM('terepi-hajtásszám&amp;hullaték'!DB17:DE17)</f>
        <v>0</v>
      </c>
      <c r="M47" s="351">
        <f>SUM('terepi-hajtásszám&amp;hullaték'!DK17:DN17)</f>
        <v>0</v>
      </c>
      <c r="N47" s="351">
        <f>SUM('terepi-hajtásszám&amp;hullaték'!DT17:DW17)</f>
        <v>0</v>
      </c>
      <c r="O47" s="353">
        <f>SUM('terepi-hajtásszám&amp;hullaték'!EC17:EF17)</f>
        <v>0</v>
      </c>
      <c r="P47" s="351">
        <f>SUM('terepi-hajtásszám&amp;hullaték'!EL17:EO17)</f>
        <v>0</v>
      </c>
      <c r="Q47" s="351">
        <f>SUM('terepi-hajtásszám&amp;hullaték'!EU17:EX17)</f>
        <v>0</v>
      </c>
      <c r="R47" s="351">
        <f>SUM('terepi-hajtásszám&amp;hullaték'!FD17:FG17)</f>
        <v>0</v>
      </c>
      <c r="S47" s="351">
        <f>SUM('terepi-hajtásszám&amp;hullaték'!FM17:FP17)</f>
        <v>0</v>
      </c>
      <c r="T47" s="351">
        <f>SUM('terepi-hajtásszám&amp;hullaték'!FV17:FY17)</f>
        <v>0</v>
      </c>
      <c r="U47" s="351">
        <f>SUM('terepi-hajtásszám&amp;hullaték'!GE17:GH17)</f>
        <v>0</v>
      </c>
      <c r="V47" s="351">
        <f>SUM('terepi-hajtásszám&amp;hullaték'!GN17:GQ17)</f>
        <v>0</v>
      </c>
      <c r="W47" s="351">
        <f>SUM('terepi-hajtásszám&amp;hullaték'!GW17:GZ17)</f>
        <v>0</v>
      </c>
      <c r="X47" s="351">
        <f>SUM('terepi-hajtásszám&amp;hullaték'!HF17:HI17)</f>
        <v>0</v>
      </c>
    </row>
    <row r="48" spans="1:24" ht="15" x14ac:dyDescent="0.25">
      <c r="A48" s="360" t="s">
        <v>11</v>
      </c>
      <c r="B48" s="351">
        <f>SUM('terepi-hajtásszám&amp;hullaték'!P18:S18)</f>
        <v>0</v>
      </c>
      <c r="C48" s="352">
        <f>SUM('terepi-hajtásszám&amp;hullaték'!Y18:AB18)</f>
        <v>0</v>
      </c>
      <c r="D48" s="352">
        <f>SUM('terepi-hajtásszám&amp;hullaték'!AH18:AK18)</f>
        <v>0</v>
      </c>
      <c r="E48" s="352">
        <f>SUM('terepi-hajtásszám&amp;hullaték'!AQ18:AT18)</f>
        <v>0</v>
      </c>
      <c r="F48" s="352">
        <f>SUM('terepi-hajtásszám&amp;hullaték'!AZ18:BC18)</f>
        <v>0</v>
      </c>
      <c r="G48" s="352">
        <f>SUM('terepi-hajtásszám&amp;hullaték'!BI18:BL18)</f>
        <v>8</v>
      </c>
      <c r="H48" s="352">
        <f>SUM('terepi-hajtásszám&amp;hullaték'!BR18:BU18)</f>
        <v>0</v>
      </c>
      <c r="I48" s="352">
        <f>SUM('terepi-hajtásszám&amp;hullaték'!CA18:CD18)</f>
        <v>0</v>
      </c>
      <c r="J48" s="352">
        <f>SUM('terepi-hajtásszám&amp;hullaték'!CJ18:CM18)</f>
        <v>0</v>
      </c>
      <c r="K48" s="351">
        <f>SUM('terepi-hajtásszám&amp;hullaték'!CS18:CV18)</f>
        <v>0</v>
      </c>
      <c r="L48" s="351">
        <f>SUM('terepi-hajtásszám&amp;hullaték'!DB18:DE18)</f>
        <v>0</v>
      </c>
      <c r="M48" s="351">
        <f>SUM('terepi-hajtásszám&amp;hullaték'!DK18:DN18)</f>
        <v>0</v>
      </c>
      <c r="N48" s="351">
        <f>SUM('terepi-hajtásszám&amp;hullaték'!DT18:DW18)</f>
        <v>0</v>
      </c>
      <c r="O48" s="353">
        <f>SUM('terepi-hajtásszám&amp;hullaték'!EC18:EF18)</f>
        <v>0</v>
      </c>
      <c r="P48" s="351">
        <f>SUM('terepi-hajtásszám&amp;hullaték'!EL18:EO18)</f>
        <v>0</v>
      </c>
      <c r="Q48" s="351">
        <f>SUM('terepi-hajtásszám&amp;hullaték'!EU18:EX18)</f>
        <v>0</v>
      </c>
      <c r="R48" s="351">
        <f>SUM('terepi-hajtásszám&amp;hullaték'!FD18:FG18)</f>
        <v>0</v>
      </c>
      <c r="S48" s="351">
        <f>SUM('terepi-hajtásszám&amp;hullaték'!FM18:FP18)</f>
        <v>0</v>
      </c>
      <c r="T48" s="351">
        <f>SUM('terepi-hajtásszám&amp;hullaték'!FV18:FY18)</f>
        <v>0</v>
      </c>
      <c r="U48" s="351">
        <f>SUM('terepi-hajtásszám&amp;hullaték'!GE18:GH18)</f>
        <v>0</v>
      </c>
      <c r="V48" s="351">
        <f>SUM('terepi-hajtásszám&amp;hullaték'!GN18:GQ18)</f>
        <v>0</v>
      </c>
      <c r="W48" s="351">
        <f>SUM('terepi-hajtásszám&amp;hullaték'!GW18:GZ18)</f>
        <v>0</v>
      </c>
      <c r="X48" s="351">
        <f>SUM('terepi-hajtásszám&amp;hullaték'!HF18:HI18)</f>
        <v>0</v>
      </c>
    </row>
    <row r="49" spans="1:24" ht="15" x14ac:dyDescent="0.25">
      <c r="A49" s="360" t="s">
        <v>12</v>
      </c>
      <c r="B49" s="351">
        <f>SUM('terepi-hajtásszám&amp;hullaték'!P19:S19)</f>
        <v>0</v>
      </c>
      <c r="C49" s="352">
        <f>SUM('terepi-hajtásszám&amp;hullaték'!Y19:AB19)</f>
        <v>0</v>
      </c>
      <c r="D49" s="352">
        <f>SUM('terepi-hajtásszám&amp;hullaték'!AH19:AK19)</f>
        <v>0</v>
      </c>
      <c r="E49" s="352">
        <f>SUM('terepi-hajtásszám&amp;hullaték'!AQ19:AT19)</f>
        <v>0</v>
      </c>
      <c r="F49" s="352">
        <f>SUM('terepi-hajtásszám&amp;hullaték'!AZ19:BC19)</f>
        <v>0</v>
      </c>
      <c r="G49" s="352">
        <f>SUM('terepi-hajtásszám&amp;hullaték'!BI19:BL19)</f>
        <v>0</v>
      </c>
      <c r="H49" s="352">
        <f>SUM('terepi-hajtásszám&amp;hullaték'!BR19:BU19)</f>
        <v>0</v>
      </c>
      <c r="I49" s="352">
        <f>SUM('terepi-hajtásszám&amp;hullaték'!CA19:CD19)</f>
        <v>0</v>
      </c>
      <c r="J49" s="352">
        <f>SUM('terepi-hajtásszám&amp;hullaték'!CJ19:CM19)</f>
        <v>0</v>
      </c>
      <c r="K49" s="351">
        <f>SUM('terepi-hajtásszám&amp;hullaték'!CS19:CV19)</f>
        <v>0</v>
      </c>
      <c r="L49" s="351">
        <f>SUM('terepi-hajtásszám&amp;hullaték'!DB19:DE19)</f>
        <v>0</v>
      </c>
      <c r="M49" s="351">
        <f>SUM('terepi-hajtásszám&amp;hullaték'!DK19:DN19)</f>
        <v>0</v>
      </c>
      <c r="N49" s="351">
        <f>SUM('terepi-hajtásszám&amp;hullaték'!DT19:DW19)</f>
        <v>0</v>
      </c>
      <c r="O49" s="353">
        <f>SUM('terepi-hajtásszám&amp;hullaték'!EC19:EF19)</f>
        <v>0</v>
      </c>
      <c r="P49" s="351">
        <f>SUM('terepi-hajtásszám&amp;hullaték'!EL19:EO19)</f>
        <v>0</v>
      </c>
      <c r="Q49" s="351">
        <f>SUM('terepi-hajtásszám&amp;hullaték'!EU19:EX19)</f>
        <v>0</v>
      </c>
      <c r="R49" s="351">
        <f>SUM('terepi-hajtásszám&amp;hullaték'!FD19:FG19)</f>
        <v>0</v>
      </c>
      <c r="S49" s="351">
        <f>SUM('terepi-hajtásszám&amp;hullaték'!FM19:FP19)</f>
        <v>0</v>
      </c>
      <c r="T49" s="351">
        <f>SUM('terepi-hajtásszám&amp;hullaték'!FV19:FY19)</f>
        <v>0</v>
      </c>
      <c r="U49" s="351">
        <f>SUM('terepi-hajtásszám&amp;hullaték'!GE19:GH19)</f>
        <v>0</v>
      </c>
      <c r="V49" s="351">
        <f>SUM('terepi-hajtásszám&amp;hullaték'!GN19:GQ19)</f>
        <v>0</v>
      </c>
      <c r="W49" s="351">
        <f>SUM('terepi-hajtásszám&amp;hullaték'!GW19:GZ19)</f>
        <v>0</v>
      </c>
      <c r="X49" s="351">
        <f>SUM('terepi-hajtásszám&amp;hullaték'!HF19:HI19)</f>
        <v>0</v>
      </c>
    </row>
    <row r="50" spans="1:24" ht="15" x14ac:dyDescent="0.25">
      <c r="A50" s="360" t="s">
        <v>13</v>
      </c>
      <c r="B50" s="351">
        <f>SUM('terepi-hajtásszám&amp;hullaték'!P20:S20)</f>
        <v>0</v>
      </c>
      <c r="C50" s="352">
        <f>SUM('terepi-hajtásszám&amp;hullaték'!Y20:AB20)</f>
        <v>0</v>
      </c>
      <c r="D50" s="352">
        <f>SUM('terepi-hajtásszám&amp;hullaték'!AH20:AK20)</f>
        <v>0</v>
      </c>
      <c r="E50" s="352">
        <f>SUM('terepi-hajtásszám&amp;hullaték'!AQ20:AT20)</f>
        <v>0</v>
      </c>
      <c r="F50" s="352">
        <f>SUM('terepi-hajtásszám&amp;hullaték'!AZ20:BC20)</f>
        <v>0</v>
      </c>
      <c r="G50" s="352">
        <f>SUM('terepi-hajtásszám&amp;hullaték'!BI20:BL20)</f>
        <v>2</v>
      </c>
      <c r="H50" s="352">
        <f>SUM('terepi-hajtásszám&amp;hullaték'!BR20:BU20)</f>
        <v>0</v>
      </c>
      <c r="I50" s="352">
        <f>SUM('terepi-hajtásszám&amp;hullaték'!CA20:CD20)</f>
        <v>0</v>
      </c>
      <c r="J50" s="352">
        <f>SUM('terepi-hajtásszám&amp;hullaték'!CJ20:CM20)</f>
        <v>0</v>
      </c>
      <c r="K50" s="351">
        <f>SUM('terepi-hajtásszám&amp;hullaték'!CS20:CV20)</f>
        <v>0</v>
      </c>
      <c r="L50" s="351">
        <f>SUM('terepi-hajtásszám&amp;hullaték'!DB20:DE20)</f>
        <v>0</v>
      </c>
      <c r="M50" s="351">
        <f>SUM('terepi-hajtásszám&amp;hullaték'!DK20:DN20)</f>
        <v>0</v>
      </c>
      <c r="N50" s="351">
        <f>SUM('terepi-hajtásszám&amp;hullaték'!DT20:DW20)</f>
        <v>0</v>
      </c>
      <c r="O50" s="353">
        <f>SUM('terepi-hajtásszám&amp;hullaték'!EC20:EF20)</f>
        <v>0</v>
      </c>
      <c r="P50" s="351">
        <f>SUM('terepi-hajtásszám&amp;hullaték'!EL20:EO20)</f>
        <v>0</v>
      </c>
      <c r="Q50" s="351">
        <f>SUM('terepi-hajtásszám&amp;hullaték'!EU20:EX20)</f>
        <v>0</v>
      </c>
      <c r="R50" s="351">
        <f>SUM('terepi-hajtásszám&amp;hullaték'!FD20:FG20)</f>
        <v>0</v>
      </c>
      <c r="S50" s="351">
        <f>SUM('terepi-hajtásszám&amp;hullaték'!FM20:FP20)</f>
        <v>0</v>
      </c>
      <c r="T50" s="351">
        <f>SUM('terepi-hajtásszám&amp;hullaték'!FV20:FY20)</f>
        <v>0</v>
      </c>
      <c r="U50" s="351">
        <f>SUM('terepi-hajtásszám&amp;hullaték'!GE20:GH20)</f>
        <v>0</v>
      </c>
      <c r="V50" s="351">
        <f>SUM('terepi-hajtásszám&amp;hullaték'!GN20:GQ20)</f>
        <v>0</v>
      </c>
      <c r="W50" s="351">
        <f>SUM('terepi-hajtásszám&amp;hullaték'!GW20:GZ20)</f>
        <v>0</v>
      </c>
      <c r="X50" s="351">
        <f>SUM('terepi-hajtásszám&amp;hullaték'!HF20:HI20)</f>
        <v>0</v>
      </c>
    </row>
    <row r="51" spans="1:24" ht="15" x14ac:dyDescent="0.25">
      <c r="A51" s="360" t="s">
        <v>14</v>
      </c>
      <c r="B51" s="351">
        <f>SUM('terepi-hajtásszám&amp;hullaték'!P21:S21)</f>
        <v>0</v>
      </c>
      <c r="C51" s="352">
        <f>SUM('terepi-hajtásszám&amp;hullaték'!Y21:AB21)</f>
        <v>0</v>
      </c>
      <c r="D51" s="352">
        <f>SUM('terepi-hajtásszám&amp;hullaték'!AH21:AK21)</f>
        <v>0</v>
      </c>
      <c r="E51" s="352">
        <f>SUM('terepi-hajtásszám&amp;hullaték'!AQ21:AT21)</f>
        <v>0</v>
      </c>
      <c r="F51" s="352">
        <f>SUM('terepi-hajtásszám&amp;hullaték'!AZ21:BC21)</f>
        <v>0</v>
      </c>
      <c r="G51" s="352">
        <f>SUM('terepi-hajtásszám&amp;hullaték'!BI21:BL21)</f>
        <v>0</v>
      </c>
      <c r="H51" s="352">
        <f>SUM('terepi-hajtásszám&amp;hullaték'!BR21:BU21)</f>
        <v>0</v>
      </c>
      <c r="I51" s="352">
        <f>SUM('terepi-hajtásszám&amp;hullaték'!CA21:CD21)</f>
        <v>0</v>
      </c>
      <c r="J51" s="352">
        <f>SUM('terepi-hajtásszám&amp;hullaték'!CJ21:CM21)</f>
        <v>0</v>
      </c>
      <c r="K51" s="351">
        <f>SUM('terepi-hajtásszám&amp;hullaték'!CS21:CV21)</f>
        <v>0</v>
      </c>
      <c r="L51" s="351">
        <f>SUM('terepi-hajtásszám&amp;hullaték'!DB21:DE21)</f>
        <v>0</v>
      </c>
      <c r="M51" s="351">
        <f>SUM('terepi-hajtásszám&amp;hullaték'!DK21:DN21)</f>
        <v>0</v>
      </c>
      <c r="N51" s="351">
        <f>SUM('terepi-hajtásszám&amp;hullaték'!DT21:DW21)</f>
        <v>0</v>
      </c>
      <c r="O51" s="353">
        <f>SUM('terepi-hajtásszám&amp;hullaték'!EC21:EF21)</f>
        <v>0</v>
      </c>
      <c r="P51" s="351">
        <f>SUM('terepi-hajtásszám&amp;hullaték'!EL21:EO21)</f>
        <v>0</v>
      </c>
      <c r="Q51" s="351">
        <f>SUM('terepi-hajtásszám&amp;hullaték'!EU21:EX21)</f>
        <v>0</v>
      </c>
      <c r="R51" s="351">
        <f>SUM('terepi-hajtásszám&amp;hullaték'!FD21:FG21)</f>
        <v>0</v>
      </c>
      <c r="S51" s="351">
        <f>SUM('terepi-hajtásszám&amp;hullaték'!FM21:FP21)</f>
        <v>0</v>
      </c>
      <c r="T51" s="351">
        <f>SUM('terepi-hajtásszám&amp;hullaték'!FV21:FY21)</f>
        <v>0</v>
      </c>
      <c r="U51" s="351">
        <f>SUM('terepi-hajtásszám&amp;hullaték'!GE21:GH21)</f>
        <v>0</v>
      </c>
      <c r="V51" s="351">
        <f>SUM('terepi-hajtásszám&amp;hullaték'!GN21:GQ21)</f>
        <v>0</v>
      </c>
      <c r="W51" s="351">
        <f>SUM('terepi-hajtásszám&amp;hullaték'!GW21:GZ21)</f>
        <v>0</v>
      </c>
      <c r="X51" s="351">
        <f>SUM('terepi-hajtásszám&amp;hullaték'!HF21:HI21)</f>
        <v>0</v>
      </c>
    </row>
    <row r="52" spans="1:24" ht="15" x14ac:dyDescent="0.25">
      <c r="A52" s="360" t="s">
        <v>15</v>
      </c>
      <c r="B52" s="351">
        <f>SUM('terepi-hajtásszám&amp;hullaték'!P22:S22)</f>
        <v>1</v>
      </c>
      <c r="C52" s="352">
        <f>SUM('terepi-hajtásszám&amp;hullaték'!Y22:AB22)</f>
        <v>0</v>
      </c>
      <c r="D52" s="352">
        <f>SUM('terepi-hajtásszám&amp;hullaték'!AH22:AK22)</f>
        <v>0</v>
      </c>
      <c r="E52" s="352">
        <f>SUM('terepi-hajtásszám&amp;hullaték'!AQ22:AT22)</f>
        <v>0</v>
      </c>
      <c r="F52" s="352">
        <f>SUM('terepi-hajtásszám&amp;hullaték'!AZ22:BC22)</f>
        <v>0</v>
      </c>
      <c r="G52" s="352">
        <f>SUM('terepi-hajtásszám&amp;hullaték'!BI22:BL22)</f>
        <v>1</v>
      </c>
      <c r="H52" s="352">
        <f>SUM('terepi-hajtásszám&amp;hullaték'!BR22:BU22)</f>
        <v>0</v>
      </c>
      <c r="I52" s="352">
        <f>SUM('terepi-hajtásszám&amp;hullaték'!CA22:CD22)</f>
        <v>0</v>
      </c>
      <c r="J52" s="352">
        <f>SUM('terepi-hajtásszám&amp;hullaték'!CJ22:CM22)</f>
        <v>0</v>
      </c>
      <c r="K52" s="351">
        <f>SUM('terepi-hajtásszám&amp;hullaték'!CS22:CV22)</f>
        <v>0</v>
      </c>
      <c r="L52" s="351">
        <f>SUM('terepi-hajtásszám&amp;hullaték'!DB22:DE22)</f>
        <v>0</v>
      </c>
      <c r="M52" s="351">
        <f>SUM('terepi-hajtásszám&amp;hullaték'!DK22:DN22)</f>
        <v>0</v>
      </c>
      <c r="N52" s="351">
        <f>SUM('terepi-hajtásszám&amp;hullaték'!DT22:DW22)</f>
        <v>0</v>
      </c>
      <c r="O52" s="353">
        <f>SUM('terepi-hajtásszám&amp;hullaték'!EC22:EF22)</f>
        <v>0</v>
      </c>
      <c r="P52" s="351">
        <f>SUM('terepi-hajtásszám&amp;hullaték'!EL22:EO22)</f>
        <v>0</v>
      </c>
      <c r="Q52" s="351">
        <f>SUM('terepi-hajtásszám&amp;hullaték'!EU22:EX22)</f>
        <v>0</v>
      </c>
      <c r="R52" s="351">
        <f>SUM('terepi-hajtásszám&amp;hullaték'!FD22:FG22)</f>
        <v>0</v>
      </c>
      <c r="S52" s="351">
        <f>SUM('terepi-hajtásszám&amp;hullaték'!FM22:FP22)</f>
        <v>0</v>
      </c>
      <c r="T52" s="351">
        <f>SUM('terepi-hajtásszám&amp;hullaték'!FV22:FY22)</f>
        <v>0</v>
      </c>
      <c r="U52" s="351">
        <f>SUM('terepi-hajtásszám&amp;hullaték'!GE22:GH22)</f>
        <v>0</v>
      </c>
      <c r="V52" s="351">
        <f>SUM('terepi-hajtásszám&amp;hullaték'!GN22:GQ22)</f>
        <v>0</v>
      </c>
      <c r="W52" s="351">
        <f>SUM('terepi-hajtásszám&amp;hullaték'!GW22:GZ22)</f>
        <v>0</v>
      </c>
      <c r="X52" s="351">
        <f>SUM('terepi-hajtásszám&amp;hullaték'!HF22:HI22)</f>
        <v>0</v>
      </c>
    </row>
    <row r="53" spans="1:24" ht="15" x14ac:dyDescent="0.25">
      <c r="A53" s="360" t="s">
        <v>16</v>
      </c>
      <c r="B53" s="351">
        <f>SUM('terepi-hajtásszám&amp;hullaték'!P23:S23)</f>
        <v>0</v>
      </c>
      <c r="C53" s="352">
        <f>SUM('terepi-hajtásszám&amp;hullaték'!Y23:AB23)</f>
        <v>0</v>
      </c>
      <c r="D53" s="352">
        <f>SUM('terepi-hajtásszám&amp;hullaték'!AH23:AK23)</f>
        <v>0</v>
      </c>
      <c r="E53" s="352">
        <f>SUM('terepi-hajtásszám&amp;hullaték'!AQ23:AT23)</f>
        <v>0</v>
      </c>
      <c r="F53" s="352">
        <f>SUM('terepi-hajtásszám&amp;hullaték'!AZ23:BC23)</f>
        <v>0</v>
      </c>
      <c r="G53" s="352">
        <f>SUM('terepi-hajtásszám&amp;hullaték'!BI23:BL23)</f>
        <v>0</v>
      </c>
      <c r="H53" s="352">
        <f>SUM('terepi-hajtásszám&amp;hullaték'!BR23:BU23)</f>
        <v>0</v>
      </c>
      <c r="I53" s="352">
        <f>SUM('terepi-hajtásszám&amp;hullaték'!CA23:CD23)</f>
        <v>0</v>
      </c>
      <c r="J53" s="352">
        <f>SUM('terepi-hajtásszám&amp;hullaték'!CJ23:CM23)</f>
        <v>0</v>
      </c>
      <c r="K53" s="351">
        <f>SUM('terepi-hajtásszám&amp;hullaték'!CS23:CV23)</f>
        <v>0</v>
      </c>
      <c r="L53" s="351">
        <f>SUM('terepi-hajtásszám&amp;hullaték'!DB23:DE23)</f>
        <v>0</v>
      </c>
      <c r="M53" s="351">
        <f>SUM('terepi-hajtásszám&amp;hullaték'!DK23:DN23)</f>
        <v>0</v>
      </c>
      <c r="N53" s="351">
        <f>SUM('terepi-hajtásszám&amp;hullaték'!DT23:DW23)</f>
        <v>0</v>
      </c>
      <c r="O53" s="353">
        <f>SUM('terepi-hajtásszám&amp;hullaték'!EC23:EF23)</f>
        <v>0</v>
      </c>
      <c r="P53" s="351">
        <f>SUM('terepi-hajtásszám&amp;hullaték'!EL23:EO23)</f>
        <v>0</v>
      </c>
      <c r="Q53" s="351">
        <f>SUM('terepi-hajtásszám&amp;hullaték'!EU23:EX23)</f>
        <v>0</v>
      </c>
      <c r="R53" s="351">
        <f>SUM('terepi-hajtásszám&amp;hullaték'!FD23:FG23)</f>
        <v>0</v>
      </c>
      <c r="S53" s="351">
        <f>SUM('terepi-hajtásszám&amp;hullaték'!FM23:FP23)</f>
        <v>0</v>
      </c>
      <c r="T53" s="351">
        <f>SUM('terepi-hajtásszám&amp;hullaték'!FV23:FY23)</f>
        <v>0</v>
      </c>
      <c r="U53" s="351">
        <f>SUM('terepi-hajtásszám&amp;hullaték'!GE23:GH23)</f>
        <v>0</v>
      </c>
      <c r="V53" s="351">
        <f>SUM('terepi-hajtásszám&amp;hullaték'!GN23:GQ23)</f>
        <v>0</v>
      </c>
      <c r="W53" s="351">
        <f>SUM('terepi-hajtásszám&amp;hullaték'!GW23:GZ23)</f>
        <v>0</v>
      </c>
      <c r="X53" s="351">
        <f>SUM('terepi-hajtásszám&amp;hullaték'!HF23:HI23)</f>
        <v>0</v>
      </c>
    </row>
    <row r="54" spans="1:24" ht="15" x14ac:dyDescent="0.25">
      <c r="A54" s="360" t="s">
        <v>17</v>
      </c>
      <c r="B54" s="351">
        <f>SUM('terepi-hajtásszám&amp;hullaték'!P24:S24)</f>
        <v>0</v>
      </c>
      <c r="C54" s="352">
        <f>SUM('terepi-hajtásszám&amp;hullaték'!Y24:AB24)</f>
        <v>0</v>
      </c>
      <c r="D54" s="352">
        <f>SUM('terepi-hajtásszám&amp;hullaték'!AH24:AK24)</f>
        <v>0</v>
      </c>
      <c r="E54" s="352">
        <f>SUM('terepi-hajtásszám&amp;hullaték'!AQ24:AT24)</f>
        <v>0</v>
      </c>
      <c r="F54" s="352">
        <f>SUM('terepi-hajtásszám&amp;hullaték'!AZ24:BC24)</f>
        <v>0</v>
      </c>
      <c r="G54" s="352">
        <f>SUM('terepi-hajtásszám&amp;hullaték'!BI24:BL24)</f>
        <v>0</v>
      </c>
      <c r="H54" s="352">
        <f>SUM('terepi-hajtásszám&amp;hullaték'!BR24:BU24)</f>
        <v>0</v>
      </c>
      <c r="I54" s="352">
        <f>SUM('terepi-hajtásszám&amp;hullaték'!CA24:CD24)</f>
        <v>0</v>
      </c>
      <c r="J54" s="352">
        <f>SUM('terepi-hajtásszám&amp;hullaték'!CJ24:CM24)</f>
        <v>0</v>
      </c>
      <c r="K54" s="351">
        <f>SUM('terepi-hajtásszám&amp;hullaték'!CS24:CV24)</f>
        <v>0</v>
      </c>
      <c r="L54" s="351">
        <f>SUM('terepi-hajtásszám&amp;hullaték'!DB24:DE24)</f>
        <v>0</v>
      </c>
      <c r="M54" s="351">
        <f>SUM('terepi-hajtásszám&amp;hullaték'!DK24:DN24)</f>
        <v>0</v>
      </c>
      <c r="N54" s="351">
        <f>SUM('terepi-hajtásszám&amp;hullaték'!DT24:DW24)</f>
        <v>0</v>
      </c>
      <c r="O54" s="353">
        <f>SUM('terepi-hajtásszám&amp;hullaték'!EC24:EF24)</f>
        <v>0</v>
      </c>
      <c r="P54" s="351">
        <f>SUM('terepi-hajtásszám&amp;hullaték'!EL24:EO24)</f>
        <v>0</v>
      </c>
      <c r="Q54" s="351">
        <f>SUM('terepi-hajtásszám&amp;hullaték'!EU24:EX24)</f>
        <v>0</v>
      </c>
      <c r="R54" s="351">
        <f>SUM('terepi-hajtásszám&amp;hullaték'!FD24:FG24)</f>
        <v>0</v>
      </c>
      <c r="S54" s="351">
        <f>SUM('terepi-hajtásszám&amp;hullaték'!FM24:FP24)</f>
        <v>0</v>
      </c>
      <c r="T54" s="351">
        <f>SUM('terepi-hajtásszám&amp;hullaték'!FV24:FY24)</f>
        <v>0</v>
      </c>
      <c r="U54" s="351">
        <f>SUM('terepi-hajtásszám&amp;hullaték'!GE24:GH24)</f>
        <v>0</v>
      </c>
      <c r="V54" s="351">
        <f>SUM('terepi-hajtásszám&amp;hullaték'!GN24:GQ24)</f>
        <v>0</v>
      </c>
      <c r="W54" s="351">
        <f>SUM('terepi-hajtásszám&amp;hullaték'!GW24:GZ24)</f>
        <v>0</v>
      </c>
      <c r="X54" s="351">
        <f>SUM('terepi-hajtásszám&amp;hullaték'!HF24:HI24)</f>
        <v>0</v>
      </c>
    </row>
    <row r="55" spans="1:24" ht="15" x14ac:dyDescent="0.25">
      <c r="A55" s="360" t="s">
        <v>18</v>
      </c>
      <c r="B55" s="351">
        <f>SUM('terepi-hajtásszám&amp;hullaték'!P25:S25)</f>
        <v>1</v>
      </c>
      <c r="C55" s="352">
        <f>SUM('terepi-hajtásszám&amp;hullaték'!Y25:AB25)</f>
        <v>0</v>
      </c>
      <c r="D55" s="352">
        <f>SUM('terepi-hajtásszám&amp;hullaték'!AH25:AK25)</f>
        <v>0</v>
      </c>
      <c r="E55" s="352">
        <f>SUM('terepi-hajtásszám&amp;hullaték'!AQ25:AT25)</f>
        <v>0</v>
      </c>
      <c r="F55" s="352">
        <f>SUM('terepi-hajtásszám&amp;hullaték'!AZ25:BC25)</f>
        <v>0</v>
      </c>
      <c r="G55" s="352">
        <f>SUM('terepi-hajtásszám&amp;hullaték'!BI25:BL25)</f>
        <v>0</v>
      </c>
      <c r="H55" s="352">
        <f>SUM('terepi-hajtásszám&amp;hullaték'!BR25:BU25)</f>
        <v>0</v>
      </c>
      <c r="I55" s="352">
        <f>SUM('terepi-hajtásszám&amp;hullaték'!CA25:CD25)</f>
        <v>0</v>
      </c>
      <c r="J55" s="352">
        <f>SUM('terepi-hajtásszám&amp;hullaték'!CJ25:CM25)</f>
        <v>0</v>
      </c>
      <c r="K55" s="351">
        <f>SUM('terepi-hajtásszám&amp;hullaték'!CS25:CV25)</f>
        <v>0</v>
      </c>
      <c r="L55" s="351">
        <f>SUM('terepi-hajtásszám&amp;hullaték'!DB25:DE25)</f>
        <v>0</v>
      </c>
      <c r="M55" s="351">
        <f>SUM('terepi-hajtásszám&amp;hullaték'!DK25:DN25)</f>
        <v>0</v>
      </c>
      <c r="N55" s="351">
        <f>SUM('terepi-hajtásszám&amp;hullaték'!DT25:DW25)</f>
        <v>0</v>
      </c>
      <c r="O55" s="353">
        <f>SUM('terepi-hajtásszám&amp;hullaték'!EC25:EF25)</f>
        <v>0</v>
      </c>
      <c r="P55" s="351">
        <f>SUM('terepi-hajtásszám&amp;hullaték'!EL25:EO25)</f>
        <v>0</v>
      </c>
      <c r="Q55" s="351">
        <f>SUM('terepi-hajtásszám&amp;hullaték'!EU25:EX25)</f>
        <v>0</v>
      </c>
      <c r="R55" s="351">
        <f>SUM('terepi-hajtásszám&amp;hullaték'!FD25:FG25)</f>
        <v>0</v>
      </c>
      <c r="S55" s="351">
        <f>SUM('terepi-hajtásszám&amp;hullaték'!FM25:FP25)</f>
        <v>0</v>
      </c>
      <c r="T55" s="351">
        <f>SUM('terepi-hajtásszám&amp;hullaték'!FV25:FY25)</f>
        <v>0</v>
      </c>
      <c r="U55" s="351">
        <f>SUM('terepi-hajtásszám&amp;hullaték'!GE25:GH25)</f>
        <v>0</v>
      </c>
      <c r="V55" s="351">
        <f>SUM('terepi-hajtásszám&amp;hullaték'!GN25:GQ25)</f>
        <v>0</v>
      </c>
      <c r="W55" s="351">
        <f>SUM('terepi-hajtásszám&amp;hullaték'!GW25:GZ25)</f>
        <v>0</v>
      </c>
      <c r="X55" s="351">
        <f>SUM('terepi-hajtásszám&amp;hullaték'!HF25:HI25)</f>
        <v>0</v>
      </c>
    </row>
    <row r="56" spans="1:24" ht="15" x14ac:dyDescent="0.25">
      <c r="A56" s="360" t="s">
        <v>19</v>
      </c>
      <c r="B56" s="351">
        <f>SUM('terepi-hajtásszám&amp;hullaték'!P26:S26)</f>
        <v>2</v>
      </c>
      <c r="C56" s="352">
        <f>SUM('terepi-hajtásszám&amp;hullaték'!Y26:AB26)</f>
        <v>0</v>
      </c>
      <c r="D56" s="352">
        <f>SUM('terepi-hajtásszám&amp;hullaték'!AH26:AK26)</f>
        <v>0</v>
      </c>
      <c r="E56" s="352">
        <f>SUM('terepi-hajtásszám&amp;hullaték'!AQ26:AT26)</f>
        <v>0</v>
      </c>
      <c r="F56" s="352">
        <f>SUM('terepi-hajtásszám&amp;hullaték'!AZ26:BC26)</f>
        <v>0</v>
      </c>
      <c r="G56" s="352">
        <f>SUM('terepi-hajtásszám&amp;hullaték'!BI26:BL26)</f>
        <v>0</v>
      </c>
      <c r="H56" s="352">
        <f>SUM('terepi-hajtásszám&amp;hullaték'!BR26:BU26)</f>
        <v>0</v>
      </c>
      <c r="I56" s="352">
        <f>SUM('terepi-hajtásszám&amp;hullaték'!CA26:CD26)</f>
        <v>0</v>
      </c>
      <c r="J56" s="352">
        <f>SUM('terepi-hajtásszám&amp;hullaték'!CJ26:CM26)</f>
        <v>0</v>
      </c>
      <c r="K56" s="351">
        <f>SUM('terepi-hajtásszám&amp;hullaték'!CS26:CV26)</f>
        <v>0</v>
      </c>
      <c r="L56" s="351">
        <f>SUM('terepi-hajtásszám&amp;hullaték'!DB26:DE26)</f>
        <v>0</v>
      </c>
      <c r="M56" s="351">
        <f>SUM('terepi-hajtásszám&amp;hullaték'!DK26:DN26)</f>
        <v>0</v>
      </c>
      <c r="N56" s="351">
        <f>SUM('terepi-hajtásszám&amp;hullaték'!DT26:DW26)</f>
        <v>0</v>
      </c>
      <c r="O56" s="353">
        <f>SUM('terepi-hajtásszám&amp;hullaték'!EC26:EF26)</f>
        <v>0</v>
      </c>
      <c r="P56" s="351">
        <f>SUM('terepi-hajtásszám&amp;hullaték'!EL26:EO26)</f>
        <v>0</v>
      </c>
      <c r="Q56" s="351">
        <f>SUM('terepi-hajtásszám&amp;hullaték'!EU26:EX26)</f>
        <v>0</v>
      </c>
      <c r="R56" s="351">
        <f>SUM('terepi-hajtásszám&amp;hullaték'!FD26:FG26)</f>
        <v>0</v>
      </c>
      <c r="S56" s="351">
        <f>SUM('terepi-hajtásszám&amp;hullaték'!FM26:FP26)</f>
        <v>0</v>
      </c>
      <c r="T56" s="351">
        <f>SUM('terepi-hajtásszám&amp;hullaték'!FV26:FY26)</f>
        <v>0</v>
      </c>
      <c r="U56" s="351">
        <f>SUM('terepi-hajtásszám&amp;hullaték'!GE26:GH26)</f>
        <v>0</v>
      </c>
      <c r="V56" s="351">
        <f>SUM('terepi-hajtásszám&amp;hullaték'!GN26:GQ26)</f>
        <v>0</v>
      </c>
      <c r="W56" s="351">
        <f>SUM('terepi-hajtásszám&amp;hullaték'!GW26:GZ26)</f>
        <v>0</v>
      </c>
      <c r="X56" s="351">
        <f>SUM('terepi-hajtásszám&amp;hullaték'!HF26:HI26)</f>
        <v>0</v>
      </c>
    </row>
    <row r="57" spans="1:24" ht="15" x14ac:dyDescent="0.25">
      <c r="A57" s="360" t="s">
        <v>20</v>
      </c>
      <c r="B57" s="351">
        <f>SUM('terepi-hajtásszám&amp;hullaték'!P27:S27)</f>
        <v>0</v>
      </c>
      <c r="C57" s="352">
        <f>SUM('terepi-hajtásszám&amp;hullaték'!Y27:AB27)</f>
        <v>0</v>
      </c>
      <c r="D57" s="352">
        <f>SUM('terepi-hajtásszám&amp;hullaték'!AH27:AK27)</f>
        <v>0</v>
      </c>
      <c r="E57" s="352">
        <f>SUM('terepi-hajtásszám&amp;hullaték'!AQ27:AT27)</f>
        <v>0</v>
      </c>
      <c r="F57" s="352">
        <f>SUM('terepi-hajtásszám&amp;hullaték'!AZ27:BC27)</f>
        <v>0</v>
      </c>
      <c r="G57" s="352">
        <f>SUM('terepi-hajtásszám&amp;hullaték'!BI27:BL27)</f>
        <v>0</v>
      </c>
      <c r="H57" s="352">
        <f>SUM('terepi-hajtásszám&amp;hullaték'!BR27:BU27)</f>
        <v>0</v>
      </c>
      <c r="I57" s="352">
        <f>SUM('terepi-hajtásszám&amp;hullaték'!CA27:CD27)</f>
        <v>0</v>
      </c>
      <c r="J57" s="352">
        <f>SUM('terepi-hajtásszám&amp;hullaték'!CJ27:CM27)</f>
        <v>0</v>
      </c>
      <c r="K57" s="351">
        <f>SUM('terepi-hajtásszám&amp;hullaték'!CS27:CV27)</f>
        <v>0</v>
      </c>
      <c r="L57" s="351">
        <f>SUM('terepi-hajtásszám&amp;hullaték'!DB27:DE27)</f>
        <v>0</v>
      </c>
      <c r="M57" s="351">
        <f>SUM('terepi-hajtásszám&amp;hullaték'!DK27:DN27)</f>
        <v>0</v>
      </c>
      <c r="N57" s="351">
        <f>SUM('terepi-hajtásszám&amp;hullaték'!DT27:DW27)</f>
        <v>0</v>
      </c>
      <c r="O57" s="353">
        <f>SUM('terepi-hajtásszám&amp;hullaték'!EC27:EF27)</f>
        <v>0</v>
      </c>
      <c r="P57" s="351">
        <f>SUM('terepi-hajtásszám&amp;hullaték'!EL27:EO27)</f>
        <v>0</v>
      </c>
      <c r="Q57" s="351">
        <f>SUM('terepi-hajtásszám&amp;hullaték'!EU27:EX27)</f>
        <v>0</v>
      </c>
      <c r="R57" s="351">
        <f>SUM('terepi-hajtásszám&amp;hullaték'!FD27:FG27)</f>
        <v>0</v>
      </c>
      <c r="S57" s="351">
        <f>SUM('terepi-hajtásszám&amp;hullaték'!FM27:FP27)</f>
        <v>0</v>
      </c>
      <c r="T57" s="351">
        <f>SUM('terepi-hajtásszám&amp;hullaték'!FV27:FY27)</f>
        <v>0</v>
      </c>
      <c r="U57" s="351">
        <f>SUM('terepi-hajtásszám&amp;hullaték'!GE27:GH27)</f>
        <v>0</v>
      </c>
      <c r="V57" s="351">
        <f>SUM('terepi-hajtásszám&amp;hullaték'!GN27:GQ27)</f>
        <v>0</v>
      </c>
      <c r="W57" s="351">
        <f>SUM('terepi-hajtásszám&amp;hullaték'!GW27:GZ27)</f>
        <v>0</v>
      </c>
      <c r="X57" s="351">
        <f>SUM('terepi-hajtásszám&amp;hullaték'!HF27:HI27)</f>
        <v>0</v>
      </c>
    </row>
    <row r="58" spans="1:24" ht="15" x14ac:dyDescent="0.25">
      <c r="A58" s="360" t="s">
        <v>21</v>
      </c>
      <c r="B58" s="351">
        <f>SUM('terepi-hajtásszám&amp;hullaték'!P28:S28)</f>
        <v>0</v>
      </c>
      <c r="C58" s="352">
        <f>SUM('terepi-hajtásszám&amp;hullaték'!Y28:AB28)</f>
        <v>0</v>
      </c>
      <c r="D58" s="352">
        <f>SUM('terepi-hajtásszám&amp;hullaték'!AH28:AK28)</f>
        <v>0</v>
      </c>
      <c r="E58" s="352">
        <f>SUM('terepi-hajtásszám&amp;hullaték'!AQ28:AT28)</f>
        <v>0</v>
      </c>
      <c r="F58" s="352">
        <f>SUM('terepi-hajtásszám&amp;hullaték'!AZ28:BC28)</f>
        <v>0</v>
      </c>
      <c r="G58" s="352">
        <f>SUM('terepi-hajtásszám&amp;hullaték'!BI28:BL28)</f>
        <v>0</v>
      </c>
      <c r="H58" s="352">
        <f>SUM('terepi-hajtásszám&amp;hullaték'!BR28:BU28)</f>
        <v>0</v>
      </c>
      <c r="I58" s="352">
        <f>SUM('terepi-hajtásszám&amp;hullaték'!CA28:CD28)</f>
        <v>0</v>
      </c>
      <c r="J58" s="352">
        <f>SUM('terepi-hajtásszám&amp;hullaték'!CJ28:CM28)</f>
        <v>0</v>
      </c>
      <c r="K58" s="351">
        <f>SUM('terepi-hajtásszám&amp;hullaték'!CS28:CV28)</f>
        <v>0</v>
      </c>
      <c r="L58" s="351">
        <f>SUM('terepi-hajtásszám&amp;hullaték'!DB28:DE28)</f>
        <v>0</v>
      </c>
      <c r="M58" s="351">
        <f>SUM('terepi-hajtásszám&amp;hullaték'!DK28:DN28)</f>
        <v>0</v>
      </c>
      <c r="N58" s="351">
        <f>SUM('terepi-hajtásszám&amp;hullaték'!DT28:DW28)</f>
        <v>0</v>
      </c>
      <c r="O58" s="353">
        <f>SUM('terepi-hajtásszám&amp;hullaték'!EC28:EF28)</f>
        <v>0</v>
      </c>
      <c r="P58" s="351">
        <f>SUM('terepi-hajtásszám&amp;hullaték'!EL28:EO28)</f>
        <v>0</v>
      </c>
      <c r="Q58" s="351">
        <f>SUM('terepi-hajtásszám&amp;hullaték'!EU28:EX28)</f>
        <v>0</v>
      </c>
      <c r="R58" s="351">
        <f>SUM('terepi-hajtásszám&amp;hullaték'!FD28:FG28)</f>
        <v>0</v>
      </c>
      <c r="S58" s="351">
        <f>SUM('terepi-hajtásszám&amp;hullaték'!FM28:FP28)</f>
        <v>0</v>
      </c>
      <c r="T58" s="351">
        <f>SUM('terepi-hajtásszám&amp;hullaték'!FV28:FY28)</f>
        <v>0</v>
      </c>
      <c r="U58" s="351">
        <f>SUM('terepi-hajtásszám&amp;hullaték'!GE28:GH28)</f>
        <v>0</v>
      </c>
      <c r="V58" s="351">
        <f>SUM('terepi-hajtásszám&amp;hullaték'!GN28:GQ28)</f>
        <v>0</v>
      </c>
      <c r="W58" s="351">
        <f>SUM('terepi-hajtásszám&amp;hullaték'!GW28:GZ28)</f>
        <v>0</v>
      </c>
      <c r="X58" s="351">
        <f>SUM('terepi-hajtásszám&amp;hullaték'!HF28:HI28)</f>
        <v>0</v>
      </c>
    </row>
    <row r="59" spans="1:24" ht="15" x14ac:dyDescent="0.25">
      <c r="A59" s="360" t="s">
        <v>22</v>
      </c>
      <c r="B59" s="351">
        <f>SUM('terepi-hajtásszám&amp;hullaték'!P29:S29)</f>
        <v>0</v>
      </c>
      <c r="C59" s="352">
        <f>SUM('terepi-hajtásszám&amp;hullaték'!Y29:AB29)</f>
        <v>0</v>
      </c>
      <c r="D59" s="352">
        <f>SUM('terepi-hajtásszám&amp;hullaték'!AH29:AK29)</f>
        <v>0</v>
      </c>
      <c r="E59" s="352">
        <f>SUM('terepi-hajtásszám&amp;hullaték'!AQ29:AT29)</f>
        <v>0</v>
      </c>
      <c r="F59" s="352">
        <f>SUM('terepi-hajtásszám&amp;hullaték'!AZ29:BC29)</f>
        <v>0</v>
      </c>
      <c r="G59" s="352">
        <f>SUM('terepi-hajtásszám&amp;hullaték'!BI29:BL29)</f>
        <v>0</v>
      </c>
      <c r="H59" s="352">
        <f>SUM('terepi-hajtásszám&amp;hullaték'!BR29:BU29)</f>
        <v>0</v>
      </c>
      <c r="I59" s="352">
        <f>SUM('terepi-hajtásszám&amp;hullaték'!CA29:CD29)</f>
        <v>0</v>
      </c>
      <c r="J59" s="352">
        <f>SUM('terepi-hajtásszám&amp;hullaték'!CJ29:CM29)</f>
        <v>0</v>
      </c>
      <c r="K59" s="351">
        <f>SUM('terepi-hajtásszám&amp;hullaték'!CS29:CV29)</f>
        <v>0</v>
      </c>
      <c r="L59" s="351">
        <f>SUM('terepi-hajtásszám&amp;hullaték'!DB29:DE29)</f>
        <v>0</v>
      </c>
      <c r="M59" s="351">
        <f>SUM('terepi-hajtásszám&amp;hullaték'!DK29:DN29)</f>
        <v>0</v>
      </c>
      <c r="N59" s="351">
        <f>SUM('terepi-hajtásszám&amp;hullaték'!DT29:DW29)</f>
        <v>0</v>
      </c>
      <c r="O59" s="353">
        <f>SUM('terepi-hajtásszám&amp;hullaték'!EC29:EF29)</f>
        <v>0</v>
      </c>
      <c r="P59" s="351">
        <f>SUM('terepi-hajtásszám&amp;hullaték'!EL29:EO29)</f>
        <v>0</v>
      </c>
      <c r="Q59" s="351">
        <f>SUM('terepi-hajtásszám&amp;hullaték'!EU29:EX29)</f>
        <v>0</v>
      </c>
      <c r="R59" s="351">
        <f>SUM('terepi-hajtásszám&amp;hullaték'!FD29:FG29)</f>
        <v>0</v>
      </c>
      <c r="S59" s="351">
        <f>SUM('terepi-hajtásszám&amp;hullaték'!FM29:FP29)</f>
        <v>0</v>
      </c>
      <c r="T59" s="351">
        <f>SUM('terepi-hajtásszám&amp;hullaték'!FV29:FY29)</f>
        <v>0</v>
      </c>
      <c r="U59" s="351">
        <f>SUM('terepi-hajtásszám&amp;hullaték'!GE29:GH29)</f>
        <v>0</v>
      </c>
      <c r="V59" s="351">
        <f>SUM('terepi-hajtásszám&amp;hullaték'!GN29:GQ29)</f>
        <v>0</v>
      </c>
      <c r="W59" s="351">
        <f>SUM('terepi-hajtásszám&amp;hullaték'!GW29:GZ29)</f>
        <v>0</v>
      </c>
      <c r="X59" s="351">
        <f>SUM('terepi-hajtásszám&amp;hullaték'!HF29:HI29)</f>
        <v>0</v>
      </c>
    </row>
    <row r="60" spans="1:24" ht="15" x14ac:dyDescent="0.25">
      <c r="A60" s="360" t="s">
        <v>23</v>
      </c>
      <c r="B60" s="351">
        <f>SUM('terepi-hajtásszám&amp;hullaték'!P30:S30)</f>
        <v>4</v>
      </c>
      <c r="C60" s="352">
        <f>SUM('terepi-hajtásszám&amp;hullaték'!Y30:AB30)</f>
        <v>0</v>
      </c>
      <c r="D60" s="352">
        <f>SUM('terepi-hajtásszám&amp;hullaték'!AH30:AK30)</f>
        <v>0</v>
      </c>
      <c r="E60" s="352">
        <f>SUM('terepi-hajtásszám&amp;hullaték'!AQ30:AT30)</f>
        <v>0</v>
      </c>
      <c r="F60" s="352">
        <f>SUM('terepi-hajtásszám&amp;hullaték'!AZ30:BC30)</f>
        <v>0</v>
      </c>
      <c r="G60" s="352">
        <f>SUM('terepi-hajtásszám&amp;hullaték'!BI30:BL30)</f>
        <v>0</v>
      </c>
      <c r="H60" s="352">
        <f>SUM('terepi-hajtásszám&amp;hullaték'!BR30:BU30)</f>
        <v>0</v>
      </c>
      <c r="I60" s="352">
        <f>SUM('terepi-hajtásszám&amp;hullaték'!CA30:CD30)</f>
        <v>0</v>
      </c>
      <c r="J60" s="352">
        <f>SUM('terepi-hajtásszám&amp;hullaték'!CJ30:CM30)</f>
        <v>0</v>
      </c>
      <c r="K60" s="351">
        <f>SUM('terepi-hajtásszám&amp;hullaték'!CS30:CV30)</f>
        <v>0</v>
      </c>
      <c r="L60" s="351">
        <f>SUM('terepi-hajtásszám&amp;hullaték'!DB30:DE30)</f>
        <v>0</v>
      </c>
      <c r="M60" s="351">
        <f>SUM('terepi-hajtásszám&amp;hullaték'!DK30:DN30)</f>
        <v>0</v>
      </c>
      <c r="N60" s="351">
        <f>SUM('terepi-hajtásszám&amp;hullaték'!DT30:DW30)</f>
        <v>0</v>
      </c>
      <c r="O60" s="353">
        <f>SUM('terepi-hajtásszám&amp;hullaték'!EC30:EF30)</f>
        <v>0</v>
      </c>
      <c r="P60" s="351">
        <f>SUM('terepi-hajtásszám&amp;hullaték'!EL30:EO30)</f>
        <v>0</v>
      </c>
      <c r="Q60" s="351">
        <f>SUM('terepi-hajtásszám&amp;hullaték'!EU30:EX30)</f>
        <v>0</v>
      </c>
      <c r="R60" s="351">
        <f>SUM('terepi-hajtásszám&amp;hullaték'!FD30:FG30)</f>
        <v>0</v>
      </c>
      <c r="S60" s="351">
        <f>SUM('terepi-hajtásszám&amp;hullaték'!FM30:FP30)</f>
        <v>0</v>
      </c>
      <c r="T60" s="351">
        <f>SUM('terepi-hajtásszám&amp;hullaték'!FV30:FY30)</f>
        <v>0</v>
      </c>
      <c r="U60" s="351">
        <f>SUM('terepi-hajtásszám&amp;hullaték'!GE30:GH30)</f>
        <v>0</v>
      </c>
      <c r="V60" s="351">
        <f>SUM('terepi-hajtásszám&amp;hullaték'!GN30:GQ30)</f>
        <v>0</v>
      </c>
      <c r="W60" s="351">
        <f>SUM('terepi-hajtásszám&amp;hullaték'!GW30:GZ30)</f>
        <v>0</v>
      </c>
      <c r="X60" s="351">
        <f>SUM('terepi-hajtásszám&amp;hullaték'!HF30:HI30)</f>
        <v>0</v>
      </c>
    </row>
    <row r="61" spans="1:24" ht="15" x14ac:dyDescent="0.25">
      <c r="A61" s="360" t="s">
        <v>24</v>
      </c>
      <c r="B61" s="351">
        <f>SUM('terepi-hajtásszám&amp;hullaték'!P31:S31)</f>
        <v>0</v>
      </c>
      <c r="C61" s="352">
        <f>SUM('terepi-hajtásszám&amp;hullaték'!Y31:AB31)</f>
        <v>0</v>
      </c>
      <c r="D61" s="352">
        <f>SUM('terepi-hajtásszám&amp;hullaték'!AH31:AK31)</f>
        <v>0</v>
      </c>
      <c r="E61" s="352">
        <f>SUM('terepi-hajtásszám&amp;hullaték'!AQ31:AT31)</f>
        <v>0</v>
      </c>
      <c r="F61" s="352">
        <f>SUM('terepi-hajtásszám&amp;hullaték'!AZ31:BC31)</f>
        <v>0</v>
      </c>
      <c r="G61" s="352">
        <f>SUM('terepi-hajtásszám&amp;hullaték'!BI31:BL31)</f>
        <v>0</v>
      </c>
      <c r="H61" s="352">
        <f>SUM('terepi-hajtásszám&amp;hullaték'!BR31:BU31)</f>
        <v>0</v>
      </c>
      <c r="I61" s="352">
        <f>SUM('terepi-hajtásszám&amp;hullaték'!CA31:CD31)</f>
        <v>0</v>
      </c>
      <c r="J61" s="352">
        <f>SUM('terepi-hajtásszám&amp;hullaték'!CJ31:CM31)</f>
        <v>0</v>
      </c>
      <c r="K61" s="351">
        <f>SUM('terepi-hajtásszám&amp;hullaték'!CS31:CV31)</f>
        <v>0</v>
      </c>
      <c r="L61" s="351">
        <f>SUM('terepi-hajtásszám&amp;hullaték'!DB31:DE31)</f>
        <v>0</v>
      </c>
      <c r="M61" s="351">
        <f>SUM('terepi-hajtásszám&amp;hullaték'!DK31:DN31)</f>
        <v>0</v>
      </c>
      <c r="N61" s="351">
        <f>SUM('terepi-hajtásszám&amp;hullaték'!DT31:DW31)</f>
        <v>0</v>
      </c>
      <c r="O61" s="353">
        <f>SUM('terepi-hajtásszám&amp;hullaték'!EC31:EF31)</f>
        <v>0</v>
      </c>
      <c r="P61" s="351">
        <f>SUM('terepi-hajtásszám&amp;hullaték'!EL31:EO31)</f>
        <v>0</v>
      </c>
      <c r="Q61" s="351">
        <f>SUM('terepi-hajtásszám&amp;hullaték'!EU31:EX31)</f>
        <v>0</v>
      </c>
      <c r="R61" s="351">
        <f>SUM('terepi-hajtásszám&amp;hullaték'!FD31:FG31)</f>
        <v>0</v>
      </c>
      <c r="S61" s="351">
        <f>SUM('terepi-hajtásszám&amp;hullaték'!FM31:FP31)</f>
        <v>0</v>
      </c>
      <c r="T61" s="351">
        <f>SUM('terepi-hajtásszám&amp;hullaték'!FV31:FY31)</f>
        <v>0</v>
      </c>
      <c r="U61" s="351">
        <f>SUM('terepi-hajtásszám&amp;hullaték'!GE31:GH31)</f>
        <v>0</v>
      </c>
      <c r="V61" s="351">
        <f>SUM('terepi-hajtásszám&amp;hullaték'!GN31:GQ31)</f>
        <v>0</v>
      </c>
      <c r="W61" s="351">
        <f>SUM('terepi-hajtásszám&amp;hullaték'!GW31:GZ31)</f>
        <v>0</v>
      </c>
      <c r="X61" s="351">
        <f>SUM('terepi-hajtásszám&amp;hullaték'!HF31:HI31)</f>
        <v>0</v>
      </c>
    </row>
    <row r="62" spans="1:24" ht="15" x14ac:dyDescent="0.25">
      <c r="A62" s="360" t="s">
        <v>25</v>
      </c>
      <c r="B62" s="351">
        <f>SUM('terepi-hajtásszám&amp;hullaték'!P32:S32)</f>
        <v>2</v>
      </c>
      <c r="C62" s="352">
        <f>SUM('terepi-hajtásszám&amp;hullaték'!Y32:AB32)</f>
        <v>0</v>
      </c>
      <c r="D62" s="352">
        <f>SUM('terepi-hajtásszám&amp;hullaték'!AH32:AK32)</f>
        <v>0</v>
      </c>
      <c r="E62" s="352">
        <f>SUM('terepi-hajtásszám&amp;hullaték'!AQ32:AT32)</f>
        <v>0</v>
      </c>
      <c r="F62" s="352">
        <f>SUM('terepi-hajtásszám&amp;hullaték'!AZ32:BC32)</f>
        <v>0</v>
      </c>
      <c r="G62" s="352">
        <f>SUM('terepi-hajtásszám&amp;hullaték'!BI32:BL32)</f>
        <v>0</v>
      </c>
      <c r="H62" s="352">
        <f>SUM('terepi-hajtásszám&amp;hullaték'!BR32:BU32)</f>
        <v>0</v>
      </c>
      <c r="I62" s="352">
        <f>SUM('terepi-hajtásszám&amp;hullaték'!CA32:CD32)</f>
        <v>0</v>
      </c>
      <c r="J62" s="352">
        <f>SUM('terepi-hajtásszám&amp;hullaték'!CJ32:CM32)</f>
        <v>0</v>
      </c>
      <c r="K62" s="351">
        <f>SUM('terepi-hajtásszám&amp;hullaték'!CS32:CV32)</f>
        <v>0</v>
      </c>
      <c r="L62" s="351">
        <f>SUM('terepi-hajtásszám&amp;hullaték'!DB32:DE32)</f>
        <v>0</v>
      </c>
      <c r="M62" s="351">
        <f>SUM('terepi-hajtásszám&amp;hullaték'!DK32:DN32)</f>
        <v>0</v>
      </c>
      <c r="N62" s="351">
        <f>SUM('terepi-hajtásszám&amp;hullaték'!DT32:DW32)</f>
        <v>0</v>
      </c>
      <c r="O62" s="353">
        <f>SUM('terepi-hajtásszám&amp;hullaték'!EC32:EF32)</f>
        <v>0</v>
      </c>
      <c r="P62" s="351">
        <f>SUM('terepi-hajtásszám&amp;hullaték'!EL32:EO32)</f>
        <v>0</v>
      </c>
      <c r="Q62" s="351">
        <f>SUM('terepi-hajtásszám&amp;hullaték'!EU32:EX32)</f>
        <v>0</v>
      </c>
      <c r="R62" s="351">
        <f>SUM('terepi-hajtásszám&amp;hullaték'!FD32:FG32)</f>
        <v>0</v>
      </c>
      <c r="S62" s="351">
        <f>SUM('terepi-hajtásszám&amp;hullaték'!FM32:FP32)</f>
        <v>0</v>
      </c>
      <c r="T62" s="351">
        <f>SUM('terepi-hajtásszám&amp;hullaték'!FV32:FY32)</f>
        <v>0</v>
      </c>
      <c r="U62" s="351">
        <f>SUM('terepi-hajtásszám&amp;hullaték'!GE32:GH32)</f>
        <v>0</v>
      </c>
      <c r="V62" s="351">
        <f>SUM('terepi-hajtásszám&amp;hullaték'!GN32:GQ32)</f>
        <v>0</v>
      </c>
      <c r="W62" s="351">
        <f>SUM('terepi-hajtásszám&amp;hullaték'!GW32:GZ32)</f>
        <v>0</v>
      </c>
      <c r="X62" s="351">
        <f>SUM('terepi-hajtásszám&amp;hullaték'!HF32:HI32)</f>
        <v>0</v>
      </c>
    </row>
    <row r="63" spans="1:24" ht="15" x14ac:dyDescent="0.25">
      <c r="A63" s="360" t="s">
        <v>26</v>
      </c>
      <c r="B63" s="351">
        <f>SUM('terepi-hajtásszám&amp;hullaték'!P33:S33)</f>
        <v>0</v>
      </c>
      <c r="C63" s="352">
        <f>SUM('terepi-hajtásszám&amp;hullaték'!Y33:AB33)</f>
        <v>0</v>
      </c>
      <c r="D63" s="352">
        <f>SUM('terepi-hajtásszám&amp;hullaték'!AH33:AK33)</f>
        <v>0</v>
      </c>
      <c r="E63" s="352">
        <f>SUM('terepi-hajtásszám&amp;hullaték'!AQ33:AT33)</f>
        <v>0</v>
      </c>
      <c r="F63" s="352">
        <f>SUM('terepi-hajtásszám&amp;hullaték'!AZ33:BC33)</f>
        <v>0</v>
      </c>
      <c r="G63" s="352">
        <f>SUM('terepi-hajtásszám&amp;hullaték'!BI33:BL33)</f>
        <v>0</v>
      </c>
      <c r="H63" s="352">
        <f>SUM('terepi-hajtásszám&amp;hullaték'!BR33:BU33)</f>
        <v>0</v>
      </c>
      <c r="I63" s="352">
        <f>SUM('terepi-hajtásszám&amp;hullaték'!CA33:CD33)</f>
        <v>0</v>
      </c>
      <c r="J63" s="352">
        <f>SUM('terepi-hajtásszám&amp;hullaték'!CJ33:CM33)</f>
        <v>0</v>
      </c>
      <c r="K63" s="351">
        <f>SUM('terepi-hajtásszám&amp;hullaték'!CS33:CV33)</f>
        <v>0</v>
      </c>
      <c r="L63" s="351">
        <f>SUM('terepi-hajtásszám&amp;hullaték'!DB33:DE33)</f>
        <v>0</v>
      </c>
      <c r="M63" s="351">
        <f>SUM('terepi-hajtásszám&amp;hullaték'!DK33:DN33)</f>
        <v>0</v>
      </c>
      <c r="N63" s="351">
        <f>SUM('terepi-hajtásszám&amp;hullaték'!DT33:DW33)</f>
        <v>0</v>
      </c>
      <c r="O63" s="353">
        <f>SUM('terepi-hajtásszám&amp;hullaték'!EC33:EF33)</f>
        <v>0</v>
      </c>
      <c r="P63" s="351">
        <f>SUM('terepi-hajtásszám&amp;hullaték'!EL33:EO33)</f>
        <v>0</v>
      </c>
      <c r="Q63" s="351">
        <f>SUM('terepi-hajtásszám&amp;hullaték'!EU33:EX33)</f>
        <v>0</v>
      </c>
      <c r="R63" s="351">
        <f>SUM('terepi-hajtásszám&amp;hullaték'!FD33:FG33)</f>
        <v>0</v>
      </c>
      <c r="S63" s="351">
        <f>SUM('terepi-hajtásszám&amp;hullaték'!FM33:FP33)</f>
        <v>0</v>
      </c>
      <c r="T63" s="351">
        <f>SUM('terepi-hajtásszám&amp;hullaték'!FV33:FY33)</f>
        <v>0</v>
      </c>
      <c r="U63" s="351">
        <f>SUM('terepi-hajtásszám&amp;hullaték'!GE33:GH33)</f>
        <v>0</v>
      </c>
      <c r="V63" s="351">
        <f>SUM('terepi-hajtásszám&amp;hullaték'!GN33:GQ33)</f>
        <v>0</v>
      </c>
      <c r="W63" s="351">
        <f>SUM('terepi-hajtásszám&amp;hullaték'!GW33:GZ33)</f>
        <v>0</v>
      </c>
      <c r="X63" s="351">
        <f>SUM('terepi-hajtásszám&amp;hullaték'!HF33:HI33)</f>
        <v>0</v>
      </c>
    </row>
    <row r="64" spans="1:24" ht="15" x14ac:dyDescent="0.25">
      <c r="A64" s="360" t="s">
        <v>27</v>
      </c>
      <c r="B64" s="351">
        <f>SUM('terepi-hajtásszám&amp;hullaték'!P34:S34)</f>
        <v>3</v>
      </c>
      <c r="C64" s="352">
        <f>SUM('terepi-hajtásszám&amp;hullaték'!Y34:AB34)</f>
        <v>0</v>
      </c>
      <c r="D64" s="352">
        <f>SUM('terepi-hajtásszám&amp;hullaték'!AH34:AK34)</f>
        <v>0</v>
      </c>
      <c r="E64" s="352">
        <f>SUM('terepi-hajtásszám&amp;hullaték'!AQ34:AT34)</f>
        <v>0</v>
      </c>
      <c r="F64" s="352">
        <f>SUM('terepi-hajtásszám&amp;hullaték'!AZ34:BC34)</f>
        <v>0</v>
      </c>
      <c r="G64" s="352">
        <f>SUM('terepi-hajtásszám&amp;hullaték'!BI34:BL34)</f>
        <v>0</v>
      </c>
      <c r="H64" s="352">
        <f>SUM('terepi-hajtásszám&amp;hullaték'!BR34:BU34)</f>
        <v>0</v>
      </c>
      <c r="I64" s="352">
        <f>SUM('terepi-hajtásszám&amp;hullaték'!CA34:CD34)</f>
        <v>0</v>
      </c>
      <c r="J64" s="352">
        <f>SUM('terepi-hajtásszám&amp;hullaték'!CJ34:CM34)</f>
        <v>0</v>
      </c>
      <c r="K64" s="351">
        <f>SUM('terepi-hajtásszám&amp;hullaték'!CS34:CV34)</f>
        <v>0</v>
      </c>
      <c r="L64" s="351">
        <f>SUM('terepi-hajtásszám&amp;hullaték'!DB34:DE34)</f>
        <v>0</v>
      </c>
      <c r="M64" s="351">
        <f>SUM('terepi-hajtásszám&amp;hullaték'!DK34:DN34)</f>
        <v>0</v>
      </c>
      <c r="N64" s="351">
        <f>SUM('terepi-hajtásszám&amp;hullaték'!DT34:DW34)</f>
        <v>0</v>
      </c>
      <c r="O64" s="353">
        <f>SUM('terepi-hajtásszám&amp;hullaték'!EC34:EF34)</f>
        <v>0</v>
      </c>
      <c r="P64" s="351">
        <f>SUM('terepi-hajtásszám&amp;hullaték'!EL34:EO34)</f>
        <v>0</v>
      </c>
      <c r="Q64" s="351">
        <f>SUM('terepi-hajtásszám&amp;hullaték'!EU34:EX34)</f>
        <v>0</v>
      </c>
      <c r="R64" s="351">
        <f>SUM('terepi-hajtásszám&amp;hullaték'!FD34:FG34)</f>
        <v>0</v>
      </c>
      <c r="S64" s="351">
        <f>SUM('terepi-hajtásszám&amp;hullaték'!FM34:FP34)</f>
        <v>0</v>
      </c>
      <c r="T64" s="351">
        <f>SUM('terepi-hajtásszám&amp;hullaték'!FV34:FY34)</f>
        <v>0</v>
      </c>
      <c r="U64" s="351">
        <f>SUM('terepi-hajtásszám&amp;hullaték'!GE34:GH34)</f>
        <v>0</v>
      </c>
      <c r="V64" s="351">
        <f>SUM('terepi-hajtásszám&amp;hullaték'!GN34:GQ34)</f>
        <v>0</v>
      </c>
      <c r="W64" s="351">
        <f>SUM('terepi-hajtásszám&amp;hullaték'!GW34:GZ34)</f>
        <v>0</v>
      </c>
      <c r="X64" s="351">
        <f>SUM('terepi-hajtásszám&amp;hullaték'!HF34:HI34)</f>
        <v>0</v>
      </c>
    </row>
    <row r="65" spans="1:24" ht="15" x14ac:dyDescent="0.25">
      <c r="A65" s="360" t="s">
        <v>28</v>
      </c>
      <c r="B65" s="351">
        <f>SUM('terepi-hajtásszám&amp;hullaték'!P35:S35)</f>
        <v>0</v>
      </c>
      <c r="C65" s="352">
        <f>SUM('terepi-hajtásszám&amp;hullaték'!Y35:AB35)</f>
        <v>0</v>
      </c>
      <c r="D65" s="352">
        <f>SUM('terepi-hajtásszám&amp;hullaték'!AH35:AK35)</f>
        <v>0</v>
      </c>
      <c r="E65" s="352">
        <f>SUM('terepi-hajtásszám&amp;hullaték'!AQ35:AT35)</f>
        <v>0</v>
      </c>
      <c r="F65" s="352">
        <f>SUM('terepi-hajtásszám&amp;hullaték'!AZ35:BC35)</f>
        <v>0</v>
      </c>
      <c r="G65" s="352">
        <f>SUM('terepi-hajtásszám&amp;hullaték'!BI35:BL35)</f>
        <v>0</v>
      </c>
      <c r="H65" s="352">
        <f>SUM('terepi-hajtásszám&amp;hullaték'!BR35:BU35)</f>
        <v>0</v>
      </c>
      <c r="I65" s="352">
        <f>SUM('terepi-hajtásszám&amp;hullaték'!CA35:CD35)</f>
        <v>0</v>
      </c>
      <c r="J65" s="352">
        <f>SUM('terepi-hajtásszám&amp;hullaték'!CJ35:CM35)</f>
        <v>0</v>
      </c>
      <c r="K65" s="351">
        <f>SUM('terepi-hajtásszám&amp;hullaték'!CS35:CV35)</f>
        <v>0</v>
      </c>
      <c r="L65" s="351">
        <f>SUM('terepi-hajtásszám&amp;hullaték'!DB35:DE35)</f>
        <v>0</v>
      </c>
      <c r="M65" s="351">
        <f>SUM('terepi-hajtásszám&amp;hullaték'!DK35:DN35)</f>
        <v>0</v>
      </c>
      <c r="N65" s="351">
        <f>SUM('terepi-hajtásszám&amp;hullaték'!DT35:DW35)</f>
        <v>0</v>
      </c>
      <c r="O65" s="353">
        <f>SUM('terepi-hajtásszám&amp;hullaték'!EC35:EF35)</f>
        <v>0</v>
      </c>
      <c r="P65" s="351">
        <f>SUM('terepi-hajtásszám&amp;hullaték'!EL35:EO35)</f>
        <v>0</v>
      </c>
      <c r="Q65" s="351">
        <f>SUM('terepi-hajtásszám&amp;hullaték'!EU35:EX35)</f>
        <v>0</v>
      </c>
      <c r="R65" s="351">
        <f>SUM('terepi-hajtásszám&amp;hullaték'!FD35:FG35)</f>
        <v>0</v>
      </c>
      <c r="S65" s="351">
        <f>SUM('terepi-hajtásszám&amp;hullaték'!FM35:FP35)</f>
        <v>0</v>
      </c>
      <c r="T65" s="351">
        <f>SUM('terepi-hajtásszám&amp;hullaték'!FV35:FY35)</f>
        <v>0</v>
      </c>
      <c r="U65" s="351">
        <f>SUM('terepi-hajtásszám&amp;hullaték'!GE35:GH35)</f>
        <v>0</v>
      </c>
      <c r="V65" s="351">
        <f>SUM('terepi-hajtásszám&amp;hullaték'!GN35:GQ35)</f>
        <v>0</v>
      </c>
      <c r="W65" s="351">
        <f>SUM('terepi-hajtásszám&amp;hullaték'!GW35:GZ35)</f>
        <v>0</v>
      </c>
      <c r="X65" s="351">
        <f>SUM('terepi-hajtásszám&amp;hullaték'!HF35:HI35)</f>
        <v>0</v>
      </c>
    </row>
    <row r="66" spans="1:24" ht="15" x14ac:dyDescent="0.25">
      <c r="A66" s="360" t="s">
        <v>29</v>
      </c>
      <c r="B66" s="351">
        <f>SUM('terepi-hajtásszám&amp;hullaték'!P36:S36)</f>
        <v>6</v>
      </c>
      <c r="C66" s="352">
        <f>SUM('terepi-hajtásszám&amp;hullaték'!Y36:AB36)</f>
        <v>0</v>
      </c>
      <c r="D66" s="352">
        <f>SUM('terepi-hajtásszám&amp;hullaték'!AH36:AK36)</f>
        <v>0</v>
      </c>
      <c r="E66" s="352">
        <f>SUM('terepi-hajtásszám&amp;hullaték'!AQ36:AT36)</f>
        <v>0</v>
      </c>
      <c r="F66" s="352">
        <f>SUM('terepi-hajtásszám&amp;hullaték'!AZ36:BC36)</f>
        <v>0</v>
      </c>
      <c r="G66" s="352">
        <f>SUM('terepi-hajtásszám&amp;hullaték'!BI36:BL36)</f>
        <v>0</v>
      </c>
      <c r="H66" s="352">
        <f>SUM('terepi-hajtásszám&amp;hullaték'!BR36:BU36)</f>
        <v>0</v>
      </c>
      <c r="I66" s="352">
        <f>SUM('terepi-hajtásszám&amp;hullaték'!CA36:CD36)</f>
        <v>0</v>
      </c>
      <c r="J66" s="352">
        <f>SUM('terepi-hajtásszám&amp;hullaték'!CJ36:CM36)</f>
        <v>0</v>
      </c>
      <c r="K66" s="351">
        <f>SUM('terepi-hajtásszám&amp;hullaték'!CS36:CV36)</f>
        <v>0</v>
      </c>
      <c r="L66" s="351">
        <f>SUM('terepi-hajtásszám&amp;hullaték'!DB36:DE36)</f>
        <v>0</v>
      </c>
      <c r="M66" s="351">
        <f>SUM('terepi-hajtásszám&amp;hullaték'!DK36:DN36)</f>
        <v>0</v>
      </c>
      <c r="N66" s="351">
        <f>SUM('terepi-hajtásszám&amp;hullaték'!DT36:DW36)</f>
        <v>0</v>
      </c>
      <c r="O66" s="353">
        <f>SUM('terepi-hajtásszám&amp;hullaték'!EC36:EF36)</f>
        <v>0</v>
      </c>
      <c r="P66" s="351">
        <f>SUM('terepi-hajtásszám&amp;hullaték'!EL36:EO36)</f>
        <v>0</v>
      </c>
      <c r="Q66" s="351">
        <f>SUM('terepi-hajtásszám&amp;hullaték'!EU36:EX36)</f>
        <v>0</v>
      </c>
      <c r="R66" s="351">
        <f>SUM('terepi-hajtásszám&amp;hullaték'!FD36:FG36)</f>
        <v>0</v>
      </c>
      <c r="S66" s="351">
        <f>SUM('terepi-hajtásszám&amp;hullaték'!FM36:FP36)</f>
        <v>0</v>
      </c>
      <c r="T66" s="351">
        <f>SUM('terepi-hajtásszám&amp;hullaték'!FV36:FY36)</f>
        <v>0</v>
      </c>
      <c r="U66" s="351">
        <f>SUM('terepi-hajtásszám&amp;hullaték'!GE36:GH36)</f>
        <v>0</v>
      </c>
      <c r="V66" s="351">
        <f>SUM('terepi-hajtásszám&amp;hullaték'!GN36:GQ36)</f>
        <v>0</v>
      </c>
      <c r="W66" s="351">
        <f>SUM('terepi-hajtásszám&amp;hullaték'!GW36:GZ36)</f>
        <v>0</v>
      </c>
      <c r="X66" s="351">
        <f>SUM('terepi-hajtásszám&amp;hullaték'!HF36:HI36)</f>
        <v>0</v>
      </c>
    </row>
    <row r="67" spans="1:24" ht="15" x14ac:dyDescent="0.25">
      <c r="A67" s="360" t="s">
        <v>40</v>
      </c>
      <c r="B67" s="351">
        <f>SUM('terepi-hajtásszám&amp;hullaték'!P37:S37)</f>
        <v>3</v>
      </c>
      <c r="C67" s="352">
        <f>SUM('terepi-hajtásszám&amp;hullaték'!Y37:AB37)</f>
        <v>0</v>
      </c>
      <c r="D67" s="352">
        <f>SUM('terepi-hajtásszám&amp;hullaték'!AH37:AK37)</f>
        <v>0</v>
      </c>
      <c r="E67" s="352">
        <f>SUM('terepi-hajtásszám&amp;hullaték'!AQ37:AT37)</f>
        <v>0</v>
      </c>
      <c r="F67" s="352">
        <f>SUM('terepi-hajtásszám&amp;hullaték'!AZ37:BC37)</f>
        <v>0</v>
      </c>
      <c r="G67" s="352">
        <f>SUM('terepi-hajtásszám&amp;hullaték'!BI37:BL37)</f>
        <v>0</v>
      </c>
      <c r="H67" s="352">
        <f>SUM('terepi-hajtásszám&amp;hullaték'!BR37:BU37)</f>
        <v>0</v>
      </c>
      <c r="I67" s="352">
        <f>SUM('terepi-hajtásszám&amp;hullaték'!CA37:CD37)</f>
        <v>0</v>
      </c>
      <c r="J67" s="352">
        <f>SUM('terepi-hajtásszám&amp;hullaték'!CJ37:CM37)</f>
        <v>0</v>
      </c>
      <c r="K67" s="351">
        <f>SUM('terepi-hajtásszám&amp;hullaték'!CS37:CV37)</f>
        <v>0</v>
      </c>
      <c r="L67" s="351">
        <f>SUM('terepi-hajtásszám&amp;hullaték'!DB37:DE37)</f>
        <v>0</v>
      </c>
      <c r="M67" s="351">
        <f>SUM('terepi-hajtásszám&amp;hullaték'!DK37:DN37)</f>
        <v>0</v>
      </c>
      <c r="N67" s="351">
        <f>SUM('terepi-hajtásszám&amp;hullaték'!DT37:DW37)</f>
        <v>0</v>
      </c>
      <c r="O67" s="353">
        <f>SUM('terepi-hajtásszám&amp;hullaték'!EC37:EF37)</f>
        <v>0</v>
      </c>
      <c r="P67" s="351">
        <f>SUM('terepi-hajtásszám&amp;hullaték'!EL37:EO37)</f>
        <v>0</v>
      </c>
      <c r="Q67" s="351">
        <f>SUM('terepi-hajtásszám&amp;hullaték'!EU37:EX37)</f>
        <v>0</v>
      </c>
      <c r="R67" s="351">
        <f>SUM('terepi-hajtásszám&amp;hullaték'!FD37:FG37)</f>
        <v>0</v>
      </c>
      <c r="S67" s="351">
        <f>SUM('terepi-hajtásszám&amp;hullaték'!FM37:FP37)</f>
        <v>0</v>
      </c>
      <c r="T67" s="351">
        <f>SUM('terepi-hajtásszám&amp;hullaték'!FV37:FY37)</f>
        <v>0</v>
      </c>
      <c r="U67" s="351">
        <f>SUM('terepi-hajtásszám&amp;hullaték'!GE37:GH37)</f>
        <v>0</v>
      </c>
      <c r="V67" s="351">
        <f>SUM('terepi-hajtásszám&amp;hullaték'!GN37:GQ37)</f>
        <v>0</v>
      </c>
      <c r="W67" s="351">
        <f>SUM('terepi-hajtásszám&amp;hullaték'!GW37:GZ37)</f>
        <v>0</v>
      </c>
      <c r="X67" s="351">
        <f>SUM('terepi-hajtásszám&amp;hullaték'!HF37:HI37)</f>
        <v>0</v>
      </c>
    </row>
    <row r="68" spans="1:24" ht="15" x14ac:dyDescent="0.25">
      <c r="A68" s="360" t="s">
        <v>41</v>
      </c>
      <c r="B68" s="351">
        <f>SUM('terepi-hajtásszám&amp;hullaték'!P38:S38)</f>
        <v>0</v>
      </c>
      <c r="C68" s="352">
        <f>SUM('terepi-hajtásszám&amp;hullaték'!Y38:AB38)</f>
        <v>0</v>
      </c>
      <c r="D68" s="352">
        <f>SUM('terepi-hajtásszám&amp;hullaték'!AH38:AK38)</f>
        <v>0</v>
      </c>
      <c r="E68" s="352">
        <f>SUM('terepi-hajtásszám&amp;hullaték'!AQ38:AT38)</f>
        <v>0</v>
      </c>
      <c r="F68" s="352">
        <f>SUM('terepi-hajtásszám&amp;hullaték'!AZ38:BC38)</f>
        <v>0</v>
      </c>
      <c r="G68" s="352">
        <f>SUM('terepi-hajtásszám&amp;hullaték'!BI38:BL38)</f>
        <v>0</v>
      </c>
      <c r="H68" s="352">
        <f>SUM('terepi-hajtásszám&amp;hullaték'!BR38:BU38)</f>
        <v>0</v>
      </c>
      <c r="I68" s="352">
        <f>SUM('terepi-hajtásszám&amp;hullaték'!CA38:CD38)</f>
        <v>0</v>
      </c>
      <c r="J68" s="352">
        <f>SUM('terepi-hajtásszám&amp;hullaték'!CJ38:CM38)</f>
        <v>0</v>
      </c>
      <c r="K68" s="351">
        <f>SUM('terepi-hajtásszám&amp;hullaték'!CS38:CV38)</f>
        <v>0</v>
      </c>
      <c r="L68" s="351">
        <f>SUM('terepi-hajtásszám&amp;hullaték'!DB38:DE38)</f>
        <v>0</v>
      </c>
      <c r="M68" s="351">
        <f>SUM('terepi-hajtásszám&amp;hullaték'!DK38:DN38)</f>
        <v>0</v>
      </c>
      <c r="N68" s="351">
        <f>SUM('terepi-hajtásszám&amp;hullaték'!DT38:DW38)</f>
        <v>0</v>
      </c>
      <c r="O68" s="353">
        <f>SUM('terepi-hajtásszám&amp;hullaték'!EC38:EF38)</f>
        <v>0</v>
      </c>
      <c r="P68" s="351">
        <f>SUM('terepi-hajtásszám&amp;hullaték'!EL38:EO38)</f>
        <v>0</v>
      </c>
      <c r="Q68" s="351">
        <f>SUM('terepi-hajtásszám&amp;hullaték'!EU38:EX38)</f>
        <v>0</v>
      </c>
      <c r="R68" s="351">
        <f>SUM('terepi-hajtásszám&amp;hullaték'!FD38:FG38)</f>
        <v>0</v>
      </c>
      <c r="S68" s="351">
        <f>SUM('terepi-hajtásszám&amp;hullaték'!FM38:FP38)</f>
        <v>0</v>
      </c>
      <c r="T68" s="351">
        <f>SUM('terepi-hajtásszám&amp;hullaték'!FV38:FY38)</f>
        <v>0</v>
      </c>
      <c r="U68" s="351">
        <f>SUM('terepi-hajtásszám&amp;hullaték'!GE38:GH38)</f>
        <v>0</v>
      </c>
      <c r="V68" s="351">
        <f>SUM('terepi-hajtásszám&amp;hullaték'!GN38:GQ38)</f>
        <v>0</v>
      </c>
      <c r="W68" s="351">
        <f>SUM('terepi-hajtásszám&amp;hullaték'!GW38:GZ38)</f>
        <v>0</v>
      </c>
      <c r="X68" s="351">
        <f>SUM('terepi-hajtásszám&amp;hullaték'!HF38:HI38)</f>
        <v>0</v>
      </c>
    </row>
    <row r="69" spans="1:24" ht="15" x14ac:dyDescent="0.25">
      <c r="A69" s="360" t="s">
        <v>42</v>
      </c>
      <c r="B69" s="351">
        <f>SUM('terepi-hajtásszám&amp;hullaték'!P39:S39)</f>
        <v>0</v>
      </c>
      <c r="C69" s="352">
        <f>SUM('terepi-hajtásszám&amp;hullaték'!Y39:AB39)</f>
        <v>0</v>
      </c>
      <c r="D69" s="352">
        <f>SUM('terepi-hajtásszám&amp;hullaték'!AH39:AK39)</f>
        <v>0</v>
      </c>
      <c r="E69" s="352">
        <f>SUM('terepi-hajtásszám&amp;hullaték'!AQ39:AT39)</f>
        <v>0</v>
      </c>
      <c r="F69" s="352">
        <f>SUM('terepi-hajtásszám&amp;hullaték'!AZ39:BC39)</f>
        <v>0</v>
      </c>
      <c r="G69" s="352">
        <f>SUM('terepi-hajtásszám&amp;hullaték'!BI39:BL39)</f>
        <v>3</v>
      </c>
      <c r="H69" s="352">
        <f>SUM('terepi-hajtásszám&amp;hullaték'!BR39:BU39)</f>
        <v>0</v>
      </c>
      <c r="I69" s="352">
        <f>SUM('terepi-hajtásszám&amp;hullaték'!CA39:CD39)</f>
        <v>0</v>
      </c>
      <c r="J69" s="352">
        <f>SUM('terepi-hajtásszám&amp;hullaték'!CJ39:CM39)</f>
        <v>0</v>
      </c>
      <c r="K69" s="351">
        <f>SUM('terepi-hajtásszám&amp;hullaték'!CS39:CV39)</f>
        <v>0</v>
      </c>
      <c r="L69" s="351">
        <f>SUM('terepi-hajtásszám&amp;hullaték'!DB39:DE39)</f>
        <v>0</v>
      </c>
      <c r="M69" s="351">
        <f>SUM('terepi-hajtásszám&amp;hullaték'!DK39:DN39)</f>
        <v>0</v>
      </c>
      <c r="N69" s="351">
        <f>SUM('terepi-hajtásszám&amp;hullaték'!DT39:DW39)</f>
        <v>0</v>
      </c>
      <c r="O69" s="353">
        <f>SUM('terepi-hajtásszám&amp;hullaték'!EC39:EF39)</f>
        <v>0</v>
      </c>
      <c r="P69" s="351">
        <f>SUM('terepi-hajtásszám&amp;hullaték'!EL39:EO39)</f>
        <v>0</v>
      </c>
      <c r="Q69" s="351">
        <f>SUM('terepi-hajtásszám&amp;hullaték'!EU39:EX39)</f>
        <v>0</v>
      </c>
      <c r="R69" s="351">
        <f>SUM('terepi-hajtásszám&amp;hullaték'!FD39:FG39)</f>
        <v>0</v>
      </c>
      <c r="S69" s="351">
        <f>SUM('terepi-hajtásszám&amp;hullaték'!FM39:FP39)</f>
        <v>0</v>
      </c>
      <c r="T69" s="351">
        <f>SUM('terepi-hajtásszám&amp;hullaték'!FV39:FY39)</f>
        <v>0</v>
      </c>
      <c r="U69" s="351">
        <f>SUM('terepi-hajtásszám&amp;hullaték'!GE39:GH39)</f>
        <v>0</v>
      </c>
      <c r="V69" s="351">
        <f>SUM('terepi-hajtásszám&amp;hullaték'!GN39:GQ39)</f>
        <v>0</v>
      </c>
      <c r="W69" s="351">
        <f>SUM('terepi-hajtásszám&amp;hullaték'!GW39:GZ39)</f>
        <v>0</v>
      </c>
      <c r="X69" s="351">
        <f>SUM('terepi-hajtásszám&amp;hullaték'!HF39:HI39)</f>
        <v>0</v>
      </c>
    </row>
    <row r="70" spans="1:24" ht="15" x14ac:dyDescent="0.25">
      <c r="A70" s="360" t="s">
        <v>43</v>
      </c>
      <c r="B70" s="351">
        <f>SUM('terepi-hajtásszám&amp;hullaték'!P40:S40)</f>
        <v>0</v>
      </c>
      <c r="C70" s="352">
        <f>SUM('terepi-hajtásszám&amp;hullaték'!Y40:AB40)</f>
        <v>0</v>
      </c>
      <c r="D70" s="352">
        <f>SUM('terepi-hajtásszám&amp;hullaték'!AH40:AK40)</f>
        <v>0</v>
      </c>
      <c r="E70" s="352">
        <f>SUM('terepi-hajtásszám&amp;hullaték'!AQ40:AT40)</f>
        <v>0</v>
      </c>
      <c r="F70" s="352">
        <f>SUM('terepi-hajtásszám&amp;hullaték'!AZ40:BC40)</f>
        <v>0</v>
      </c>
      <c r="G70" s="352">
        <f>SUM('terepi-hajtásszám&amp;hullaték'!BI40:BL40)</f>
        <v>0</v>
      </c>
      <c r="H70" s="352">
        <f>SUM('terepi-hajtásszám&amp;hullaték'!BR40:BU40)</f>
        <v>0</v>
      </c>
      <c r="I70" s="352">
        <f>SUM('terepi-hajtásszám&amp;hullaték'!CA40:CD40)</f>
        <v>0</v>
      </c>
      <c r="J70" s="352">
        <f>SUM('terepi-hajtásszám&amp;hullaték'!CJ40:CM40)</f>
        <v>0</v>
      </c>
      <c r="K70" s="351">
        <f>SUM('terepi-hajtásszám&amp;hullaték'!CS40:CV40)</f>
        <v>0</v>
      </c>
      <c r="L70" s="351">
        <f>SUM('terepi-hajtásszám&amp;hullaték'!DB40:DE40)</f>
        <v>0</v>
      </c>
      <c r="M70" s="351">
        <f>SUM('terepi-hajtásszám&amp;hullaték'!DK40:DN40)</f>
        <v>0</v>
      </c>
      <c r="N70" s="351">
        <f>SUM('terepi-hajtásszám&amp;hullaték'!DT40:DW40)</f>
        <v>0</v>
      </c>
      <c r="O70" s="353">
        <f>SUM('terepi-hajtásszám&amp;hullaték'!EC40:EF40)</f>
        <v>0</v>
      </c>
      <c r="P70" s="351">
        <f>SUM('terepi-hajtásszám&amp;hullaték'!EL40:EO40)</f>
        <v>0</v>
      </c>
      <c r="Q70" s="351">
        <f>SUM('terepi-hajtásszám&amp;hullaték'!EU40:EX40)</f>
        <v>0</v>
      </c>
      <c r="R70" s="351">
        <f>SUM('terepi-hajtásszám&amp;hullaték'!FD40:FG40)</f>
        <v>0</v>
      </c>
      <c r="S70" s="351">
        <f>SUM('terepi-hajtásszám&amp;hullaték'!FM40:FP40)</f>
        <v>0</v>
      </c>
      <c r="T70" s="351">
        <f>SUM('terepi-hajtásszám&amp;hullaték'!FV40:FY40)</f>
        <v>0</v>
      </c>
      <c r="U70" s="351">
        <f>SUM('terepi-hajtásszám&amp;hullaték'!GE40:GH40)</f>
        <v>0</v>
      </c>
      <c r="V70" s="351">
        <f>SUM('terepi-hajtásszám&amp;hullaték'!GN40:GQ40)</f>
        <v>0</v>
      </c>
      <c r="W70" s="351">
        <f>SUM('terepi-hajtásszám&amp;hullaték'!GW40:GZ40)</f>
        <v>0</v>
      </c>
      <c r="X70" s="351">
        <f>SUM('terepi-hajtásszám&amp;hullaték'!HF40:HI40)</f>
        <v>0</v>
      </c>
    </row>
    <row r="71" spans="1:24" ht="15" x14ac:dyDescent="0.25">
      <c r="A71" s="360" t="s">
        <v>44</v>
      </c>
      <c r="B71" s="351">
        <f>SUM('terepi-hajtásszám&amp;hullaték'!P41:S41)</f>
        <v>0</v>
      </c>
      <c r="C71" s="352">
        <f>SUM('terepi-hajtásszám&amp;hullaték'!Y41:AB41)</f>
        <v>0</v>
      </c>
      <c r="D71" s="352">
        <f>SUM('terepi-hajtásszám&amp;hullaték'!AH41:AK41)</f>
        <v>0</v>
      </c>
      <c r="E71" s="352">
        <f>SUM('terepi-hajtásszám&amp;hullaték'!AQ41:AT41)</f>
        <v>0</v>
      </c>
      <c r="F71" s="352">
        <f>SUM('terepi-hajtásszám&amp;hullaték'!AZ41:BC41)</f>
        <v>0</v>
      </c>
      <c r="G71" s="352">
        <f>SUM('terepi-hajtásszám&amp;hullaték'!BI41:BL41)</f>
        <v>0</v>
      </c>
      <c r="H71" s="352">
        <f>SUM('terepi-hajtásszám&amp;hullaték'!BR41:BU41)</f>
        <v>0</v>
      </c>
      <c r="I71" s="352">
        <f>SUM('terepi-hajtásszám&amp;hullaték'!CA41:CD41)</f>
        <v>0</v>
      </c>
      <c r="J71" s="352">
        <f>SUM('terepi-hajtásszám&amp;hullaték'!CJ41:CM41)</f>
        <v>0</v>
      </c>
      <c r="K71" s="351">
        <f>SUM('terepi-hajtásszám&amp;hullaték'!CS41:CV41)</f>
        <v>0</v>
      </c>
      <c r="L71" s="351">
        <f>SUM('terepi-hajtásszám&amp;hullaték'!DB41:DE41)</f>
        <v>0</v>
      </c>
      <c r="M71" s="351">
        <f>SUM('terepi-hajtásszám&amp;hullaték'!DK41:DN41)</f>
        <v>0</v>
      </c>
      <c r="N71" s="351">
        <f>SUM('terepi-hajtásszám&amp;hullaték'!DT41:DW41)</f>
        <v>0</v>
      </c>
      <c r="O71" s="353">
        <f>SUM('terepi-hajtásszám&amp;hullaték'!EC41:EF41)</f>
        <v>0</v>
      </c>
      <c r="P71" s="351">
        <f>SUM('terepi-hajtásszám&amp;hullaték'!EL41:EO41)</f>
        <v>0</v>
      </c>
      <c r="Q71" s="351">
        <f>SUM('terepi-hajtásszám&amp;hullaték'!EU41:EX41)</f>
        <v>0</v>
      </c>
      <c r="R71" s="351">
        <f>SUM('terepi-hajtásszám&amp;hullaték'!FD41:FG41)</f>
        <v>0</v>
      </c>
      <c r="S71" s="351">
        <f>SUM('terepi-hajtásszám&amp;hullaték'!FM41:FP41)</f>
        <v>0</v>
      </c>
      <c r="T71" s="351">
        <f>SUM('terepi-hajtásszám&amp;hullaték'!FV41:FY41)</f>
        <v>0</v>
      </c>
      <c r="U71" s="351">
        <f>SUM('terepi-hajtásszám&amp;hullaték'!GE41:GH41)</f>
        <v>0</v>
      </c>
      <c r="V71" s="351">
        <f>SUM('terepi-hajtásszám&amp;hullaték'!GN41:GQ41)</f>
        <v>0</v>
      </c>
      <c r="W71" s="351">
        <f>SUM('terepi-hajtásszám&amp;hullaték'!GW41:GZ41)</f>
        <v>0</v>
      </c>
      <c r="X71" s="351">
        <f>SUM('terepi-hajtásszám&amp;hullaték'!HF41:HI41)</f>
        <v>0</v>
      </c>
    </row>
    <row r="72" spans="1:24" ht="15" x14ac:dyDescent="0.25">
      <c r="A72" s="360" t="s">
        <v>45</v>
      </c>
      <c r="B72" s="351">
        <f>SUM('terepi-hajtásszám&amp;hullaték'!P42:S42)</f>
        <v>0</v>
      </c>
      <c r="C72" s="352">
        <f>SUM('terepi-hajtásszám&amp;hullaték'!Y42:AB42)</f>
        <v>0</v>
      </c>
      <c r="D72" s="352">
        <f>SUM('terepi-hajtásszám&amp;hullaték'!AH42:AK42)</f>
        <v>0</v>
      </c>
      <c r="E72" s="352">
        <f>SUM('terepi-hajtásszám&amp;hullaték'!AQ42:AT42)</f>
        <v>0</v>
      </c>
      <c r="F72" s="352">
        <f>SUM('terepi-hajtásszám&amp;hullaték'!AZ42:BC42)</f>
        <v>0</v>
      </c>
      <c r="G72" s="352">
        <f>SUM('terepi-hajtásszám&amp;hullaték'!BI42:BL42)</f>
        <v>0</v>
      </c>
      <c r="H72" s="352">
        <f>SUM('terepi-hajtásszám&amp;hullaték'!BR42:BU42)</f>
        <v>0</v>
      </c>
      <c r="I72" s="352">
        <f>SUM('terepi-hajtásszám&amp;hullaték'!CA42:CD42)</f>
        <v>0</v>
      </c>
      <c r="J72" s="352">
        <f>SUM('terepi-hajtásszám&amp;hullaték'!CJ42:CM42)</f>
        <v>0</v>
      </c>
      <c r="K72" s="351">
        <f>SUM('terepi-hajtásszám&amp;hullaték'!CS42:CV42)</f>
        <v>0</v>
      </c>
      <c r="L72" s="351">
        <f>SUM('terepi-hajtásszám&amp;hullaték'!DB42:DE42)</f>
        <v>0</v>
      </c>
      <c r="M72" s="351">
        <f>SUM('terepi-hajtásszám&amp;hullaték'!DK42:DN42)</f>
        <v>0</v>
      </c>
      <c r="N72" s="351">
        <f>SUM('terepi-hajtásszám&amp;hullaték'!DT42:DW42)</f>
        <v>0</v>
      </c>
      <c r="O72" s="353">
        <f>SUM('terepi-hajtásszám&amp;hullaték'!EC42:EF42)</f>
        <v>0</v>
      </c>
      <c r="P72" s="351">
        <f>SUM('terepi-hajtásszám&amp;hullaték'!EL42:EO42)</f>
        <v>0</v>
      </c>
      <c r="Q72" s="351">
        <f>SUM('terepi-hajtásszám&amp;hullaték'!EU42:EX42)</f>
        <v>0</v>
      </c>
      <c r="R72" s="351">
        <f>SUM('terepi-hajtásszám&amp;hullaték'!FD42:FG42)</f>
        <v>0</v>
      </c>
      <c r="S72" s="351">
        <f>SUM('terepi-hajtásszám&amp;hullaték'!FM42:FP42)</f>
        <v>0</v>
      </c>
      <c r="T72" s="351">
        <f>SUM('terepi-hajtásszám&amp;hullaték'!FV42:FY42)</f>
        <v>0</v>
      </c>
      <c r="U72" s="351">
        <f>SUM('terepi-hajtásszám&amp;hullaték'!GE42:GH42)</f>
        <v>0</v>
      </c>
      <c r="V72" s="351">
        <f>SUM('terepi-hajtásszám&amp;hullaték'!GN42:GQ42)</f>
        <v>0</v>
      </c>
      <c r="W72" s="351">
        <f>SUM('terepi-hajtásszám&amp;hullaték'!GW42:GZ42)</f>
        <v>0</v>
      </c>
      <c r="X72" s="351">
        <f>SUM('terepi-hajtásszám&amp;hullaték'!HF42:HI42)</f>
        <v>0</v>
      </c>
    </row>
    <row r="73" spans="1:24" ht="15" x14ac:dyDescent="0.25">
      <c r="A73" s="360" t="s">
        <v>46</v>
      </c>
      <c r="B73" s="351">
        <f>SUM('terepi-hajtásszám&amp;hullaték'!P43:S43)</f>
        <v>0</v>
      </c>
      <c r="C73" s="352">
        <f>SUM('terepi-hajtásszám&amp;hullaték'!Y43:AB43)</f>
        <v>0</v>
      </c>
      <c r="D73" s="352">
        <f>SUM('terepi-hajtásszám&amp;hullaték'!AH43:AK43)</f>
        <v>0</v>
      </c>
      <c r="E73" s="352">
        <f>SUM('terepi-hajtásszám&amp;hullaték'!AQ43:AT43)</f>
        <v>0</v>
      </c>
      <c r="F73" s="352">
        <f>SUM('terepi-hajtásszám&amp;hullaték'!AZ43:BC43)</f>
        <v>0</v>
      </c>
      <c r="G73" s="352">
        <f>SUM('terepi-hajtásszám&amp;hullaték'!BI43:BL43)</f>
        <v>0</v>
      </c>
      <c r="H73" s="352">
        <f>SUM('terepi-hajtásszám&amp;hullaték'!BR43:BU43)</f>
        <v>0</v>
      </c>
      <c r="I73" s="352">
        <f>SUM('terepi-hajtásszám&amp;hullaték'!CA43:CD43)</f>
        <v>0</v>
      </c>
      <c r="J73" s="352">
        <f>SUM('terepi-hajtásszám&amp;hullaték'!CJ43:CM43)</f>
        <v>0</v>
      </c>
      <c r="K73" s="351">
        <f>SUM('terepi-hajtásszám&amp;hullaték'!CS43:CV43)</f>
        <v>0</v>
      </c>
      <c r="L73" s="351">
        <f>SUM('terepi-hajtásszám&amp;hullaték'!DB43:DE43)</f>
        <v>0</v>
      </c>
      <c r="M73" s="351">
        <f>SUM('terepi-hajtásszám&amp;hullaték'!DK43:DN43)</f>
        <v>0</v>
      </c>
      <c r="N73" s="351">
        <f>SUM('terepi-hajtásszám&amp;hullaték'!DT43:DW43)</f>
        <v>0</v>
      </c>
      <c r="O73" s="353">
        <f>SUM('terepi-hajtásszám&amp;hullaték'!EC43:EF43)</f>
        <v>0</v>
      </c>
      <c r="P73" s="351">
        <f>SUM('terepi-hajtásszám&amp;hullaték'!EL43:EO43)</f>
        <v>0</v>
      </c>
      <c r="Q73" s="351">
        <f>SUM('terepi-hajtásszám&amp;hullaték'!EU43:EX43)</f>
        <v>0</v>
      </c>
      <c r="R73" s="351">
        <f>SUM('terepi-hajtásszám&amp;hullaték'!FD43:FG43)</f>
        <v>0</v>
      </c>
      <c r="S73" s="351">
        <f>SUM('terepi-hajtásszám&amp;hullaték'!FM43:FP43)</f>
        <v>0</v>
      </c>
      <c r="T73" s="351">
        <f>SUM('terepi-hajtásszám&amp;hullaték'!FV43:FY43)</f>
        <v>0</v>
      </c>
      <c r="U73" s="351">
        <f>SUM('terepi-hajtásszám&amp;hullaték'!GE43:GH43)</f>
        <v>0</v>
      </c>
      <c r="V73" s="351">
        <f>SUM('terepi-hajtásszám&amp;hullaték'!GN43:GQ43)</f>
        <v>0</v>
      </c>
      <c r="W73" s="351">
        <f>SUM('terepi-hajtásszám&amp;hullaték'!GW43:GZ43)</f>
        <v>0</v>
      </c>
      <c r="X73" s="351">
        <f>SUM('terepi-hajtásszám&amp;hullaték'!HF43:HI43)</f>
        <v>0</v>
      </c>
    </row>
    <row r="74" spans="1:24" ht="15" x14ac:dyDescent="0.25">
      <c r="A74" s="360" t="s">
        <v>47</v>
      </c>
      <c r="B74" s="351">
        <f>SUM('terepi-hajtásszám&amp;hullaték'!P44:S44)</f>
        <v>0</v>
      </c>
      <c r="C74" s="352">
        <f>SUM('terepi-hajtásszám&amp;hullaték'!Y44:AB44)</f>
        <v>0</v>
      </c>
      <c r="D74" s="352">
        <f>SUM('terepi-hajtásszám&amp;hullaték'!AH44:AK44)</f>
        <v>0</v>
      </c>
      <c r="E74" s="352">
        <f>SUM('terepi-hajtásszám&amp;hullaték'!AQ44:AT44)</f>
        <v>0</v>
      </c>
      <c r="F74" s="352">
        <f>SUM('terepi-hajtásszám&amp;hullaték'!AZ44:BC44)</f>
        <v>0</v>
      </c>
      <c r="G74" s="352">
        <f>SUM('terepi-hajtásszám&amp;hullaték'!BI44:BL44)</f>
        <v>0</v>
      </c>
      <c r="H74" s="352">
        <f>SUM('terepi-hajtásszám&amp;hullaték'!BR44:BU44)</f>
        <v>0</v>
      </c>
      <c r="I74" s="352">
        <f>SUM('terepi-hajtásszám&amp;hullaték'!CA44:CD44)</f>
        <v>0</v>
      </c>
      <c r="J74" s="352">
        <f>SUM('terepi-hajtásszám&amp;hullaték'!CJ44:CM44)</f>
        <v>0</v>
      </c>
      <c r="K74" s="351">
        <f>SUM('terepi-hajtásszám&amp;hullaték'!CS44:CV44)</f>
        <v>0</v>
      </c>
      <c r="L74" s="351">
        <f>SUM('terepi-hajtásszám&amp;hullaték'!DB44:DE44)</f>
        <v>0</v>
      </c>
      <c r="M74" s="351">
        <f>SUM('terepi-hajtásszám&amp;hullaték'!DK44:DN44)</f>
        <v>0</v>
      </c>
      <c r="N74" s="351">
        <f>SUM('terepi-hajtásszám&amp;hullaték'!DT44:DW44)</f>
        <v>0</v>
      </c>
      <c r="O74" s="353">
        <f>SUM('terepi-hajtásszám&amp;hullaték'!EC44:EF44)</f>
        <v>0</v>
      </c>
      <c r="P74" s="351">
        <f>SUM('terepi-hajtásszám&amp;hullaték'!EL44:EO44)</f>
        <v>0</v>
      </c>
      <c r="Q74" s="351">
        <f>SUM('terepi-hajtásszám&amp;hullaték'!EU44:EX44)</f>
        <v>0</v>
      </c>
      <c r="R74" s="351">
        <f>SUM('terepi-hajtásszám&amp;hullaték'!FD44:FG44)</f>
        <v>0</v>
      </c>
      <c r="S74" s="351">
        <f>SUM('terepi-hajtásszám&amp;hullaték'!FM44:FP44)</f>
        <v>0</v>
      </c>
      <c r="T74" s="351">
        <f>SUM('terepi-hajtásszám&amp;hullaték'!FV44:FY44)</f>
        <v>0</v>
      </c>
      <c r="U74" s="351">
        <f>SUM('terepi-hajtásszám&amp;hullaték'!GE44:GH44)</f>
        <v>0</v>
      </c>
      <c r="V74" s="351">
        <f>SUM('terepi-hajtásszám&amp;hullaték'!GN44:GQ44)</f>
        <v>0</v>
      </c>
      <c r="W74" s="351">
        <f>SUM('terepi-hajtásszám&amp;hullaték'!GW44:GZ44)</f>
        <v>0</v>
      </c>
      <c r="X74" s="351">
        <f>SUM('terepi-hajtásszám&amp;hullaték'!HF44:HI44)</f>
        <v>0</v>
      </c>
    </row>
    <row r="75" spans="1:24" ht="15" x14ac:dyDescent="0.25">
      <c r="A75" s="360" t="s">
        <v>48</v>
      </c>
      <c r="B75" s="351">
        <f>SUM('terepi-hajtásszám&amp;hullaték'!P45:S45)</f>
        <v>0</v>
      </c>
      <c r="C75" s="352">
        <f>SUM('terepi-hajtásszám&amp;hullaték'!Y45:AB45)</f>
        <v>0</v>
      </c>
      <c r="D75" s="352">
        <f>SUM('terepi-hajtásszám&amp;hullaték'!AH45:AK45)</f>
        <v>0</v>
      </c>
      <c r="E75" s="352">
        <f>SUM('terepi-hajtásszám&amp;hullaték'!AQ45:AT45)</f>
        <v>0</v>
      </c>
      <c r="F75" s="352">
        <f>SUM('terepi-hajtásszám&amp;hullaték'!AZ45:BC45)</f>
        <v>0</v>
      </c>
      <c r="G75" s="352">
        <f>SUM('terepi-hajtásszám&amp;hullaték'!BI45:BL45)</f>
        <v>0</v>
      </c>
      <c r="H75" s="352">
        <f>SUM('terepi-hajtásszám&amp;hullaték'!BR45:BU45)</f>
        <v>0</v>
      </c>
      <c r="I75" s="352">
        <f>SUM('terepi-hajtásszám&amp;hullaték'!CA45:CD45)</f>
        <v>0</v>
      </c>
      <c r="J75" s="352">
        <f>SUM('terepi-hajtásszám&amp;hullaték'!CJ45:CM45)</f>
        <v>0</v>
      </c>
      <c r="K75" s="351">
        <f>SUM('terepi-hajtásszám&amp;hullaték'!CS45:CV45)</f>
        <v>0</v>
      </c>
      <c r="L75" s="351">
        <f>SUM('terepi-hajtásszám&amp;hullaték'!DB45:DE45)</f>
        <v>0</v>
      </c>
      <c r="M75" s="351">
        <f>SUM('terepi-hajtásszám&amp;hullaték'!DK45:DN45)</f>
        <v>0</v>
      </c>
      <c r="N75" s="351">
        <f>SUM('terepi-hajtásszám&amp;hullaték'!DT45:DW45)</f>
        <v>0</v>
      </c>
      <c r="O75" s="353">
        <f>SUM('terepi-hajtásszám&amp;hullaték'!EC45:EF45)</f>
        <v>0</v>
      </c>
      <c r="P75" s="351">
        <f>SUM('terepi-hajtásszám&amp;hullaték'!EL45:EO45)</f>
        <v>0</v>
      </c>
      <c r="Q75" s="351">
        <f>SUM('terepi-hajtásszám&amp;hullaték'!EU45:EX45)</f>
        <v>0</v>
      </c>
      <c r="R75" s="351">
        <f>SUM('terepi-hajtásszám&amp;hullaték'!FD45:FG45)</f>
        <v>0</v>
      </c>
      <c r="S75" s="351">
        <f>SUM('terepi-hajtásszám&amp;hullaték'!FM45:FP45)</f>
        <v>0</v>
      </c>
      <c r="T75" s="351">
        <f>SUM('terepi-hajtásszám&amp;hullaték'!FV45:FY45)</f>
        <v>0</v>
      </c>
      <c r="U75" s="351">
        <f>SUM('terepi-hajtásszám&amp;hullaték'!GE45:GH45)</f>
        <v>0</v>
      </c>
      <c r="V75" s="351">
        <f>SUM('terepi-hajtásszám&amp;hullaték'!GN45:GQ45)</f>
        <v>0</v>
      </c>
      <c r="W75" s="351">
        <f>SUM('terepi-hajtásszám&amp;hullaték'!GW45:GZ45)</f>
        <v>0</v>
      </c>
      <c r="X75" s="351">
        <f>SUM('terepi-hajtásszám&amp;hullaték'!HF45:HI45)</f>
        <v>0</v>
      </c>
    </row>
    <row r="76" spans="1:24" ht="15" x14ac:dyDescent="0.25">
      <c r="A76" s="360" t="s">
        <v>49</v>
      </c>
      <c r="B76" s="351">
        <f>SUM('terepi-hajtásszám&amp;hullaték'!P46:S46)</f>
        <v>0</v>
      </c>
      <c r="C76" s="352">
        <f>SUM('terepi-hajtásszám&amp;hullaték'!Y46:AB46)</f>
        <v>0</v>
      </c>
      <c r="D76" s="352">
        <f>SUM('terepi-hajtásszám&amp;hullaték'!AH46:AK46)</f>
        <v>0</v>
      </c>
      <c r="E76" s="352">
        <f>SUM('terepi-hajtásszám&amp;hullaték'!AQ46:AT46)</f>
        <v>0</v>
      </c>
      <c r="F76" s="352">
        <f>SUM('terepi-hajtásszám&amp;hullaték'!AZ46:BC46)</f>
        <v>0</v>
      </c>
      <c r="G76" s="352">
        <f>SUM('terepi-hajtásszám&amp;hullaték'!BI46:BL46)</f>
        <v>0</v>
      </c>
      <c r="H76" s="352">
        <f>SUM('terepi-hajtásszám&amp;hullaték'!BR46:BU46)</f>
        <v>0</v>
      </c>
      <c r="I76" s="352">
        <f>SUM('terepi-hajtásszám&amp;hullaték'!CA46:CD46)</f>
        <v>0</v>
      </c>
      <c r="J76" s="352">
        <f>SUM('terepi-hajtásszám&amp;hullaték'!CJ46:CM46)</f>
        <v>0</v>
      </c>
      <c r="K76" s="351">
        <f>SUM('terepi-hajtásszám&amp;hullaték'!CS46:CV46)</f>
        <v>0</v>
      </c>
      <c r="L76" s="351">
        <f>SUM('terepi-hajtásszám&amp;hullaték'!DB46:DE46)</f>
        <v>0</v>
      </c>
      <c r="M76" s="351">
        <f>SUM('terepi-hajtásszám&amp;hullaték'!DK46:DN46)</f>
        <v>0</v>
      </c>
      <c r="N76" s="351">
        <f>SUM('terepi-hajtásszám&amp;hullaték'!DT46:DW46)</f>
        <v>0</v>
      </c>
      <c r="O76" s="353">
        <f>SUM('terepi-hajtásszám&amp;hullaték'!EC46:EF46)</f>
        <v>0</v>
      </c>
      <c r="P76" s="351">
        <f>SUM('terepi-hajtásszám&amp;hullaték'!EL46:EO46)</f>
        <v>0</v>
      </c>
      <c r="Q76" s="351">
        <f>SUM('terepi-hajtásszám&amp;hullaték'!EU46:EX46)</f>
        <v>0</v>
      </c>
      <c r="R76" s="351">
        <f>SUM('terepi-hajtásszám&amp;hullaték'!FD46:FG46)</f>
        <v>0</v>
      </c>
      <c r="S76" s="351">
        <f>SUM('terepi-hajtásszám&amp;hullaték'!FM46:FP46)</f>
        <v>0</v>
      </c>
      <c r="T76" s="351">
        <f>SUM('terepi-hajtásszám&amp;hullaték'!FV46:FY46)</f>
        <v>0</v>
      </c>
      <c r="U76" s="351">
        <f>SUM('terepi-hajtásszám&amp;hullaték'!GE46:GH46)</f>
        <v>0</v>
      </c>
      <c r="V76" s="351">
        <f>SUM('terepi-hajtásszám&amp;hullaték'!GN46:GQ46)</f>
        <v>0</v>
      </c>
      <c r="W76" s="351">
        <f>SUM('terepi-hajtásszám&amp;hullaték'!GW46:GZ46)</f>
        <v>0</v>
      </c>
      <c r="X76" s="351">
        <f>SUM('terepi-hajtásszám&amp;hullaték'!HF46:HI46)</f>
        <v>0</v>
      </c>
    </row>
    <row r="77" spans="1:24" ht="15" x14ac:dyDescent="0.25">
      <c r="A77" s="360" t="s">
        <v>50</v>
      </c>
      <c r="B77" s="351">
        <f>SUM('terepi-hajtásszám&amp;hullaték'!P47:S47)</f>
        <v>0</v>
      </c>
      <c r="C77" s="352">
        <f>SUM('terepi-hajtásszám&amp;hullaték'!Y47:AB47)</f>
        <v>0</v>
      </c>
      <c r="D77" s="352">
        <f>SUM('terepi-hajtásszám&amp;hullaték'!AH47:AK47)</f>
        <v>0</v>
      </c>
      <c r="E77" s="352">
        <f>SUM('terepi-hajtásszám&amp;hullaték'!AQ47:AT47)</f>
        <v>0</v>
      </c>
      <c r="F77" s="352">
        <f>SUM('terepi-hajtásszám&amp;hullaték'!AZ47:BC47)</f>
        <v>0</v>
      </c>
      <c r="G77" s="352">
        <f>SUM('terepi-hajtásszám&amp;hullaték'!BI47:BL47)</f>
        <v>0</v>
      </c>
      <c r="H77" s="352">
        <f>SUM('terepi-hajtásszám&amp;hullaték'!BR47:BU47)</f>
        <v>0</v>
      </c>
      <c r="I77" s="352">
        <f>SUM('terepi-hajtásszám&amp;hullaték'!CA47:CD47)</f>
        <v>0</v>
      </c>
      <c r="J77" s="352">
        <f>SUM('terepi-hajtásszám&amp;hullaték'!CJ47:CM47)</f>
        <v>0</v>
      </c>
      <c r="K77" s="351">
        <f>SUM('terepi-hajtásszám&amp;hullaték'!CS47:CV47)</f>
        <v>0</v>
      </c>
      <c r="L77" s="351">
        <f>SUM('terepi-hajtásszám&amp;hullaték'!DB47:DE47)</f>
        <v>0</v>
      </c>
      <c r="M77" s="351">
        <f>SUM('terepi-hajtásszám&amp;hullaték'!DK47:DN47)</f>
        <v>0</v>
      </c>
      <c r="N77" s="351">
        <f>SUM('terepi-hajtásszám&amp;hullaték'!DT47:DW47)</f>
        <v>0</v>
      </c>
      <c r="O77" s="353">
        <f>SUM('terepi-hajtásszám&amp;hullaték'!EC47:EF47)</f>
        <v>0</v>
      </c>
      <c r="P77" s="351">
        <f>SUM('terepi-hajtásszám&amp;hullaték'!EL47:EO47)</f>
        <v>0</v>
      </c>
      <c r="Q77" s="351">
        <f>SUM('terepi-hajtásszám&amp;hullaték'!EU47:EX47)</f>
        <v>0</v>
      </c>
      <c r="R77" s="351">
        <f>SUM('terepi-hajtásszám&amp;hullaték'!FD47:FG47)</f>
        <v>0</v>
      </c>
      <c r="S77" s="351">
        <f>SUM('terepi-hajtásszám&amp;hullaték'!FM47:FP47)</f>
        <v>0</v>
      </c>
      <c r="T77" s="351">
        <f>SUM('terepi-hajtásszám&amp;hullaték'!FV47:FY47)</f>
        <v>0</v>
      </c>
      <c r="U77" s="351">
        <f>SUM('terepi-hajtásszám&amp;hullaték'!GE47:GH47)</f>
        <v>0</v>
      </c>
      <c r="V77" s="351">
        <f>SUM('terepi-hajtásszám&amp;hullaték'!GN47:GQ47)</f>
        <v>0</v>
      </c>
      <c r="W77" s="351">
        <f>SUM('terepi-hajtásszám&amp;hullaték'!GW47:GZ47)</f>
        <v>0</v>
      </c>
      <c r="X77" s="351">
        <f>SUM('terepi-hajtásszám&amp;hullaték'!HF47:HI47)</f>
        <v>0</v>
      </c>
    </row>
    <row r="78" spans="1:24" ht="15" x14ac:dyDescent="0.25">
      <c r="A78" s="360" t="s">
        <v>51</v>
      </c>
      <c r="B78" s="351">
        <f>SUM('terepi-hajtásszám&amp;hullaték'!P48:S48)</f>
        <v>0</v>
      </c>
      <c r="C78" s="352">
        <f>SUM('terepi-hajtásszám&amp;hullaték'!Y48:AB48)</f>
        <v>0</v>
      </c>
      <c r="D78" s="352">
        <f>SUM('terepi-hajtásszám&amp;hullaték'!AH48:AK48)</f>
        <v>0</v>
      </c>
      <c r="E78" s="352">
        <f>SUM('terepi-hajtásszám&amp;hullaték'!AQ48:AT48)</f>
        <v>0</v>
      </c>
      <c r="F78" s="352">
        <f>SUM('terepi-hajtásszám&amp;hullaték'!AZ48:BC48)</f>
        <v>0</v>
      </c>
      <c r="G78" s="352">
        <f>SUM('terepi-hajtásszám&amp;hullaték'!BI48:BL48)</f>
        <v>0</v>
      </c>
      <c r="H78" s="352">
        <f>SUM('terepi-hajtásszám&amp;hullaték'!BR48:BU48)</f>
        <v>0</v>
      </c>
      <c r="I78" s="352">
        <f>SUM('terepi-hajtásszám&amp;hullaték'!CA48:CD48)</f>
        <v>0</v>
      </c>
      <c r="J78" s="352">
        <f>SUM('terepi-hajtásszám&amp;hullaték'!CJ48:CM48)</f>
        <v>0</v>
      </c>
      <c r="K78" s="351">
        <f>SUM('terepi-hajtásszám&amp;hullaték'!CS48:CV48)</f>
        <v>0</v>
      </c>
      <c r="L78" s="351">
        <f>SUM('terepi-hajtásszám&amp;hullaték'!DB48:DE48)</f>
        <v>0</v>
      </c>
      <c r="M78" s="351">
        <f>SUM('terepi-hajtásszám&amp;hullaték'!DK48:DN48)</f>
        <v>0</v>
      </c>
      <c r="N78" s="351">
        <f>SUM('terepi-hajtásszám&amp;hullaték'!DT48:DW48)</f>
        <v>0</v>
      </c>
      <c r="O78" s="353">
        <f>SUM('terepi-hajtásszám&amp;hullaték'!EC48:EF48)</f>
        <v>0</v>
      </c>
      <c r="P78" s="351">
        <f>SUM('terepi-hajtásszám&amp;hullaték'!EL48:EO48)</f>
        <v>0</v>
      </c>
      <c r="Q78" s="351">
        <f>SUM('terepi-hajtásszám&amp;hullaték'!EU48:EX48)</f>
        <v>0</v>
      </c>
      <c r="R78" s="351">
        <f>SUM('terepi-hajtásszám&amp;hullaték'!FD48:FG48)</f>
        <v>0</v>
      </c>
      <c r="S78" s="351">
        <f>SUM('terepi-hajtásszám&amp;hullaték'!FM48:FP48)</f>
        <v>0</v>
      </c>
      <c r="T78" s="351">
        <f>SUM('terepi-hajtásszám&amp;hullaték'!FV48:FY48)</f>
        <v>0</v>
      </c>
      <c r="U78" s="351">
        <f>SUM('terepi-hajtásszám&amp;hullaték'!GE48:GH48)</f>
        <v>0</v>
      </c>
      <c r="V78" s="351">
        <f>SUM('terepi-hajtásszám&amp;hullaték'!GN48:GQ48)</f>
        <v>0</v>
      </c>
      <c r="W78" s="351">
        <f>SUM('terepi-hajtásszám&amp;hullaték'!GW48:GZ48)</f>
        <v>0</v>
      </c>
      <c r="X78" s="351">
        <f>SUM('terepi-hajtásszám&amp;hullaték'!HF48:HI48)</f>
        <v>0</v>
      </c>
    </row>
    <row r="79" spans="1:24" ht="15" x14ac:dyDescent="0.25">
      <c r="A79" s="360" t="s">
        <v>52</v>
      </c>
      <c r="B79" s="351">
        <f>SUM('terepi-hajtásszám&amp;hullaték'!P49:S49)</f>
        <v>0</v>
      </c>
      <c r="C79" s="352">
        <f>SUM('terepi-hajtásszám&amp;hullaték'!Y49:AB49)</f>
        <v>0</v>
      </c>
      <c r="D79" s="352">
        <f>SUM('terepi-hajtásszám&amp;hullaték'!AH49:AK49)</f>
        <v>0</v>
      </c>
      <c r="E79" s="352">
        <f>SUM('terepi-hajtásszám&amp;hullaték'!AQ49:AT49)</f>
        <v>0</v>
      </c>
      <c r="F79" s="352">
        <f>SUM('terepi-hajtásszám&amp;hullaték'!AZ49:BC49)</f>
        <v>0</v>
      </c>
      <c r="G79" s="352">
        <f>SUM('terepi-hajtásszám&amp;hullaték'!BI49:BL49)</f>
        <v>0</v>
      </c>
      <c r="H79" s="352">
        <f>SUM('terepi-hajtásszám&amp;hullaték'!BR49:BU49)</f>
        <v>0</v>
      </c>
      <c r="I79" s="352">
        <f>SUM('terepi-hajtásszám&amp;hullaték'!CA49:CD49)</f>
        <v>0</v>
      </c>
      <c r="J79" s="352">
        <f>SUM('terepi-hajtásszám&amp;hullaték'!CJ49:CM49)</f>
        <v>0</v>
      </c>
      <c r="K79" s="351">
        <f>SUM('terepi-hajtásszám&amp;hullaték'!CS49:CV49)</f>
        <v>0</v>
      </c>
      <c r="L79" s="351">
        <f>SUM('terepi-hajtásszám&amp;hullaték'!DB49:DE49)</f>
        <v>0</v>
      </c>
      <c r="M79" s="351">
        <f>SUM('terepi-hajtásszám&amp;hullaték'!DK49:DN49)</f>
        <v>0</v>
      </c>
      <c r="N79" s="351">
        <f>SUM('terepi-hajtásszám&amp;hullaték'!DT49:DW49)</f>
        <v>0</v>
      </c>
      <c r="O79" s="353">
        <f>SUM('terepi-hajtásszám&amp;hullaték'!EC49:EF49)</f>
        <v>0</v>
      </c>
      <c r="P79" s="351">
        <f>SUM('terepi-hajtásszám&amp;hullaték'!EL49:EO49)</f>
        <v>0</v>
      </c>
      <c r="Q79" s="351">
        <f>SUM('terepi-hajtásszám&amp;hullaték'!EU49:EX49)</f>
        <v>0</v>
      </c>
      <c r="R79" s="351">
        <f>SUM('terepi-hajtásszám&amp;hullaték'!FD49:FG49)</f>
        <v>0</v>
      </c>
      <c r="S79" s="351">
        <f>SUM('terepi-hajtásszám&amp;hullaték'!FM49:FP49)</f>
        <v>0</v>
      </c>
      <c r="T79" s="351">
        <f>SUM('terepi-hajtásszám&amp;hullaték'!FV49:FY49)</f>
        <v>0</v>
      </c>
      <c r="U79" s="351">
        <f>SUM('terepi-hajtásszám&amp;hullaték'!GE49:GH49)</f>
        <v>0</v>
      </c>
      <c r="V79" s="351">
        <f>SUM('terepi-hajtásszám&amp;hullaték'!GN49:GQ49)</f>
        <v>0</v>
      </c>
      <c r="W79" s="351">
        <f>SUM('terepi-hajtásszám&amp;hullaték'!GW49:GZ49)</f>
        <v>0</v>
      </c>
      <c r="X79" s="351">
        <f>SUM('terepi-hajtásszám&amp;hullaték'!HF49:HI49)</f>
        <v>0</v>
      </c>
    </row>
    <row r="80" spans="1:24" ht="15" x14ac:dyDescent="0.25">
      <c r="A80" s="360" t="s">
        <v>53</v>
      </c>
      <c r="B80" s="351">
        <f>SUM('terepi-hajtásszám&amp;hullaték'!P50:S50)</f>
        <v>0</v>
      </c>
      <c r="C80" s="352">
        <f>SUM('terepi-hajtásszám&amp;hullaték'!Y50:AB50)</f>
        <v>0</v>
      </c>
      <c r="D80" s="352">
        <f>SUM('terepi-hajtásszám&amp;hullaték'!AH50:AK50)</f>
        <v>0</v>
      </c>
      <c r="E80" s="352">
        <f>SUM('terepi-hajtásszám&amp;hullaték'!AQ50:AT50)</f>
        <v>0</v>
      </c>
      <c r="F80" s="352">
        <f>SUM('terepi-hajtásszám&amp;hullaték'!AZ50:BC50)</f>
        <v>0</v>
      </c>
      <c r="G80" s="352">
        <f>SUM('terepi-hajtásszám&amp;hullaték'!BI50:BL50)</f>
        <v>0</v>
      </c>
      <c r="H80" s="352">
        <f>SUM('terepi-hajtásszám&amp;hullaték'!BR50:BU50)</f>
        <v>0</v>
      </c>
      <c r="I80" s="352">
        <f>SUM('terepi-hajtásszám&amp;hullaték'!CA50:CD50)</f>
        <v>0</v>
      </c>
      <c r="J80" s="352">
        <f>SUM('terepi-hajtásszám&amp;hullaték'!CJ50:CM50)</f>
        <v>0</v>
      </c>
      <c r="K80" s="351">
        <f>SUM('terepi-hajtásszám&amp;hullaték'!CS50:CV50)</f>
        <v>6</v>
      </c>
      <c r="L80" s="351">
        <f>SUM('terepi-hajtásszám&amp;hullaték'!DB50:DE50)</f>
        <v>0</v>
      </c>
      <c r="M80" s="351">
        <f>SUM('terepi-hajtásszám&amp;hullaték'!DK50:DN50)</f>
        <v>0</v>
      </c>
      <c r="N80" s="351">
        <f>SUM('terepi-hajtásszám&amp;hullaték'!DT50:DW50)</f>
        <v>0</v>
      </c>
      <c r="O80" s="353">
        <f>SUM('terepi-hajtásszám&amp;hullaték'!EC50:EF50)</f>
        <v>0</v>
      </c>
      <c r="P80" s="351">
        <f>SUM('terepi-hajtásszám&amp;hullaték'!EL50:EO50)</f>
        <v>0</v>
      </c>
      <c r="Q80" s="351">
        <f>SUM('terepi-hajtásszám&amp;hullaték'!EU50:EX50)</f>
        <v>0</v>
      </c>
      <c r="R80" s="351">
        <f>SUM('terepi-hajtásszám&amp;hullaték'!FD50:FG50)</f>
        <v>0</v>
      </c>
      <c r="S80" s="351">
        <f>SUM('terepi-hajtásszám&amp;hullaték'!FM50:FP50)</f>
        <v>0</v>
      </c>
      <c r="T80" s="351">
        <f>SUM('terepi-hajtásszám&amp;hullaték'!FV50:FY50)</f>
        <v>0</v>
      </c>
      <c r="U80" s="351">
        <f>SUM('terepi-hajtásszám&amp;hullaték'!GE50:GH50)</f>
        <v>0</v>
      </c>
      <c r="V80" s="351">
        <f>SUM('terepi-hajtásszám&amp;hullaték'!GN50:GQ50)</f>
        <v>0</v>
      </c>
      <c r="W80" s="351">
        <f>SUM('terepi-hajtásszám&amp;hullaték'!GW50:GZ50)</f>
        <v>0</v>
      </c>
      <c r="X80" s="351">
        <f>SUM('terepi-hajtásszám&amp;hullaték'!HF50:HI50)</f>
        <v>0</v>
      </c>
    </row>
    <row r="81" spans="1:24" ht="15" x14ac:dyDescent="0.25">
      <c r="A81" s="360" t="s">
        <v>54</v>
      </c>
      <c r="B81" s="351">
        <f>SUM('terepi-hajtásszám&amp;hullaték'!P51:S51)</f>
        <v>0</v>
      </c>
      <c r="C81" s="352">
        <f>SUM('terepi-hajtásszám&amp;hullaték'!Y51:AB51)</f>
        <v>0</v>
      </c>
      <c r="D81" s="352">
        <f>SUM('terepi-hajtásszám&amp;hullaték'!AH51:AK51)</f>
        <v>0</v>
      </c>
      <c r="E81" s="352">
        <f>SUM('terepi-hajtásszám&amp;hullaték'!AQ51:AT51)</f>
        <v>0</v>
      </c>
      <c r="F81" s="352">
        <f>SUM('terepi-hajtásszám&amp;hullaték'!AZ51:BC51)</f>
        <v>0</v>
      </c>
      <c r="G81" s="352">
        <f>SUM('terepi-hajtásszám&amp;hullaték'!BI51:BL51)</f>
        <v>0</v>
      </c>
      <c r="H81" s="352">
        <f>SUM('terepi-hajtásszám&amp;hullaték'!BR51:BU51)</f>
        <v>0</v>
      </c>
      <c r="I81" s="352">
        <f>SUM('terepi-hajtásszám&amp;hullaték'!CA51:CD51)</f>
        <v>0</v>
      </c>
      <c r="J81" s="352">
        <f>SUM('terepi-hajtásszám&amp;hullaték'!CJ51:CM51)</f>
        <v>0</v>
      </c>
      <c r="K81" s="351">
        <f>SUM('terepi-hajtásszám&amp;hullaték'!CS51:CV51)</f>
        <v>0</v>
      </c>
      <c r="L81" s="351">
        <f>SUM('terepi-hajtásszám&amp;hullaték'!DB51:DE51)</f>
        <v>0</v>
      </c>
      <c r="M81" s="351">
        <f>SUM('terepi-hajtásszám&amp;hullaték'!DK51:DN51)</f>
        <v>0</v>
      </c>
      <c r="N81" s="351">
        <f>SUM('terepi-hajtásszám&amp;hullaték'!DT51:DW51)</f>
        <v>0</v>
      </c>
      <c r="O81" s="353">
        <f>SUM('terepi-hajtásszám&amp;hullaték'!EC51:EF51)</f>
        <v>0</v>
      </c>
      <c r="P81" s="351">
        <f>SUM('terepi-hajtásszám&amp;hullaték'!EL51:EO51)</f>
        <v>0</v>
      </c>
      <c r="Q81" s="351">
        <f>SUM('terepi-hajtásszám&amp;hullaték'!EU51:EX51)</f>
        <v>0</v>
      </c>
      <c r="R81" s="351">
        <f>SUM('terepi-hajtásszám&amp;hullaték'!FD51:FG51)</f>
        <v>0</v>
      </c>
      <c r="S81" s="351">
        <f>SUM('terepi-hajtásszám&amp;hullaték'!FM51:FP51)</f>
        <v>0</v>
      </c>
      <c r="T81" s="351">
        <f>SUM('terepi-hajtásszám&amp;hullaték'!FV51:FY51)</f>
        <v>0</v>
      </c>
      <c r="U81" s="351">
        <f>SUM('terepi-hajtásszám&amp;hullaték'!GE51:GH51)</f>
        <v>0</v>
      </c>
      <c r="V81" s="351">
        <f>SUM('terepi-hajtásszám&amp;hullaték'!GN51:GQ51)</f>
        <v>0</v>
      </c>
      <c r="W81" s="351">
        <f>SUM('terepi-hajtásszám&amp;hullaték'!GW51:GZ51)</f>
        <v>0</v>
      </c>
      <c r="X81" s="351">
        <f>SUM('terepi-hajtásszám&amp;hullaték'!HF51:HI51)</f>
        <v>0</v>
      </c>
    </row>
    <row r="82" spans="1:24" ht="15" x14ac:dyDescent="0.25">
      <c r="A82" s="360" t="s">
        <v>55</v>
      </c>
      <c r="B82" s="351">
        <f>SUM('terepi-hajtásszám&amp;hullaték'!P52:S52)</f>
        <v>0</v>
      </c>
      <c r="C82" s="352">
        <f>SUM('terepi-hajtásszám&amp;hullaték'!Y52:AB52)</f>
        <v>0</v>
      </c>
      <c r="D82" s="352">
        <f>SUM('terepi-hajtásszám&amp;hullaték'!AH52:AK52)</f>
        <v>0</v>
      </c>
      <c r="E82" s="352">
        <f>SUM('terepi-hajtásszám&amp;hullaték'!AQ52:AT52)</f>
        <v>0</v>
      </c>
      <c r="F82" s="352">
        <f>SUM('terepi-hajtásszám&amp;hullaték'!AZ52:BC52)</f>
        <v>0</v>
      </c>
      <c r="G82" s="352">
        <f>SUM('terepi-hajtásszám&amp;hullaték'!BI52:BL52)</f>
        <v>0</v>
      </c>
      <c r="H82" s="352">
        <f>SUM('terepi-hajtásszám&amp;hullaték'!BR52:BU52)</f>
        <v>0</v>
      </c>
      <c r="I82" s="352">
        <f>SUM('terepi-hajtásszám&amp;hullaték'!CA52:CD52)</f>
        <v>0</v>
      </c>
      <c r="J82" s="352">
        <f>SUM('terepi-hajtásszám&amp;hullaték'!CJ52:CM52)</f>
        <v>0</v>
      </c>
      <c r="K82" s="351">
        <f>SUM('terepi-hajtásszám&amp;hullaték'!CS52:CV52)</f>
        <v>0</v>
      </c>
      <c r="L82" s="351">
        <f>SUM('terepi-hajtásszám&amp;hullaték'!DB52:DE52)</f>
        <v>0</v>
      </c>
      <c r="M82" s="351">
        <f>SUM('terepi-hajtásszám&amp;hullaték'!DK52:DN52)</f>
        <v>0</v>
      </c>
      <c r="N82" s="351">
        <f>SUM('terepi-hajtásszám&amp;hullaték'!DT52:DW52)</f>
        <v>0</v>
      </c>
      <c r="O82" s="353">
        <f>SUM('terepi-hajtásszám&amp;hullaték'!EC52:EF52)</f>
        <v>0</v>
      </c>
      <c r="P82" s="351">
        <f>SUM('terepi-hajtásszám&amp;hullaték'!EL52:EO52)</f>
        <v>0</v>
      </c>
      <c r="Q82" s="351">
        <f>SUM('terepi-hajtásszám&amp;hullaték'!EU52:EX52)</f>
        <v>0</v>
      </c>
      <c r="R82" s="351">
        <f>SUM('terepi-hajtásszám&amp;hullaték'!FD52:FG52)</f>
        <v>0</v>
      </c>
      <c r="S82" s="351">
        <f>SUM('terepi-hajtásszám&amp;hullaték'!FM52:FP52)</f>
        <v>0</v>
      </c>
      <c r="T82" s="351">
        <f>SUM('terepi-hajtásszám&amp;hullaték'!FV52:FY52)</f>
        <v>0</v>
      </c>
      <c r="U82" s="351">
        <f>SUM('terepi-hajtásszám&amp;hullaték'!GE52:GH52)</f>
        <v>0</v>
      </c>
      <c r="V82" s="351">
        <f>SUM('terepi-hajtásszám&amp;hullaték'!GN52:GQ52)</f>
        <v>0</v>
      </c>
      <c r="W82" s="351">
        <f>SUM('terepi-hajtásszám&amp;hullaték'!GW52:GZ52)</f>
        <v>0</v>
      </c>
      <c r="X82" s="351">
        <f>SUM('terepi-hajtásszám&amp;hullaték'!HF52:HI52)</f>
        <v>0</v>
      </c>
    </row>
    <row r="83" spans="1:24" ht="15" x14ac:dyDescent="0.25">
      <c r="A83" s="360" t="s">
        <v>56</v>
      </c>
      <c r="B83" s="351">
        <f>SUM('terepi-hajtásszám&amp;hullaték'!P53:S53)</f>
        <v>0</v>
      </c>
      <c r="C83" s="352">
        <f>SUM('terepi-hajtásszám&amp;hullaték'!Y53:AB53)</f>
        <v>0</v>
      </c>
      <c r="D83" s="352">
        <f>SUM('terepi-hajtásszám&amp;hullaték'!AH53:AK53)</f>
        <v>0</v>
      </c>
      <c r="E83" s="352">
        <f>SUM('terepi-hajtásszám&amp;hullaték'!AQ53:AT53)</f>
        <v>0</v>
      </c>
      <c r="F83" s="352">
        <f>SUM('terepi-hajtásszám&amp;hullaték'!AZ53:BC53)</f>
        <v>0</v>
      </c>
      <c r="G83" s="352">
        <f>SUM('terepi-hajtásszám&amp;hullaték'!BI53:BL53)</f>
        <v>0</v>
      </c>
      <c r="H83" s="352">
        <f>SUM('terepi-hajtásszám&amp;hullaték'!BR53:BU53)</f>
        <v>0</v>
      </c>
      <c r="I83" s="352">
        <f>SUM('terepi-hajtásszám&amp;hullaték'!CA53:CD53)</f>
        <v>0</v>
      </c>
      <c r="J83" s="352">
        <f>SUM('terepi-hajtásszám&amp;hullaték'!CJ53:CM53)</f>
        <v>0</v>
      </c>
      <c r="K83" s="351">
        <f>SUM('terepi-hajtásszám&amp;hullaték'!CS53:CV53)</f>
        <v>0</v>
      </c>
      <c r="L83" s="351">
        <f>SUM('terepi-hajtásszám&amp;hullaték'!DB53:DE53)</f>
        <v>0</v>
      </c>
      <c r="M83" s="351">
        <f>SUM('terepi-hajtásszám&amp;hullaték'!DK53:DN53)</f>
        <v>0</v>
      </c>
      <c r="N83" s="351">
        <f>SUM('terepi-hajtásszám&amp;hullaték'!DT53:DW53)</f>
        <v>0</v>
      </c>
      <c r="O83" s="353">
        <f>SUM('terepi-hajtásszám&amp;hullaték'!EC53:EF53)</f>
        <v>0</v>
      </c>
      <c r="P83" s="351">
        <f>SUM('terepi-hajtásszám&amp;hullaték'!EL53:EO53)</f>
        <v>0</v>
      </c>
      <c r="Q83" s="351">
        <f>SUM('terepi-hajtásszám&amp;hullaték'!EU53:EX53)</f>
        <v>0</v>
      </c>
      <c r="R83" s="351">
        <f>SUM('terepi-hajtásszám&amp;hullaték'!FD53:FG53)</f>
        <v>0</v>
      </c>
      <c r="S83" s="351">
        <f>SUM('terepi-hajtásszám&amp;hullaték'!FM53:FP53)</f>
        <v>0</v>
      </c>
      <c r="T83" s="351">
        <f>SUM('terepi-hajtásszám&amp;hullaték'!FV53:FY53)</f>
        <v>0</v>
      </c>
      <c r="U83" s="351">
        <f>SUM('terepi-hajtásszám&amp;hullaték'!GE53:GH53)</f>
        <v>0</v>
      </c>
      <c r="V83" s="351">
        <f>SUM('terepi-hajtásszám&amp;hullaték'!GN53:GQ53)</f>
        <v>0</v>
      </c>
      <c r="W83" s="351">
        <f>SUM('terepi-hajtásszám&amp;hullaték'!GW53:GZ53)</f>
        <v>0</v>
      </c>
      <c r="X83" s="351">
        <f>SUM('terepi-hajtásszám&amp;hullaték'!HF53:HI53)</f>
        <v>0</v>
      </c>
    </row>
    <row r="84" spans="1:24" ht="15" x14ac:dyDescent="0.25">
      <c r="A84" s="360" t="s">
        <v>57</v>
      </c>
      <c r="B84" s="351">
        <f>SUM('terepi-hajtásszám&amp;hullaték'!P54:S54)</f>
        <v>0</v>
      </c>
      <c r="C84" s="352">
        <f>SUM('terepi-hajtásszám&amp;hullaték'!Y54:AB54)</f>
        <v>0</v>
      </c>
      <c r="D84" s="352">
        <f>SUM('terepi-hajtásszám&amp;hullaték'!AH54:AK54)</f>
        <v>0</v>
      </c>
      <c r="E84" s="352">
        <f>SUM('terepi-hajtásszám&amp;hullaték'!AQ54:AT54)</f>
        <v>0</v>
      </c>
      <c r="F84" s="352">
        <f>SUM('terepi-hajtásszám&amp;hullaték'!AZ54:BC54)</f>
        <v>0</v>
      </c>
      <c r="G84" s="352">
        <f>SUM('terepi-hajtásszám&amp;hullaték'!BI54:BL54)</f>
        <v>0</v>
      </c>
      <c r="H84" s="352">
        <f>SUM('terepi-hajtásszám&amp;hullaték'!BR54:BU54)</f>
        <v>0</v>
      </c>
      <c r="I84" s="352">
        <f>SUM('terepi-hajtásszám&amp;hullaték'!CA54:CD54)</f>
        <v>0</v>
      </c>
      <c r="J84" s="352">
        <f>SUM('terepi-hajtásszám&amp;hullaték'!CJ54:CM54)</f>
        <v>0</v>
      </c>
      <c r="K84" s="351">
        <f>SUM('terepi-hajtásszám&amp;hullaték'!CS54:CV54)</f>
        <v>0</v>
      </c>
      <c r="L84" s="351">
        <f>SUM('terepi-hajtásszám&amp;hullaték'!DB54:DE54)</f>
        <v>0</v>
      </c>
      <c r="M84" s="351">
        <f>SUM('terepi-hajtásszám&amp;hullaték'!DK54:DN54)</f>
        <v>0</v>
      </c>
      <c r="N84" s="351">
        <f>SUM('terepi-hajtásszám&amp;hullaték'!DT54:DW54)</f>
        <v>0</v>
      </c>
      <c r="O84" s="353">
        <f>SUM('terepi-hajtásszám&amp;hullaték'!EC54:EF54)</f>
        <v>0</v>
      </c>
      <c r="P84" s="351">
        <f>SUM('terepi-hajtásszám&amp;hullaték'!EL54:EO54)</f>
        <v>0</v>
      </c>
      <c r="Q84" s="351">
        <f>SUM('terepi-hajtásszám&amp;hullaték'!EU54:EX54)</f>
        <v>0</v>
      </c>
      <c r="R84" s="351">
        <f>SUM('terepi-hajtásszám&amp;hullaték'!FD54:FG54)</f>
        <v>0</v>
      </c>
      <c r="S84" s="351">
        <f>SUM('terepi-hajtásszám&amp;hullaték'!FM54:FP54)</f>
        <v>0</v>
      </c>
      <c r="T84" s="351">
        <f>SUM('terepi-hajtásszám&amp;hullaték'!FV54:FY54)</f>
        <v>0</v>
      </c>
      <c r="U84" s="351">
        <f>SUM('terepi-hajtásszám&amp;hullaték'!GE54:GH54)</f>
        <v>0</v>
      </c>
      <c r="V84" s="351">
        <f>SUM('terepi-hajtásszám&amp;hullaték'!GN54:GQ54)</f>
        <v>0</v>
      </c>
      <c r="W84" s="351">
        <f>SUM('terepi-hajtásszám&amp;hullaték'!GW54:GZ54)</f>
        <v>0</v>
      </c>
      <c r="X84" s="351">
        <f>SUM('terepi-hajtásszám&amp;hullaték'!HF54:HI54)</f>
        <v>0</v>
      </c>
    </row>
    <row r="85" spans="1:24" ht="15" x14ac:dyDescent="0.25">
      <c r="A85" s="360" t="s">
        <v>58</v>
      </c>
      <c r="B85" s="351">
        <f>SUM('terepi-hajtásszám&amp;hullaték'!P55:S55)</f>
        <v>0</v>
      </c>
      <c r="C85" s="352">
        <f>SUM('terepi-hajtásszám&amp;hullaték'!Y55:AB55)</f>
        <v>0</v>
      </c>
      <c r="D85" s="352">
        <f>SUM('terepi-hajtásszám&amp;hullaték'!AH55:AK55)</f>
        <v>0</v>
      </c>
      <c r="E85" s="352">
        <f>SUM('terepi-hajtásszám&amp;hullaték'!AQ55:AT55)</f>
        <v>0</v>
      </c>
      <c r="F85" s="352">
        <f>SUM('terepi-hajtásszám&amp;hullaték'!AZ55:BC55)</f>
        <v>0</v>
      </c>
      <c r="G85" s="352">
        <f>SUM('terepi-hajtásszám&amp;hullaték'!BI55:BL55)</f>
        <v>0</v>
      </c>
      <c r="H85" s="352">
        <f>SUM('terepi-hajtásszám&amp;hullaték'!BR55:BU55)</f>
        <v>0</v>
      </c>
      <c r="I85" s="352">
        <f>SUM('terepi-hajtásszám&amp;hullaték'!CA55:CD55)</f>
        <v>0</v>
      </c>
      <c r="J85" s="352">
        <f>SUM('terepi-hajtásszám&amp;hullaték'!CJ55:CM55)</f>
        <v>0</v>
      </c>
      <c r="K85" s="351">
        <f>SUM('terepi-hajtásszám&amp;hullaték'!CS55:CV55)</f>
        <v>0</v>
      </c>
      <c r="L85" s="351">
        <f>SUM('terepi-hajtásszám&amp;hullaték'!DB55:DE55)</f>
        <v>0</v>
      </c>
      <c r="M85" s="351">
        <f>SUM('terepi-hajtásszám&amp;hullaték'!DK55:DN55)</f>
        <v>0</v>
      </c>
      <c r="N85" s="351">
        <f>SUM('terepi-hajtásszám&amp;hullaték'!DT55:DW55)</f>
        <v>0</v>
      </c>
      <c r="O85" s="353">
        <f>SUM('terepi-hajtásszám&amp;hullaték'!EC55:EF55)</f>
        <v>0</v>
      </c>
      <c r="P85" s="351">
        <f>SUM('terepi-hajtásszám&amp;hullaték'!EL55:EO55)</f>
        <v>0</v>
      </c>
      <c r="Q85" s="351">
        <f>SUM('terepi-hajtásszám&amp;hullaték'!EU55:EX55)</f>
        <v>0</v>
      </c>
      <c r="R85" s="351">
        <f>SUM('terepi-hajtásszám&amp;hullaték'!FD55:FG55)</f>
        <v>0</v>
      </c>
      <c r="S85" s="351">
        <f>SUM('terepi-hajtásszám&amp;hullaték'!FM55:FP55)</f>
        <v>0</v>
      </c>
      <c r="T85" s="351">
        <f>SUM('terepi-hajtásszám&amp;hullaték'!FV55:FY55)</f>
        <v>0</v>
      </c>
      <c r="U85" s="351">
        <f>SUM('terepi-hajtásszám&amp;hullaték'!GE55:GH55)</f>
        <v>0</v>
      </c>
      <c r="V85" s="351">
        <f>SUM('terepi-hajtásszám&amp;hullaték'!GN55:GQ55)</f>
        <v>0</v>
      </c>
      <c r="W85" s="351">
        <f>SUM('terepi-hajtásszám&amp;hullaték'!GW55:GZ55)</f>
        <v>0</v>
      </c>
      <c r="X85" s="351">
        <f>SUM('terepi-hajtásszám&amp;hullaték'!HF55:HI55)</f>
        <v>0</v>
      </c>
    </row>
    <row r="86" spans="1:24" ht="15" x14ac:dyDescent="0.25">
      <c r="A86" s="360" t="s">
        <v>59</v>
      </c>
      <c r="B86" s="351">
        <f>SUM('terepi-hajtásszám&amp;hullaték'!P56:S56)</f>
        <v>0</v>
      </c>
      <c r="C86" s="352">
        <f>SUM('terepi-hajtásszám&amp;hullaték'!Y56:AB56)</f>
        <v>0</v>
      </c>
      <c r="D86" s="352">
        <f>SUM('terepi-hajtásszám&amp;hullaték'!AH56:AK56)</f>
        <v>0</v>
      </c>
      <c r="E86" s="352">
        <f>SUM('terepi-hajtásszám&amp;hullaték'!AQ56:AT56)</f>
        <v>0</v>
      </c>
      <c r="F86" s="352">
        <f>SUM('terepi-hajtásszám&amp;hullaték'!AZ56:BC56)</f>
        <v>0</v>
      </c>
      <c r="G86" s="352">
        <f>SUM('terepi-hajtásszám&amp;hullaték'!BI56:BL56)</f>
        <v>0</v>
      </c>
      <c r="H86" s="352">
        <f>SUM('terepi-hajtásszám&amp;hullaték'!BR56:BU56)</f>
        <v>0</v>
      </c>
      <c r="I86" s="352">
        <f>SUM('terepi-hajtásszám&amp;hullaték'!CA56:CD56)</f>
        <v>0</v>
      </c>
      <c r="J86" s="352">
        <f>SUM('terepi-hajtásszám&amp;hullaték'!CJ56:CM56)</f>
        <v>0</v>
      </c>
      <c r="K86" s="351">
        <f>SUM('terepi-hajtásszám&amp;hullaték'!CS56:CV56)</f>
        <v>0</v>
      </c>
      <c r="L86" s="351">
        <f>SUM('terepi-hajtásszám&amp;hullaték'!DB56:DE56)</f>
        <v>0</v>
      </c>
      <c r="M86" s="351">
        <f>SUM('terepi-hajtásszám&amp;hullaték'!DK56:DN56)</f>
        <v>0</v>
      </c>
      <c r="N86" s="351">
        <f>SUM('terepi-hajtásszám&amp;hullaték'!DT56:DW56)</f>
        <v>0</v>
      </c>
      <c r="O86" s="353">
        <f>SUM('terepi-hajtásszám&amp;hullaték'!EC56:EF56)</f>
        <v>0</v>
      </c>
      <c r="P86" s="351">
        <f>SUM('terepi-hajtásszám&amp;hullaték'!EL56:EO56)</f>
        <v>0</v>
      </c>
      <c r="Q86" s="351">
        <f>SUM('terepi-hajtásszám&amp;hullaték'!EU56:EX56)</f>
        <v>0</v>
      </c>
      <c r="R86" s="351">
        <f>SUM('terepi-hajtásszám&amp;hullaték'!FD56:FG56)</f>
        <v>0</v>
      </c>
      <c r="S86" s="351">
        <f>SUM('terepi-hajtásszám&amp;hullaték'!FM56:FP56)</f>
        <v>0</v>
      </c>
      <c r="T86" s="351">
        <f>SUM('terepi-hajtásszám&amp;hullaték'!FV56:FY56)</f>
        <v>0</v>
      </c>
      <c r="U86" s="351">
        <f>SUM('terepi-hajtásszám&amp;hullaték'!GE56:GH56)</f>
        <v>0</v>
      </c>
      <c r="V86" s="351">
        <f>SUM('terepi-hajtásszám&amp;hullaték'!GN56:GQ56)</f>
        <v>0</v>
      </c>
      <c r="W86" s="351">
        <f>SUM('terepi-hajtásszám&amp;hullaték'!GW56:GZ56)</f>
        <v>0</v>
      </c>
      <c r="X86" s="351">
        <f>SUM('terepi-hajtásszám&amp;hullaték'!HF56:HI56)</f>
        <v>0</v>
      </c>
    </row>
    <row r="87" spans="1:24" ht="15" x14ac:dyDescent="0.25">
      <c r="A87" s="360" t="s">
        <v>60</v>
      </c>
      <c r="B87" s="351">
        <f>SUM('terepi-hajtásszám&amp;hullaték'!P57:S57)</f>
        <v>0</v>
      </c>
      <c r="C87" s="352">
        <f>SUM('terepi-hajtásszám&amp;hullaték'!Y57:AB57)</f>
        <v>0</v>
      </c>
      <c r="D87" s="352">
        <f>SUM('terepi-hajtásszám&amp;hullaték'!AH57:AK57)</f>
        <v>0</v>
      </c>
      <c r="E87" s="352">
        <f>SUM('terepi-hajtásszám&amp;hullaték'!AQ57:AT57)</f>
        <v>0</v>
      </c>
      <c r="F87" s="352">
        <f>SUM('terepi-hajtásszám&amp;hullaték'!AZ57:BC57)</f>
        <v>0</v>
      </c>
      <c r="G87" s="352">
        <f>SUM('terepi-hajtásszám&amp;hullaték'!BI57:BL57)</f>
        <v>0</v>
      </c>
      <c r="H87" s="352">
        <f>SUM('terepi-hajtásszám&amp;hullaték'!BR57:BU57)</f>
        <v>0</v>
      </c>
      <c r="I87" s="352">
        <f>SUM('terepi-hajtásszám&amp;hullaték'!CA57:CD57)</f>
        <v>0</v>
      </c>
      <c r="J87" s="352">
        <f>SUM('terepi-hajtásszám&amp;hullaték'!CJ57:CM57)</f>
        <v>0</v>
      </c>
      <c r="K87" s="351">
        <f>SUM('terepi-hajtásszám&amp;hullaték'!CS57:CV57)</f>
        <v>0</v>
      </c>
      <c r="L87" s="351">
        <f>SUM('terepi-hajtásszám&amp;hullaték'!DB57:DE57)</f>
        <v>0</v>
      </c>
      <c r="M87" s="351">
        <f>SUM('terepi-hajtásszám&amp;hullaték'!DK57:DN57)</f>
        <v>0</v>
      </c>
      <c r="N87" s="351">
        <f>SUM('terepi-hajtásszám&amp;hullaték'!DT57:DW57)</f>
        <v>0</v>
      </c>
      <c r="O87" s="353">
        <f>SUM('terepi-hajtásszám&amp;hullaték'!EC57:EF57)</f>
        <v>0</v>
      </c>
      <c r="P87" s="351">
        <f>SUM('terepi-hajtásszám&amp;hullaték'!EL57:EO57)</f>
        <v>0</v>
      </c>
      <c r="Q87" s="351">
        <f>SUM('terepi-hajtásszám&amp;hullaték'!EU57:EX57)</f>
        <v>0</v>
      </c>
      <c r="R87" s="351">
        <f>SUM('terepi-hajtásszám&amp;hullaték'!FD57:FG57)</f>
        <v>0</v>
      </c>
      <c r="S87" s="351">
        <f>SUM('terepi-hajtásszám&amp;hullaték'!FM57:FP57)</f>
        <v>0</v>
      </c>
      <c r="T87" s="351">
        <f>SUM('terepi-hajtásszám&amp;hullaték'!FV57:FY57)</f>
        <v>0</v>
      </c>
      <c r="U87" s="351">
        <f>SUM('terepi-hajtásszám&amp;hullaték'!GE57:GH57)</f>
        <v>0</v>
      </c>
      <c r="V87" s="351">
        <f>SUM('terepi-hajtásszám&amp;hullaték'!GN57:GQ57)</f>
        <v>0</v>
      </c>
      <c r="W87" s="351">
        <f>SUM('terepi-hajtásszám&amp;hullaték'!GW57:GZ57)</f>
        <v>0</v>
      </c>
      <c r="X87" s="351">
        <f>SUM('terepi-hajtásszám&amp;hullaték'!HF57:HI57)</f>
        <v>0</v>
      </c>
    </row>
    <row r="88" spans="1:24" ht="15" x14ac:dyDescent="0.25">
      <c r="A88" s="360" t="s">
        <v>61</v>
      </c>
      <c r="B88" s="351">
        <f>SUM('terepi-hajtásszám&amp;hullaték'!P58:S58)</f>
        <v>2</v>
      </c>
      <c r="C88" s="352">
        <f>SUM('terepi-hajtásszám&amp;hullaték'!Y58:AB58)</f>
        <v>0</v>
      </c>
      <c r="D88" s="352">
        <f>SUM('terepi-hajtásszám&amp;hullaték'!AH58:AK58)</f>
        <v>0</v>
      </c>
      <c r="E88" s="352">
        <f>SUM('terepi-hajtásszám&amp;hullaték'!AQ58:AT58)</f>
        <v>0</v>
      </c>
      <c r="F88" s="352">
        <f>SUM('terepi-hajtásszám&amp;hullaték'!AZ58:BC58)</f>
        <v>0</v>
      </c>
      <c r="G88" s="352">
        <f>SUM('terepi-hajtásszám&amp;hullaték'!BI58:BL58)</f>
        <v>0</v>
      </c>
      <c r="H88" s="352">
        <f>SUM('terepi-hajtásszám&amp;hullaték'!BR58:BU58)</f>
        <v>0</v>
      </c>
      <c r="I88" s="352">
        <f>SUM('terepi-hajtásszám&amp;hullaték'!CA58:CD58)</f>
        <v>0</v>
      </c>
      <c r="J88" s="352">
        <f>SUM('terepi-hajtásszám&amp;hullaték'!CJ58:CM58)</f>
        <v>0</v>
      </c>
      <c r="K88" s="351">
        <f>SUM('terepi-hajtásszám&amp;hullaték'!CS58:CV58)</f>
        <v>0</v>
      </c>
      <c r="L88" s="351">
        <f>SUM('terepi-hajtásszám&amp;hullaték'!DB58:DE58)</f>
        <v>0</v>
      </c>
      <c r="M88" s="351">
        <f>SUM('terepi-hajtásszám&amp;hullaték'!DK58:DN58)</f>
        <v>0</v>
      </c>
      <c r="N88" s="351">
        <f>SUM('terepi-hajtásszám&amp;hullaték'!DT58:DW58)</f>
        <v>12</v>
      </c>
      <c r="O88" s="353">
        <f>SUM('terepi-hajtásszám&amp;hullaték'!EC58:EF58)</f>
        <v>0</v>
      </c>
      <c r="P88" s="351">
        <f>SUM('terepi-hajtásszám&amp;hullaték'!EL58:EO58)</f>
        <v>0</v>
      </c>
      <c r="Q88" s="351">
        <f>SUM('terepi-hajtásszám&amp;hullaték'!EU58:EX58)</f>
        <v>0</v>
      </c>
      <c r="R88" s="351">
        <f>SUM('terepi-hajtásszám&amp;hullaték'!FD58:FG58)</f>
        <v>0</v>
      </c>
      <c r="S88" s="351">
        <f>SUM('terepi-hajtásszám&amp;hullaték'!FM58:FP58)</f>
        <v>0</v>
      </c>
      <c r="T88" s="351">
        <f>SUM('terepi-hajtásszám&amp;hullaték'!FV58:FY58)</f>
        <v>0</v>
      </c>
      <c r="U88" s="351">
        <f>SUM('terepi-hajtásszám&amp;hullaték'!GE58:GH58)</f>
        <v>0</v>
      </c>
      <c r="V88" s="351">
        <f>SUM('terepi-hajtásszám&amp;hullaték'!GN58:GQ58)</f>
        <v>0</v>
      </c>
      <c r="W88" s="351">
        <f>SUM('terepi-hajtásszám&amp;hullaték'!GW58:GZ58)</f>
        <v>0</v>
      </c>
      <c r="X88" s="351">
        <f>SUM('terepi-hajtásszám&amp;hullaték'!HF58:HI58)</f>
        <v>0</v>
      </c>
    </row>
    <row r="89" spans="1:24" ht="15" x14ac:dyDescent="0.25">
      <c r="A89" s="360" t="s">
        <v>62</v>
      </c>
      <c r="B89" s="351">
        <f>SUM('terepi-hajtásszám&amp;hullaték'!P59:S59)</f>
        <v>0</v>
      </c>
      <c r="C89" s="352">
        <f>SUM('terepi-hajtásszám&amp;hullaték'!Y59:AB59)</f>
        <v>0</v>
      </c>
      <c r="D89" s="352">
        <f>SUM('terepi-hajtásszám&amp;hullaték'!AH59:AK59)</f>
        <v>2</v>
      </c>
      <c r="E89" s="352">
        <f>SUM('terepi-hajtásszám&amp;hullaték'!AQ59:AT59)</f>
        <v>0</v>
      </c>
      <c r="F89" s="352">
        <f>SUM('terepi-hajtásszám&amp;hullaték'!AZ59:BC59)</f>
        <v>0</v>
      </c>
      <c r="G89" s="352">
        <f>SUM('terepi-hajtásszám&amp;hullaték'!BI59:BL59)</f>
        <v>0</v>
      </c>
      <c r="H89" s="352">
        <f>SUM('terepi-hajtásszám&amp;hullaték'!BR59:BU59)</f>
        <v>0</v>
      </c>
      <c r="I89" s="352">
        <f>SUM('terepi-hajtásszám&amp;hullaték'!CA59:CD59)</f>
        <v>0</v>
      </c>
      <c r="J89" s="352">
        <f>SUM('terepi-hajtásszám&amp;hullaték'!CJ59:CM59)</f>
        <v>0</v>
      </c>
      <c r="K89" s="351">
        <f>SUM('terepi-hajtásszám&amp;hullaték'!CS59:CV59)</f>
        <v>0</v>
      </c>
      <c r="L89" s="351">
        <f>SUM('terepi-hajtásszám&amp;hullaték'!DB59:DE59)</f>
        <v>0</v>
      </c>
      <c r="M89" s="351">
        <f>SUM('terepi-hajtásszám&amp;hullaték'!DK59:DN59)</f>
        <v>0</v>
      </c>
      <c r="N89" s="351">
        <f>SUM('terepi-hajtásszám&amp;hullaték'!DT59:DW59)</f>
        <v>0</v>
      </c>
      <c r="O89" s="353">
        <f>SUM('terepi-hajtásszám&amp;hullaték'!EC59:EF59)</f>
        <v>0</v>
      </c>
      <c r="P89" s="351">
        <f>SUM('terepi-hajtásszám&amp;hullaték'!EL59:EO59)</f>
        <v>0</v>
      </c>
      <c r="Q89" s="351">
        <f>SUM('terepi-hajtásszám&amp;hullaték'!EU59:EX59)</f>
        <v>0</v>
      </c>
      <c r="R89" s="351">
        <f>SUM('terepi-hajtásszám&amp;hullaték'!FD59:FG59)</f>
        <v>0</v>
      </c>
      <c r="S89" s="351">
        <f>SUM('terepi-hajtásszám&amp;hullaték'!FM59:FP59)</f>
        <v>0</v>
      </c>
      <c r="T89" s="351">
        <f>SUM('terepi-hajtásszám&amp;hullaték'!FV59:FY59)</f>
        <v>0</v>
      </c>
      <c r="U89" s="351">
        <f>SUM('terepi-hajtásszám&amp;hullaték'!GE59:GH59)</f>
        <v>0</v>
      </c>
      <c r="V89" s="351">
        <f>SUM('terepi-hajtásszám&amp;hullaték'!GN59:GQ59)</f>
        <v>0</v>
      </c>
      <c r="W89" s="351">
        <f>SUM('terepi-hajtásszám&amp;hullaték'!GW59:GZ59)</f>
        <v>0</v>
      </c>
      <c r="X89" s="351">
        <f>SUM('terepi-hajtásszám&amp;hullaték'!HF59:HI59)</f>
        <v>0</v>
      </c>
    </row>
    <row r="90" spans="1:24" ht="15" x14ac:dyDescent="0.25">
      <c r="A90" s="360" t="s">
        <v>63</v>
      </c>
      <c r="B90" s="351">
        <f>SUM('terepi-hajtásszám&amp;hullaték'!P60:S60)</f>
        <v>0</v>
      </c>
      <c r="C90" s="352">
        <f>SUM('terepi-hajtásszám&amp;hullaték'!Y60:AB60)</f>
        <v>0</v>
      </c>
      <c r="D90" s="352">
        <f>SUM('terepi-hajtásszám&amp;hullaték'!AH60:AK60)</f>
        <v>0</v>
      </c>
      <c r="E90" s="352">
        <f>SUM('terepi-hajtásszám&amp;hullaték'!AQ60:AT60)</f>
        <v>0</v>
      </c>
      <c r="F90" s="352">
        <f>SUM('terepi-hajtásszám&amp;hullaték'!AZ60:BC60)</f>
        <v>0</v>
      </c>
      <c r="G90" s="352">
        <f>SUM('terepi-hajtásszám&amp;hullaték'!BI60:BL60)</f>
        <v>0</v>
      </c>
      <c r="H90" s="352">
        <f>SUM('terepi-hajtásszám&amp;hullaték'!BR60:BU60)</f>
        <v>0</v>
      </c>
      <c r="I90" s="352">
        <f>SUM('terepi-hajtásszám&amp;hullaték'!CA60:CD60)</f>
        <v>0</v>
      </c>
      <c r="J90" s="352">
        <f>SUM('terepi-hajtásszám&amp;hullaték'!CJ60:CM60)</f>
        <v>0</v>
      </c>
      <c r="K90" s="351">
        <f>SUM('terepi-hajtásszám&amp;hullaték'!CS60:CV60)</f>
        <v>0</v>
      </c>
      <c r="L90" s="351">
        <f>SUM('terepi-hajtásszám&amp;hullaték'!DB60:DE60)</f>
        <v>0</v>
      </c>
      <c r="M90" s="351">
        <f>SUM('terepi-hajtásszám&amp;hullaték'!DK60:DN60)</f>
        <v>0</v>
      </c>
      <c r="N90" s="351">
        <f>SUM('terepi-hajtásszám&amp;hullaték'!DT60:DW60)</f>
        <v>0</v>
      </c>
      <c r="O90" s="353">
        <f>SUM('terepi-hajtásszám&amp;hullaték'!EC60:EF60)</f>
        <v>0</v>
      </c>
      <c r="P90" s="351">
        <f>SUM('terepi-hajtásszám&amp;hullaték'!EL60:EO60)</f>
        <v>0</v>
      </c>
      <c r="Q90" s="351">
        <f>SUM('terepi-hajtásszám&amp;hullaték'!EU60:EX60)</f>
        <v>0</v>
      </c>
      <c r="R90" s="351">
        <f>SUM('terepi-hajtásszám&amp;hullaték'!FD60:FG60)</f>
        <v>0</v>
      </c>
      <c r="S90" s="351">
        <f>SUM('terepi-hajtásszám&amp;hullaték'!FM60:FP60)</f>
        <v>0</v>
      </c>
      <c r="T90" s="351">
        <f>SUM('terepi-hajtásszám&amp;hullaték'!FV60:FY60)</f>
        <v>0</v>
      </c>
      <c r="U90" s="351">
        <f>SUM('terepi-hajtásszám&amp;hullaték'!GE60:GH60)</f>
        <v>0</v>
      </c>
      <c r="V90" s="351">
        <f>SUM('terepi-hajtásszám&amp;hullaték'!GN60:GQ60)</f>
        <v>0</v>
      </c>
      <c r="W90" s="351">
        <f>SUM('terepi-hajtásszám&amp;hullaték'!GW60:GZ60)</f>
        <v>0</v>
      </c>
      <c r="X90" s="351">
        <f>SUM('terepi-hajtásszám&amp;hullaték'!HF60:HI60)</f>
        <v>0</v>
      </c>
    </row>
    <row r="91" spans="1:24" ht="15" x14ac:dyDescent="0.25">
      <c r="A91" s="360" t="s">
        <v>64</v>
      </c>
      <c r="B91" s="351">
        <f>SUM('terepi-hajtásszám&amp;hullaték'!P61:S61)</f>
        <v>0</v>
      </c>
      <c r="C91" s="352">
        <f>SUM('terepi-hajtásszám&amp;hullaték'!Y61:AB61)</f>
        <v>0</v>
      </c>
      <c r="D91" s="352">
        <f>SUM('terepi-hajtásszám&amp;hullaték'!AH61:AK61)</f>
        <v>0</v>
      </c>
      <c r="E91" s="352">
        <f>SUM('terepi-hajtásszám&amp;hullaték'!AQ61:AT61)</f>
        <v>0</v>
      </c>
      <c r="F91" s="352">
        <f>SUM('terepi-hajtásszám&amp;hullaték'!AZ61:BC61)</f>
        <v>0</v>
      </c>
      <c r="G91" s="352">
        <f>SUM('terepi-hajtásszám&amp;hullaték'!BI61:BL61)</f>
        <v>0</v>
      </c>
      <c r="H91" s="352">
        <f>SUM('terepi-hajtásszám&amp;hullaték'!BR61:BU61)</f>
        <v>0</v>
      </c>
      <c r="I91" s="352">
        <f>SUM('terepi-hajtásszám&amp;hullaték'!CA61:CD61)</f>
        <v>0</v>
      </c>
      <c r="J91" s="352">
        <f>SUM('terepi-hajtásszám&amp;hullaték'!CJ61:CM61)</f>
        <v>0</v>
      </c>
      <c r="K91" s="351">
        <f>SUM('terepi-hajtásszám&amp;hullaték'!CS61:CV61)</f>
        <v>0</v>
      </c>
      <c r="L91" s="351">
        <f>SUM('terepi-hajtásszám&amp;hullaték'!DB61:DE61)</f>
        <v>0</v>
      </c>
      <c r="M91" s="351">
        <f>SUM('terepi-hajtásszám&amp;hullaték'!DK61:DN61)</f>
        <v>0</v>
      </c>
      <c r="N91" s="351">
        <f>SUM('terepi-hajtásszám&amp;hullaték'!DT61:DW61)</f>
        <v>0</v>
      </c>
      <c r="O91" s="353">
        <f>SUM('terepi-hajtásszám&amp;hullaték'!EC61:EF61)</f>
        <v>0</v>
      </c>
      <c r="P91" s="351">
        <f>SUM('terepi-hajtásszám&amp;hullaték'!EL61:EO61)</f>
        <v>0</v>
      </c>
      <c r="Q91" s="351">
        <f>SUM('terepi-hajtásszám&amp;hullaték'!EU61:EX61)</f>
        <v>0</v>
      </c>
      <c r="R91" s="351">
        <f>SUM('terepi-hajtásszám&amp;hullaték'!FD61:FG61)</f>
        <v>0</v>
      </c>
      <c r="S91" s="351">
        <f>SUM('terepi-hajtásszám&amp;hullaték'!FM61:FP61)</f>
        <v>0</v>
      </c>
      <c r="T91" s="351">
        <f>SUM('terepi-hajtásszám&amp;hullaték'!FV61:FY61)</f>
        <v>0</v>
      </c>
      <c r="U91" s="351">
        <f>SUM('terepi-hajtásszám&amp;hullaték'!GE61:GH61)</f>
        <v>0</v>
      </c>
      <c r="V91" s="351">
        <f>SUM('terepi-hajtásszám&amp;hullaték'!GN61:GQ61)</f>
        <v>0</v>
      </c>
      <c r="W91" s="351">
        <f>SUM('terepi-hajtásszám&amp;hullaték'!GW61:GZ61)</f>
        <v>0</v>
      </c>
      <c r="X91" s="351">
        <f>SUM('terepi-hajtásszám&amp;hullaték'!HF61:HI61)</f>
        <v>0</v>
      </c>
    </row>
    <row r="92" spans="1:24" ht="15" x14ac:dyDescent="0.25">
      <c r="A92" s="360" t="s">
        <v>65</v>
      </c>
      <c r="B92" s="351">
        <f>SUM('terepi-hajtásszám&amp;hullaték'!P62:S62)</f>
        <v>0</v>
      </c>
      <c r="C92" s="352">
        <f>SUM('terepi-hajtásszám&amp;hullaték'!Y62:AB62)</f>
        <v>0</v>
      </c>
      <c r="D92" s="352">
        <f>SUM('terepi-hajtásszám&amp;hullaték'!AH62:AK62)</f>
        <v>0</v>
      </c>
      <c r="E92" s="352">
        <f>SUM('terepi-hajtásszám&amp;hullaték'!AQ62:AT62)</f>
        <v>0</v>
      </c>
      <c r="F92" s="352">
        <f>SUM('terepi-hajtásszám&amp;hullaték'!AZ62:BC62)</f>
        <v>0</v>
      </c>
      <c r="G92" s="352">
        <f>SUM('terepi-hajtásszám&amp;hullaték'!BI62:BL62)</f>
        <v>0</v>
      </c>
      <c r="H92" s="352">
        <f>SUM('terepi-hajtásszám&amp;hullaték'!BR62:BU62)</f>
        <v>0</v>
      </c>
      <c r="I92" s="352">
        <f>SUM('terepi-hajtásszám&amp;hullaték'!CA62:CD62)</f>
        <v>0</v>
      </c>
      <c r="J92" s="352">
        <f>SUM('terepi-hajtásszám&amp;hullaték'!CJ62:CM62)</f>
        <v>0</v>
      </c>
      <c r="K92" s="351">
        <f>SUM('terepi-hajtásszám&amp;hullaték'!CS62:CV62)</f>
        <v>0</v>
      </c>
      <c r="L92" s="351">
        <f>SUM('terepi-hajtásszám&amp;hullaték'!DB62:DE62)</f>
        <v>0</v>
      </c>
      <c r="M92" s="351">
        <f>SUM('terepi-hajtásszám&amp;hullaték'!DK62:DN62)</f>
        <v>0</v>
      </c>
      <c r="N92" s="351">
        <f>SUM('terepi-hajtásszám&amp;hullaték'!DT62:DW62)</f>
        <v>0</v>
      </c>
      <c r="O92" s="353">
        <f>SUM('terepi-hajtásszám&amp;hullaték'!EC62:EF62)</f>
        <v>0</v>
      </c>
      <c r="P92" s="351">
        <f>SUM('terepi-hajtásszám&amp;hullaték'!EL62:EO62)</f>
        <v>0</v>
      </c>
      <c r="Q92" s="351">
        <f>SUM('terepi-hajtásszám&amp;hullaték'!EU62:EX62)</f>
        <v>0</v>
      </c>
      <c r="R92" s="351">
        <f>SUM('terepi-hajtásszám&amp;hullaték'!FD62:FG62)</f>
        <v>0</v>
      </c>
      <c r="S92" s="351">
        <f>SUM('terepi-hajtásszám&amp;hullaték'!FM62:FP62)</f>
        <v>0</v>
      </c>
      <c r="T92" s="351">
        <f>SUM('terepi-hajtásszám&amp;hullaték'!FV62:FY62)</f>
        <v>0</v>
      </c>
      <c r="U92" s="351">
        <f>SUM('terepi-hajtásszám&amp;hullaték'!GE62:GH62)</f>
        <v>0</v>
      </c>
      <c r="V92" s="351">
        <f>SUM('terepi-hajtásszám&amp;hullaték'!GN62:GQ62)</f>
        <v>0</v>
      </c>
      <c r="W92" s="351">
        <f>SUM('terepi-hajtásszám&amp;hullaték'!GW62:GZ62)</f>
        <v>0</v>
      </c>
      <c r="X92" s="351">
        <f>SUM('terepi-hajtásszám&amp;hullaték'!HF62:HI62)</f>
        <v>0</v>
      </c>
    </row>
    <row r="93" spans="1:24" ht="15" x14ac:dyDescent="0.25">
      <c r="A93" s="360" t="s">
        <v>66</v>
      </c>
      <c r="B93" s="351">
        <f>SUM('terepi-hajtásszám&amp;hullaték'!P63:S63)</f>
        <v>0</v>
      </c>
      <c r="C93" s="352">
        <f>SUM('terepi-hajtásszám&amp;hullaték'!Y63:AB63)</f>
        <v>0</v>
      </c>
      <c r="D93" s="352">
        <f>SUM('terepi-hajtásszám&amp;hullaték'!AH63:AK63)</f>
        <v>0</v>
      </c>
      <c r="E93" s="352">
        <f>SUM('terepi-hajtásszám&amp;hullaték'!AQ63:AT63)</f>
        <v>0</v>
      </c>
      <c r="F93" s="352">
        <f>SUM('terepi-hajtásszám&amp;hullaték'!AZ63:BC63)</f>
        <v>0</v>
      </c>
      <c r="G93" s="352">
        <f>SUM('terepi-hajtásszám&amp;hullaték'!BI63:BL63)</f>
        <v>0</v>
      </c>
      <c r="H93" s="352">
        <f>SUM('terepi-hajtásszám&amp;hullaték'!BR63:BU63)</f>
        <v>0</v>
      </c>
      <c r="I93" s="352">
        <f>SUM('terepi-hajtásszám&amp;hullaték'!CA63:CD63)</f>
        <v>0</v>
      </c>
      <c r="J93" s="352">
        <f>SUM('terepi-hajtásszám&amp;hullaték'!CJ63:CM63)</f>
        <v>0</v>
      </c>
      <c r="K93" s="351">
        <f>SUM('terepi-hajtásszám&amp;hullaték'!CS63:CV63)</f>
        <v>0</v>
      </c>
      <c r="L93" s="351">
        <f>SUM('terepi-hajtásszám&amp;hullaték'!DB63:DE63)</f>
        <v>0</v>
      </c>
      <c r="M93" s="351">
        <f>SUM('terepi-hajtásszám&amp;hullaték'!DK63:DN63)</f>
        <v>0</v>
      </c>
      <c r="N93" s="351">
        <f>SUM('terepi-hajtásszám&amp;hullaték'!DT63:DW63)</f>
        <v>0</v>
      </c>
      <c r="O93" s="353">
        <f>SUM('terepi-hajtásszám&amp;hullaték'!EC63:EF63)</f>
        <v>0</v>
      </c>
      <c r="P93" s="351">
        <f>SUM('terepi-hajtásszám&amp;hullaték'!EL63:EO63)</f>
        <v>0</v>
      </c>
      <c r="Q93" s="351">
        <f>SUM('terepi-hajtásszám&amp;hullaték'!EU63:EX63)</f>
        <v>0</v>
      </c>
      <c r="R93" s="351">
        <f>SUM('terepi-hajtásszám&amp;hullaték'!FD63:FG63)</f>
        <v>0</v>
      </c>
      <c r="S93" s="351">
        <f>SUM('terepi-hajtásszám&amp;hullaték'!FM63:FP63)</f>
        <v>0</v>
      </c>
      <c r="T93" s="351">
        <f>SUM('terepi-hajtásszám&amp;hullaték'!FV63:FY63)</f>
        <v>0</v>
      </c>
      <c r="U93" s="351">
        <f>SUM('terepi-hajtásszám&amp;hullaték'!GE63:GH63)</f>
        <v>0</v>
      </c>
      <c r="V93" s="351">
        <f>SUM('terepi-hajtásszám&amp;hullaték'!GN63:GQ63)</f>
        <v>0</v>
      </c>
      <c r="W93" s="351">
        <f>SUM('terepi-hajtásszám&amp;hullaték'!GW63:GZ63)</f>
        <v>0</v>
      </c>
      <c r="X93" s="351">
        <f>SUM('terepi-hajtásszám&amp;hullaték'!HF63:HI63)</f>
        <v>0</v>
      </c>
    </row>
    <row r="94" spans="1:24" ht="15" x14ac:dyDescent="0.25">
      <c r="A94" s="360" t="s">
        <v>67</v>
      </c>
      <c r="B94" s="351">
        <f>SUM('terepi-hajtásszám&amp;hullaték'!P64:S64)</f>
        <v>0</v>
      </c>
      <c r="C94" s="352">
        <f>SUM('terepi-hajtásszám&amp;hullaték'!Y64:AB64)</f>
        <v>0</v>
      </c>
      <c r="D94" s="352">
        <f>SUM('terepi-hajtásszám&amp;hullaték'!AH64:AK64)</f>
        <v>0</v>
      </c>
      <c r="E94" s="352">
        <f>SUM('terepi-hajtásszám&amp;hullaték'!AQ64:AT64)</f>
        <v>0</v>
      </c>
      <c r="F94" s="352">
        <f>SUM('terepi-hajtásszám&amp;hullaték'!AZ64:BC64)</f>
        <v>0</v>
      </c>
      <c r="G94" s="352">
        <f>SUM('terepi-hajtásszám&amp;hullaték'!BI64:BL64)</f>
        <v>0</v>
      </c>
      <c r="H94" s="352">
        <f>SUM('terepi-hajtásszám&amp;hullaték'!BR64:BU64)</f>
        <v>0</v>
      </c>
      <c r="I94" s="352">
        <f>SUM('terepi-hajtásszám&amp;hullaték'!CA64:CD64)</f>
        <v>0</v>
      </c>
      <c r="J94" s="352">
        <f>SUM('terepi-hajtásszám&amp;hullaték'!CJ64:CM64)</f>
        <v>0</v>
      </c>
      <c r="K94" s="351">
        <f>SUM('terepi-hajtásszám&amp;hullaték'!CS64:CV64)</f>
        <v>0</v>
      </c>
      <c r="L94" s="351">
        <f>SUM('terepi-hajtásszám&amp;hullaték'!DB64:DE64)</f>
        <v>0</v>
      </c>
      <c r="M94" s="351">
        <f>SUM('terepi-hajtásszám&amp;hullaték'!DK64:DN64)</f>
        <v>0</v>
      </c>
      <c r="N94" s="351">
        <f>SUM('terepi-hajtásszám&amp;hullaték'!DT64:DW64)</f>
        <v>0</v>
      </c>
      <c r="O94" s="353">
        <f>SUM('terepi-hajtásszám&amp;hullaték'!EC64:EF64)</f>
        <v>0</v>
      </c>
      <c r="P94" s="351">
        <f>SUM('terepi-hajtásszám&amp;hullaték'!EL64:EO64)</f>
        <v>0</v>
      </c>
      <c r="Q94" s="351">
        <f>SUM('terepi-hajtásszám&amp;hullaték'!EU64:EX64)</f>
        <v>0</v>
      </c>
      <c r="R94" s="351">
        <f>SUM('terepi-hajtásszám&amp;hullaték'!FD64:FG64)</f>
        <v>0</v>
      </c>
      <c r="S94" s="351">
        <f>SUM('terepi-hajtásszám&amp;hullaték'!FM64:FP64)</f>
        <v>0</v>
      </c>
      <c r="T94" s="351">
        <f>SUM('terepi-hajtásszám&amp;hullaték'!FV64:FY64)</f>
        <v>0</v>
      </c>
      <c r="U94" s="351">
        <f>SUM('terepi-hajtásszám&amp;hullaték'!GE64:GH64)</f>
        <v>0</v>
      </c>
      <c r="V94" s="351">
        <f>SUM('terepi-hajtásszám&amp;hullaték'!GN64:GQ64)</f>
        <v>0</v>
      </c>
      <c r="W94" s="351">
        <f>SUM('terepi-hajtásszám&amp;hullaték'!GW64:GZ64)</f>
        <v>0</v>
      </c>
      <c r="X94" s="351">
        <f>SUM('terepi-hajtásszám&amp;hullaték'!HF64:HI64)</f>
        <v>0</v>
      </c>
    </row>
    <row r="95" spans="1:24" ht="15" x14ac:dyDescent="0.25">
      <c r="A95" s="360" t="s">
        <v>68</v>
      </c>
      <c r="B95" s="351">
        <f>SUM('terepi-hajtásszám&amp;hullaték'!P65:S65)</f>
        <v>0</v>
      </c>
      <c r="C95" s="352">
        <f>SUM('terepi-hajtásszám&amp;hullaték'!Y65:AB65)</f>
        <v>0</v>
      </c>
      <c r="D95" s="352">
        <f>SUM('terepi-hajtásszám&amp;hullaték'!AH65:AK65)</f>
        <v>0</v>
      </c>
      <c r="E95" s="352">
        <f>SUM('terepi-hajtásszám&amp;hullaték'!AQ65:AT65)</f>
        <v>0</v>
      </c>
      <c r="F95" s="352">
        <f>SUM('terepi-hajtásszám&amp;hullaték'!AZ65:BC65)</f>
        <v>0</v>
      </c>
      <c r="G95" s="352">
        <f>SUM('terepi-hajtásszám&amp;hullaték'!BI65:BL65)</f>
        <v>0</v>
      </c>
      <c r="H95" s="352">
        <f>SUM('terepi-hajtásszám&amp;hullaték'!BR65:BU65)</f>
        <v>0</v>
      </c>
      <c r="I95" s="352">
        <f>SUM('terepi-hajtásszám&amp;hullaték'!CA65:CD65)</f>
        <v>0</v>
      </c>
      <c r="J95" s="352">
        <f>SUM('terepi-hajtásszám&amp;hullaték'!CJ65:CM65)</f>
        <v>0</v>
      </c>
      <c r="K95" s="351">
        <f>SUM('terepi-hajtásszám&amp;hullaték'!CS65:CV65)</f>
        <v>0</v>
      </c>
      <c r="L95" s="351">
        <f>SUM('terepi-hajtásszám&amp;hullaték'!DB65:DE65)</f>
        <v>0</v>
      </c>
      <c r="M95" s="351">
        <f>SUM('terepi-hajtásszám&amp;hullaték'!DK65:DN65)</f>
        <v>0</v>
      </c>
      <c r="N95" s="351">
        <f>SUM('terepi-hajtásszám&amp;hullaték'!DT65:DW65)</f>
        <v>0</v>
      </c>
      <c r="O95" s="353">
        <f>SUM('terepi-hajtásszám&amp;hullaték'!EC65:EF65)</f>
        <v>0</v>
      </c>
      <c r="P95" s="351">
        <f>SUM('terepi-hajtásszám&amp;hullaték'!EL65:EO65)</f>
        <v>0</v>
      </c>
      <c r="Q95" s="351">
        <f>SUM('terepi-hajtásszám&amp;hullaték'!EU65:EX65)</f>
        <v>0</v>
      </c>
      <c r="R95" s="351">
        <f>SUM('terepi-hajtásszám&amp;hullaték'!FD65:FG65)</f>
        <v>0</v>
      </c>
      <c r="S95" s="351">
        <f>SUM('terepi-hajtásszám&amp;hullaték'!FM65:FP65)</f>
        <v>0</v>
      </c>
      <c r="T95" s="351">
        <f>SUM('terepi-hajtásszám&amp;hullaték'!FV65:FY65)</f>
        <v>0</v>
      </c>
      <c r="U95" s="351">
        <f>SUM('terepi-hajtásszám&amp;hullaték'!GE65:GH65)</f>
        <v>0</v>
      </c>
      <c r="V95" s="351">
        <f>SUM('terepi-hajtásszám&amp;hullaték'!GN65:GQ65)</f>
        <v>0</v>
      </c>
      <c r="W95" s="351">
        <f>SUM('terepi-hajtásszám&amp;hullaték'!GW65:GZ65)</f>
        <v>0</v>
      </c>
      <c r="X95" s="351">
        <f>SUM('terepi-hajtásszám&amp;hullaték'!HF65:HI65)</f>
        <v>0</v>
      </c>
    </row>
    <row r="96" spans="1:24" ht="15" x14ac:dyDescent="0.25">
      <c r="A96" s="360" t="s">
        <v>69</v>
      </c>
      <c r="B96" s="351">
        <f>SUM('terepi-hajtásszám&amp;hullaték'!P66:S66)</f>
        <v>0</v>
      </c>
      <c r="C96" s="352">
        <f>SUM('terepi-hajtásszám&amp;hullaték'!Y66:AB66)</f>
        <v>0</v>
      </c>
      <c r="D96" s="352">
        <f>SUM('terepi-hajtásszám&amp;hullaték'!AH66:AK66)</f>
        <v>0</v>
      </c>
      <c r="E96" s="352">
        <f>SUM('terepi-hajtásszám&amp;hullaték'!AQ66:AT66)</f>
        <v>0</v>
      </c>
      <c r="F96" s="352">
        <f>SUM('terepi-hajtásszám&amp;hullaték'!AZ66:BC66)</f>
        <v>0</v>
      </c>
      <c r="G96" s="352">
        <f>SUM('terepi-hajtásszám&amp;hullaték'!BI66:BL66)</f>
        <v>0</v>
      </c>
      <c r="H96" s="352">
        <f>SUM('terepi-hajtásszám&amp;hullaték'!BR66:BU66)</f>
        <v>0</v>
      </c>
      <c r="I96" s="352">
        <f>SUM('terepi-hajtásszám&amp;hullaték'!CA66:CD66)</f>
        <v>0</v>
      </c>
      <c r="J96" s="352">
        <f>SUM('terepi-hajtásszám&amp;hullaték'!CJ66:CM66)</f>
        <v>0</v>
      </c>
      <c r="K96" s="351">
        <f>SUM('terepi-hajtásszám&amp;hullaték'!CS66:CV66)</f>
        <v>0</v>
      </c>
      <c r="L96" s="351">
        <f>SUM('terepi-hajtásszám&amp;hullaték'!DB66:DE66)</f>
        <v>0</v>
      </c>
      <c r="M96" s="351">
        <f>SUM('terepi-hajtásszám&amp;hullaték'!DK66:DN66)</f>
        <v>0</v>
      </c>
      <c r="N96" s="351">
        <f>SUM('terepi-hajtásszám&amp;hullaték'!DT66:DW66)</f>
        <v>0</v>
      </c>
      <c r="O96" s="353">
        <f>SUM('terepi-hajtásszám&amp;hullaték'!EC66:EF66)</f>
        <v>0</v>
      </c>
      <c r="P96" s="351">
        <f>SUM('terepi-hajtásszám&amp;hullaték'!EL66:EO66)</f>
        <v>0</v>
      </c>
      <c r="Q96" s="351">
        <f>SUM('terepi-hajtásszám&amp;hullaték'!EU66:EX66)</f>
        <v>0</v>
      </c>
      <c r="R96" s="351">
        <f>SUM('terepi-hajtásszám&amp;hullaték'!FD66:FG66)</f>
        <v>0</v>
      </c>
      <c r="S96" s="351">
        <f>SUM('terepi-hajtásszám&amp;hullaték'!FM66:FP66)</f>
        <v>0</v>
      </c>
      <c r="T96" s="351">
        <f>SUM('terepi-hajtásszám&amp;hullaték'!FV66:FY66)</f>
        <v>0</v>
      </c>
      <c r="U96" s="351">
        <f>SUM('terepi-hajtásszám&amp;hullaték'!GE66:GH66)</f>
        <v>0</v>
      </c>
      <c r="V96" s="351">
        <f>SUM('terepi-hajtásszám&amp;hullaték'!GN66:GQ66)</f>
        <v>0</v>
      </c>
      <c r="W96" s="351">
        <f>SUM('terepi-hajtásszám&amp;hullaték'!GW66:GZ66)</f>
        <v>0</v>
      </c>
      <c r="X96" s="351">
        <f>SUM('terepi-hajtásszám&amp;hullaték'!HF66:HI66)</f>
        <v>0</v>
      </c>
    </row>
    <row r="97" spans="1:24" ht="15" x14ac:dyDescent="0.25">
      <c r="A97" s="360" t="s">
        <v>70</v>
      </c>
      <c r="B97" s="351">
        <f>SUM('terepi-hajtásszám&amp;hullaték'!P67:S67)</f>
        <v>0</v>
      </c>
      <c r="C97" s="352">
        <f>SUM('terepi-hajtásszám&amp;hullaték'!Y67:AB67)</f>
        <v>0</v>
      </c>
      <c r="D97" s="352">
        <f>SUM('terepi-hajtásszám&amp;hullaték'!AH67:AK67)</f>
        <v>0</v>
      </c>
      <c r="E97" s="352">
        <f>SUM('terepi-hajtásszám&amp;hullaték'!AQ67:AT67)</f>
        <v>0</v>
      </c>
      <c r="F97" s="352">
        <f>SUM('terepi-hajtásszám&amp;hullaték'!AZ67:BC67)</f>
        <v>0</v>
      </c>
      <c r="G97" s="352">
        <f>SUM('terepi-hajtásszám&amp;hullaték'!BI67:BL67)</f>
        <v>0</v>
      </c>
      <c r="H97" s="352">
        <f>SUM('terepi-hajtásszám&amp;hullaték'!BR67:BU67)</f>
        <v>0</v>
      </c>
      <c r="I97" s="352">
        <f>SUM('terepi-hajtásszám&amp;hullaték'!CA67:CD67)</f>
        <v>0</v>
      </c>
      <c r="J97" s="352">
        <f>SUM('terepi-hajtásszám&amp;hullaték'!CJ67:CM67)</f>
        <v>0</v>
      </c>
      <c r="K97" s="351">
        <f>SUM('terepi-hajtásszám&amp;hullaték'!CS67:CV67)</f>
        <v>0</v>
      </c>
      <c r="L97" s="351">
        <f>SUM('terepi-hajtásszám&amp;hullaték'!DB67:DE67)</f>
        <v>0</v>
      </c>
      <c r="M97" s="351">
        <f>SUM('terepi-hajtásszám&amp;hullaték'!DK67:DN67)</f>
        <v>0</v>
      </c>
      <c r="N97" s="351">
        <f>SUM('terepi-hajtásszám&amp;hullaték'!DT67:DW67)</f>
        <v>0</v>
      </c>
      <c r="O97" s="353">
        <f>SUM('terepi-hajtásszám&amp;hullaték'!EC67:EF67)</f>
        <v>0</v>
      </c>
      <c r="P97" s="351">
        <f>SUM('terepi-hajtásszám&amp;hullaték'!EL67:EO67)</f>
        <v>0</v>
      </c>
      <c r="Q97" s="351">
        <f>SUM('terepi-hajtásszám&amp;hullaték'!EU67:EX67)</f>
        <v>0</v>
      </c>
      <c r="R97" s="351">
        <f>SUM('terepi-hajtásszám&amp;hullaték'!FD67:FG67)</f>
        <v>0</v>
      </c>
      <c r="S97" s="351">
        <f>SUM('terepi-hajtásszám&amp;hullaték'!FM67:FP67)</f>
        <v>0</v>
      </c>
      <c r="T97" s="351">
        <f>SUM('terepi-hajtásszám&amp;hullaték'!FV67:FY67)</f>
        <v>0</v>
      </c>
      <c r="U97" s="351">
        <f>SUM('terepi-hajtásszám&amp;hullaték'!GE67:GH67)</f>
        <v>0</v>
      </c>
      <c r="V97" s="351">
        <f>SUM('terepi-hajtásszám&amp;hullaték'!GN67:GQ67)</f>
        <v>0</v>
      </c>
      <c r="W97" s="351">
        <f>SUM('terepi-hajtásszám&amp;hullaték'!GW67:GZ67)</f>
        <v>0</v>
      </c>
      <c r="X97" s="351">
        <f>SUM('terepi-hajtásszám&amp;hullaték'!HF67:HI67)</f>
        <v>0</v>
      </c>
    </row>
    <row r="98" spans="1:24" ht="15" x14ac:dyDescent="0.25">
      <c r="A98" s="360" t="s">
        <v>71</v>
      </c>
      <c r="B98" s="351">
        <f>SUM('terepi-hajtásszám&amp;hullaték'!P68:S68)</f>
        <v>0</v>
      </c>
      <c r="C98" s="352">
        <f>SUM('terepi-hajtásszám&amp;hullaték'!Y68:AB68)</f>
        <v>0</v>
      </c>
      <c r="D98" s="352">
        <f>SUM('terepi-hajtásszám&amp;hullaték'!AH68:AK68)</f>
        <v>0</v>
      </c>
      <c r="E98" s="352">
        <f>SUM('terepi-hajtásszám&amp;hullaték'!AQ68:AT68)</f>
        <v>0</v>
      </c>
      <c r="F98" s="352">
        <f>SUM('terepi-hajtásszám&amp;hullaték'!AZ68:BC68)</f>
        <v>0</v>
      </c>
      <c r="G98" s="352">
        <f>SUM('terepi-hajtásszám&amp;hullaték'!BI68:BL68)</f>
        <v>0</v>
      </c>
      <c r="H98" s="352">
        <f>SUM('terepi-hajtásszám&amp;hullaték'!BR68:BU68)</f>
        <v>0</v>
      </c>
      <c r="I98" s="352">
        <f>SUM('terepi-hajtásszám&amp;hullaték'!CA68:CD68)</f>
        <v>0</v>
      </c>
      <c r="J98" s="352">
        <f>SUM('terepi-hajtásszám&amp;hullaték'!CJ68:CM68)</f>
        <v>0</v>
      </c>
      <c r="K98" s="351">
        <f>SUM('terepi-hajtásszám&amp;hullaték'!CS68:CV68)</f>
        <v>0</v>
      </c>
      <c r="L98" s="351">
        <f>SUM('terepi-hajtásszám&amp;hullaték'!DB68:DE68)</f>
        <v>0</v>
      </c>
      <c r="M98" s="351">
        <f>SUM('terepi-hajtásszám&amp;hullaték'!DK68:DN68)</f>
        <v>0</v>
      </c>
      <c r="N98" s="351">
        <f>SUM('terepi-hajtásszám&amp;hullaték'!DT68:DW68)</f>
        <v>0</v>
      </c>
      <c r="O98" s="353">
        <f>SUM('terepi-hajtásszám&amp;hullaték'!EC68:EF68)</f>
        <v>0</v>
      </c>
      <c r="P98" s="351">
        <f>SUM('terepi-hajtásszám&amp;hullaték'!EL68:EO68)</f>
        <v>0</v>
      </c>
      <c r="Q98" s="351">
        <f>SUM('terepi-hajtásszám&amp;hullaték'!EU68:EX68)</f>
        <v>0</v>
      </c>
      <c r="R98" s="351">
        <f>SUM('terepi-hajtásszám&amp;hullaték'!FD68:FG68)</f>
        <v>0</v>
      </c>
      <c r="S98" s="351">
        <f>SUM('terepi-hajtásszám&amp;hullaték'!FM68:FP68)</f>
        <v>0</v>
      </c>
      <c r="T98" s="351">
        <f>SUM('terepi-hajtásszám&amp;hullaték'!FV68:FY68)</f>
        <v>0</v>
      </c>
      <c r="U98" s="351">
        <f>SUM('terepi-hajtásszám&amp;hullaték'!GE68:GH68)</f>
        <v>0</v>
      </c>
      <c r="V98" s="351">
        <f>SUM('terepi-hajtásszám&amp;hullaték'!GN68:GQ68)</f>
        <v>0</v>
      </c>
      <c r="W98" s="351">
        <f>SUM('terepi-hajtásszám&amp;hullaték'!GW68:GZ68)</f>
        <v>0</v>
      </c>
      <c r="X98" s="351">
        <f>SUM('terepi-hajtásszám&amp;hullaték'!HF68:HI68)</f>
        <v>0</v>
      </c>
    </row>
    <row r="99" spans="1:24" ht="15" x14ac:dyDescent="0.25">
      <c r="A99" s="360" t="s">
        <v>72</v>
      </c>
      <c r="B99" s="351">
        <f>SUM('terepi-hajtásszám&amp;hullaték'!P69:S69)</f>
        <v>0</v>
      </c>
      <c r="C99" s="352">
        <f>SUM('terepi-hajtásszám&amp;hullaték'!Y69:AB69)</f>
        <v>0</v>
      </c>
      <c r="D99" s="352">
        <f>SUM('terepi-hajtásszám&amp;hullaték'!AH69:AK69)</f>
        <v>0</v>
      </c>
      <c r="E99" s="352">
        <f>SUM('terepi-hajtásszám&amp;hullaték'!AQ69:AT69)</f>
        <v>0</v>
      </c>
      <c r="F99" s="352">
        <f>SUM('terepi-hajtásszám&amp;hullaték'!AZ69:BC69)</f>
        <v>0</v>
      </c>
      <c r="G99" s="352">
        <f>SUM('terepi-hajtásszám&amp;hullaték'!BI69:BL69)</f>
        <v>0</v>
      </c>
      <c r="H99" s="352">
        <f>SUM('terepi-hajtásszám&amp;hullaték'!BR69:BU69)</f>
        <v>0</v>
      </c>
      <c r="I99" s="352">
        <f>SUM('terepi-hajtásszám&amp;hullaték'!CA69:CD69)</f>
        <v>0</v>
      </c>
      <c r="J99" s="352">
        <f>SUM('terepi-hajtásszám&amp;hullaték'!CJ69:CM69)</f>
        <v>0</v>
      </c>
      <c r="K99" s="351">
        <f>SUM('terepi-hajtásszám&amp;hullaték'!CS69:CV69)</f>
        <v>28</v>
      </c>
      <c r="L99" s="351">
        <f>SUM('terepi-hajtásszám&amp;hullaték'!DB69:DE69)</f>
        <v>0</v>
      </c>
      <c r="M99" s="351">
        <f>SUM('terepi-hajtásszám&amp;hullaték'!DK69:DN69)</f>
        <v>0</v>
      </c>
      <c r="N99" s="351">
        <f>SUM('terepi-hajtásszám&amp;hullaték'!DT69:DW69)</f>
        <v>0</v>
      </c>
      <c r="O99" s="353">
        <f>SUM('terepi-hajtásszám&amp;hullaték'!EC69:EF69)</f>
        <v>0</v>
      </c>
      <c r="P99" s="351">
        <f>SUM('terepi-hajtásszám&amp;hullaték'!EL69:EO69)</f>
        <v>0</v>
      </c>
      <c r="Q99" s="351">
        <f>SUM('terepi-hajtásszám&amp;hullaték'!EU69:EX69)</f>
        <v>0</v>
      </c>
      <c r="R99" s="351">
        <f>SUM('terepi-hajtásszám&amp;hullaték'!FD69:FG69)</f>
        <v>0</v>
      </c>
      <c r="S99" s="351">
        <f>SUM('terepi-hajtásszám&amp;hullaték'!FM69:FP69)</f>
        <v>0</v>
      </c>
      <c r="T99" s="351">
        <f>SUM('terepi-hajtásszám&amp;hullaték'!FV69:FY69)</f>
        <v>0</v>
      </c>
      <c r="U99" s="351">
        <f>SUM('terepi-hajtásszám&amp;hullaték'!GE69:GH69)</f>
        <v>0</v>
      </c>
      <c r="V99" s="351">
        <f>SUM('terepi-hajtásszám&amp;hullaték'!GN69:GQ69)</f>
        <v>8</v>
      </c>
      <c r="W99" s="351">
        <f>SUM('terepi-hajtásszám&amp;hullaték'!GW69:GZ69)</f>
        <v>0</v>
      </c>
      <c r="X99" s="351">
        <f>SUM('terepi-hajtásszám&amp;hullaték'!HF69:HI69)</f>
        <v>0</v>
      </c>
    </row>
    <row r="100" spans="1:24" ht="15" x14ac:dyDescent="0.25">
      <c r="A100" s="360" t="s">
        <v>73</v>
      </c>
      <c r="B100" s="351">
        <f>SUM('terepi-hajtásszám&amp;hullaték'!P70:S70)</f>
        <v>0</v>
      </c>
      <c r="C100" s="352">
        <f>SUM('terepi-hajtásszám&amp;hullaték'!Y70:AB70)</f>
        <v>0</v>
      </c>
      <c r="D100" s="352">
        <f>SUM('terepi-hajtásszám&amp;hullaték'!AH70:AK70)</f>
        <v>0</v>
      </c>
      <c r="E100" s="352">
        <f>SUM('terepi-hajtásszám&amp;hullaték'!AQ70:AT70)</f>
        <v>0</v>
      </c>
      <c r="F100" s="352">
        <f>SUM('terepi-hajtásszám&amp;hullaték'!AZ70:BC70)</f>
        <v>0</v>
      </c>
      <c r="G100" s="352">
        <f>SUM('terepi-hajtásszám&amp;hullaték'!BI70:BL70)</f>
        <v>0</v>
      </c>
      <c r="H100" s="352">
        <f>SUM('terepi-hajtásszám&amp;hullaték'!BR70:BU70)</f>
        <v>0</v>
      </c>
      <c r="I100" s="352">
        <f>SUM('terepi-hajtásszám&amp;hullaték'!CA70:CD70)</f>
        <v>0</v>
      </c>
      <c r="J100" s="352">
        <f>SUM('terepi-hajtásszám&amp;hullaték'!CJ70:CM70)</f>
        <v>0</v>
      </c>
      <c r="K100" s="351">
        <f>SUM('terepi-hajtásszám&amp;hullaték'!CS70:CV70)</f>
        <v>0</v>
      </c>
      <c r="L100" s="351">
        <f>SUM('terepi-hajtásszám&amp;hullaték'!DB70:DE70)</f>
        <v>0</v>
      </c>
      <c r="M100" s="351">
        <f>SUM('terepi-hajtásszám&amp;hullaték'!DK70:DN70)</f>
        <v>0</v>
      </c>
      <c r="N100" s="351">
        <f>SUM('terepi-hajtásszám&amp;hullaték'!DT70:DW70)</f>
        <v>0</v>
      </c>
      <c r="O100" s="353">
        <f>SUM('terepi-hajtásszám&amp;hullaték'!EC70:EF70)</f>
        <v>0</v>
      </c>
      <c r="P100" s="351">
        <f>SUM('terepi-hajtásszám&amp;hullaték'!EL70:EO70)</f>
        <v>0</v>
      </c>
      <c r="Q100" s="351">
        <f>SUM('terepi-hajtásszám&amp;hullaték'!EU70:EX70)</f>
        <v>0</v>
      </c>
      <c r="R100" s="351">
        <f>SUM('terepi-hajtásszám&amp;hullaték'!FD70:FG70)</f>
        <v>0</v>
      </c>
      <c r="S100" s="351">
        <f>SUM('terepi-hajtásszám&amp;hullaték'!FM70:FP70)</f>
        <v>0</v>
      </c>
      <c r="T100" s="351">
        <f>SUM('terepi-hajtásszám&amp;hullaték'!FV70:FY70)</f>
        <v>0</v>
      </c>
      <c r="U100" s="351">
        <f>SUM('terepi-hajtásszám&amp;hullaték'!GE70:GH70)</f>
        <v>0</v>
      </c>
      <c r="V100" s="351">
        <f>SUM('terepi-hajtásszám&amp;hullaték'!GN70:GQ70)</f>
        <v>0</v>
      </c>
      <c r="W100" s="351">
        <f>SUM('terepi-hajtásszám&amp;hullaték'!GW70:GZ70)</f>
        <v>0</v>
      </c>
      <c r="X100" s="351">
        <f>SUM('terepi-hajtásszám&amp;hullaték'!HF70:HI70)</f>
        <v>0</v>
      </c>
    </row>
    <row r="101" spans="1:24" ht="15" x14ac:dyDescent="0.25">
      <c r="A101" s="360" t="s">
        <v>74</v>
      </c>
      <c r="B101" s="351">
        <f>SUM('terepi-hajtásszám&amp;hullaték'!P71:S71)</f>
        <v>0</v>
      </c>
      <c r="C101" s="352">
        <f>SUM('terepi-hajtásszám&amp;hullaték'!Y71:AB71)</f>
        <v>0</v>
      </c>
      <c r="D101" s="352">
        <f>SUM('terepi-hajtásszám&amp;hullaték'!AH71:AK71)</f>
        <v>0</v>
      </c>
      <c r="E101" s="352">
        <f>SUM('terepi-hajtásszám&amp;hullaték'!AQ71:AT71)</f>
        <v>0</v>
      </c>
      <c r="F101" s="352">
        <f>SUM('terepi-hajtásszám&amp;hullaték'!AZ71:BC71)</f>
        <v>0</v>
      </c>
      <c r="G101" s="352">
        <f>SUM('terepi-hajtásszám&amp;hullaték'!BI71:BL71)</f>
        <v>0</v>
      </c>
      <c r="H101" s="352">
        <f>SUM('terepi-hajtásszám&amp;hullaték'!BR71:BU71)</f>
        <v>0</v>
      </c>
      <c r="I101" s="352">
        <f>SUM('terepi-hajtásszám&amp;hullaték'!CA71:CD71)</f>
        <v>0</v>
      </c>
      <c r="J101" s="352">
        <f>SUM('terepi-hajtásszám&amp;hullaték'!CJ71:CM71)</f>
        <v>0</v>
      </c>
      <c r="K101" s="351">
        <f>SUM('terepi-hajtásszám&amp;hullaték'!CS71:CV71)</f>
        <v>13</v>
      </c>
      <c r="L101" s="351">
        <f>SUM('terepi-hajtásszám&amp;hullaték'!DB71:DE71)</f>
        <v>0</v>
      </c>
      <c r="M101" s="351">
        <f>SUM('terepi-hajtásszám&amp;hullaték'!DK71:DN71)</f>
        <v>0</v>
      </c>
      <c r="N101" s="351">
        <f>SUM('terepi-hajtásszám&amp;hullaték'!DT71:DW71)</f>
        <v>0</v>
      </c>
      <c r="O101" s="353">
        <f>SUM('terepi-hajtásszám&amp;hullaték'!EC71:EF71)</f>
        <v>0</v>
      </c>
      <c r="P101" s="351">
        <f>SUM('terepi-hajtásszám&amp;hullaték'!EL71:EO71)</f>
        <v>0</v>
      </c>
      <c r="Q101" s="351">
        <f>SUM('terepi-hajtásszám&amp;hullaték'!EU71:EX71)</f>
        <v>0</v>
      </c>
      <c r="R101" s="351">
        <f>SUM('terepi-hajtásszám&amp;hullaték'!FD71:FG71)</f>
        <v>0</v>
      </c>
      <c r="S101" s="351">
        <f>SUM('terepi-hajtásszám&amp;hullaték'!FM71:FP71)</f>
        <v>0</v>
      </c>
      <c r="T101" s="351">
        <f>SUM('terepi-hajtásszám&amp;hullaték'!FV71:FY71)</f>
        <v>0</v>
      </c>
      <c r="U101" s="351">
        <f>SUM('terepi-hajtásszám&amp;hullaték'!GE71:GH71)</f>
        <v>0</v>
      </c>
      <c r="V101" s="351">
        <f>SUM('terepi-hajtásszám&amp;hullaték'!GN71:GQ71)</f>
        <v>0</v>
      </c>
      <c r="W101" s="351">
        <f>SUM('terepi-hajtásszám&amp;hullaték'!GW71:GZ71)</f>
        <v>0</v>
      </c>
      <c r="X101" s="351">
        <f>SUM('terepi-hajtásszám&amp;hullaték'!HF71:HI71)</f>
        <v>0</v>
      </c>
    </row>
    <row r="102" spans="1:24" ht="15" x14ac:dyDescent="0.25">
      <c r="A102" s="360" t="s">
        <v>75</v>
      </c>
      <c r="B102" s="351">
        <f>SUM('terepi-hajtásszám&amp;hullaték'!P72:S72)</f>
        <v>0</v>
      </c>
      <c r="C102" s="352">
        <f>SUM('terepi-hajtásszám&amp;hullaték'!Y72:AB72)</f>
        <v>0</v>
      </c>
      <c r="D102" s="352">
        <f>SUM('terepi-hajtásszám&amp;hullaték'!AH72:AK72)</f>
        <v>0</v>
      </c>
      <c r="E102" s="352">
        <f>SUM('terepi-hajtásszám&amp;hullaték'!AQ72:AT72)</f>
        <v>0</v>
      </c>
      <c r="F102" s="352">
        <f>SUM('terepi-hajtásszám&amp;hullaték'!AZ72:BC72)</f>
        <v>0</v>
      </c>
      <c r="G102" s="352">
        <f>SUM('terepi-hajtásszám&amp;hullaték'!BI72:BL72)</f>
        <v>0</v>
      </c>
      <c r="H102" s="352">
        <f>SUM('terepi-hajtásszám&amp;hullaték'!BR72:BU72)</f>
        <v>0</v>
      </c>
      <c r="I102" s="352">
        <f>SUM('terepi-hajtásszám&amp;hullaték'!CA72:CD72)</f>
        <v>0</v>
      </c>
      <c r="J102" s="352">
        <f>SUM('terepi-hajtásszám&amp;hullaték'!CJ72:CM72)</f>
        <v>0</v>
      </c>
      <c r="K102" s="351">
        <f>SUM('terepi-hajtásszám&amp;hullaték'!CS72:CV72)</f>
        <v>0</v>
      </c>
      <c r="L102" s="351">
        <f>SUM('terepi-hajtásszám&amp;hullaték'!DB72:DE72)</f>
        <v>0</v>
      </c>
      <c r="M102" s="351">
        <f>SUM('terepi-hajtásszám&amp;hullaték'!DK72:DN72)</f>
        <v>0</v>
      </c>
      <c r="N102" s="351">
        <f>SUM('terepi-hajtásszám&amp;hullaték'!DT72:DW72)</f>
        <v>0</v>
      </c>
      <c r="O102" s="353">
        <f>SUM('terepi-hajtásszám&amp;hullaték'!EC72:EF72)</f>
        <v>0</v>
      </c>
      <c r="P102" s="351">
        <f>SUM('terepi-hajtásszám&amp;hullaték'!EL72:EO72)</f>
        <v>0</v>
      </c>
      <c r="Q102" s="351">
        <f>SUM('terepi-hajtásszám&amp;hullaték'!EU72:EX72)</f>
        <v>0</v>
      </c>
      <c r="R102" s="351">
        <f>SUM('terepi-hajtásszám&amp;hullaték'!FD72:FG72)</f>
        <v>0</v>
      </c>
      <c r="S102" s="351">
        <f>SUM('terepi-hajtásszám&amp;hullaték'!FM72:FP72)</f>
        <v>0</v>
      </c>
      <c r="T102" s="351">
        <f>SUM('terepi-hajtásszám&amp;hullaték'!FV72:FY72)</f>
        <v>0</v>
      </c>
      <c r="U102" s="351">
        <f>SUM('terepi-hajtásszám&amp;hullaték'!GE72:GH72)</f>
        <v>0</v>
      </c>
      <c r="V102" s="351">
        <f>SUM('terepi-hajtásszám&amp;hullaték'!GN72:GQ72)</f>
        <v>0</v>
      </c>
      <c r="W102" s="351">
        <f>SUM('terepi-hajtásszám&amp;hullaték'!GW72:GZ72)</f>
        <v>0</v>
      </c>
      <c r="X102" s="351">
        <f>SUM('terepi-hajtásszám&amp;hullaték'!HF72:HI72)</f>
        <v>0</v>
      </c>
    </row>
    <row r="103" spans="1:24" ht="15" x14ac:dyDescent="0.25">
      <c r="A103" s="360" t="s">
        <v>76</v>
      </c>
      <c r="B103" s="351">
        <f>SUM('terepi-hajtásszám&amp;hullaték'!P73:S73)</f>
        <v>0</v>
      </c>
      <c r="C103" s="352">
        <f>SUM('terepi-hajtásszám&amp;hullaték'!Y73:AB73)</f>
        <v>0</v>
      </c>
      <c r="D103" s="352">
        <f>SUM('terepi-hajtásszám&amp;hullaték'!AH73:AK73)</f>
        <v>0</v>
      </c>
      <c r="E103" s="352">
        <f>SUM('terepi-hajtásszám&amp;hullaték'!AQ73:AT73)</f>
        <v>0</v>
      </c>
      <c r="F103" s="352">
        <f>SUM('terepi-hajtásszám&amp;hullaték'!AZ73:BC73)</f>
        <v>0</v>
      </c>
      <c r="G103" s="352">
        <f>SUM('terepi-hajtásszám&amp;hullaték'!BI73:BL73)</f>
        <v>0</v>
      </c>
      <c r="H103" s="352">
        <f>SUM('terepi-hajtásszám&amp;hullaték'!BR73:BU73)</f>
        <v>0</v>
      </c>
      <c r="I103" s="352">
        <f>SUM('terepi-hajtásszám&amp;hullaték'!CA73:CD73)</f>
        <v>0</v>
      </c>
      <c r="J103" s="352">
        <f>SUM('terepi-hajtásszám&amp;hullaték'!CJ73:CM73)</f>
        <v>0</v>
      </c>
      <c r="K103" s="351">
        <f>SUM('terepi-hajtásszám&amp;hullaték'!CS73:CV73)</f>
        <v>6</v>
      </c>
      <c r="L103" s="351">
        <f>SUM('terepi-hajtásszám&amp;hullaték'!DB73:DE73)</f>
        <v>0</v>
      </c>
      <c r="M103" s="351">
        <f>SUM('terepi-hajtásszám&amp;hullaték'!DK73:DN73)</f>
        <v>0</v>
      </c>
      <c r="N103" s="351">
        <f>SUM('terepi-hajtásszám&amp;hullaték'!DT73:DW73)</f>
        <v>0</v>
      </c>
      <c r="O103" s="353">
        <f>SUM('terepi-hajtásszám&amp;hullaték'!EC73:EF73)</f>
        <v>0</v>
      </c>
      <c r="P103" s="351">
        <f>SUM('terepi-hajtásszám&amp;hullaték'!EL73:EO73)</f>
        <v>0</v>
      </c>
      <c r="Q103" s="351">
        <f>SUM('terepi-hajtásszám&amp;hullaték'!EU73:EX73)</f>
        <v>0</v>
      </c>
      <c r="R103" s="351">
        <f>SUM('terepi-hajtásszám&amp;hullaték'!FD73:FG73)</f>
        <v>0</v>
      </c>
      <c r="S103" s="351">
        <f>SUM('terepi-hajtásszám&amp;hullaték'!FM73:FP73)</f>
        <v>0</v>
      </c>
      <c r="T103" s="351">
        <f>SUM('terepi-hajtásszám&amp;hullaték'!FV73:FY73)</f>
        <v>0</v>
      </c>
      <c r="U103" s="351">
        <f>SUM('terepi-hajtásszám&amp;hullaték'!GE73:GH73)</f>
        <v>0</v>
      </c>
      <c r="V103" s="351">
        <f>SUM('terepi-hajtásszám&amp;hullaték'!GN73:GQ73)</f>
        <v>0</v>
      </c>
      <c r="W103" s="351">
        <f>SUM('terepi-hajtásszám&amp;hullaték'!GW73:GZ73)</f>
        <v>0</v>
      </c>
      <c r="X103" s="351">
        <f>SUM('terepi-hajtásszám&amp;hullaték'!HF73:HI73)</f>
        <v>0</v>
      </c>
    </row>
    <row r="104" spans="1:24" ht="15" x14ac:dyDescent="0.25">
      <c r="A104" s="360" t="s">
        <v>77</v>
      </c>
      <c r="B104" s="351">
        <f>SUM('terepi-hajtásszám&amp;hullaték'!P74:S74)</f>
        <v>0</v>
      </c>
      <c r="C104" s="352">
        <f>SUM('terepi-hajtásszám&amp;hullaték'!Y74:AB74)</f>
        <v>0</v>
      </c>
      <c r="D104" s="352">
        <f>SUM('terepi-hajtásszám&amp;hullaték'!AH74:AK74)</f>
        <v>0</v>
      </c>
      <c r="E104" s="352">
        <f>SUM('terepi-hajtásszám&amp;hullaték'!AQ74:AT74)</f>
        <v>0</v>
      </c>
      <c r="F104" s="352">
        <f>SUM('terepi-hajtásszám&amp;hullaték'!AZ74:BC74)</f>
        <v>0</v>
      </c>
      <c r="G104" s="352">
        <f>SUM('terepi-hajtásszám&amp;hullaték'!BI74:BL74)</f>
        <v>0</v>
      </c>
      <c r="H104" s="352">
        <f>SUM('terepi-hajtásszám&amp;hullaték'!BR74:BU74)</f>
        <v>0</v>
      </c>
      <c r="I104" s="352">
        <f>SUM('terepi-hajtásszám&amp;hullaték'!CA74:CD74)</f>
        <v>0</v>
      </c>
      <c r="J104" s="352">
        <f>SUM('terepi-hajtásszám&amp;hullaték'!CJ74:CM74)</f>
        <v>0</v>
      </c>
      <c r="K104" s="351">
        <f>SUM('terepi-hajtásszám&amp;hullaték'!CS74:CV74)</f>
        <v>0</v>
      </c>
      <c r="L104" s="351">
        <f>SUM('terepi-hajtásszám&amp;hullaték'!DB74:DE74)</f>
        <v>0</v>
      </c>
      <c r="M104" s="351">
        <f>SUM('terepi-hajtásszám&amp;hullaték'!DK74:DN74)</f>
        <v>0</v>
      </c>
      <c r="N104" s="351">
        <f>SUM('terepi-hajtásszám&amp;hullaték'!DT74:DW74)</f>
        <v>0</v>
      </c>
      <c r="O104" s="353">
        <f>SUM('terepi-hajtásszám&amp;hullaték'!EC74:EF74)</f>
        <v>8</v>
      </c>
      <c r="P104" s="351">
        <f>SUM('terepi-hajtásszám&amp;hullaték'!EL74:EO74)</f>
        <v>0</v>
      </c>
      <c r="Q104" s="351">
        <f>SUM('terepi-hajtásszám&amp;hullaték'!EU74:EX74)</f>
        <v>0</v>
      </c>
      <c r="R104" s="351">
        <f>SUM('terepi-hajtásszám&amp;hullaték'!FD74:FG74)</f>
        <v>0</v>
      </c>
      <c r="S104" s="351">
        <f>SUM('terepi-hajtásszám&amp;hullaték'!FM74:FP74)</f>
        <v>0</v>
      </c>
      <c r="T104" s="351">
        <f>SUM('terepi-hajtásszám&amp;hullaték'!FV74:FY74)</f>
        <v>0</v>
      </c>
      <c r="U104" s="351">
        <f>SUM('terepi-hajtásszám&amp;hullaték'!GE74:GH74)</f>
        <v>0</v>
      </c>
      <c r="V104" s="351">
        <f>SUM('terepi-hajtásszám&amp;hullaték'!GN74:GQ74)</f>
        <v>0</v>
      </c>
      <c r="W104" s="351">
        <f>SUM('terepi-hajtásszám&amp;hullaték'!GW74:GZ74)</f>
        <v>0</v>
      </c>
      <c r="X104" s="351">
        <f>SUM('terepi-hajtásszám&amp;hullaték'!HF74:HI74)</f>
        <v>0</v>
      </c>
    </row>
    <row r="105" spans="1:24" ht="15" x14ac:dyDescent="0.25">
      <c r="A105" s="360" t="s">
        <v>78</v>
      </c>
      <c r="B105" s="351">
        <f>SUM('terepi-hajtásszám&amp;hullaték'!P75:S75)</f>
        <v>0</v>
      </c>
      <c r="C105" s="352">
        <f>SUM('terepi-hajtásszám&amp;hullaték'!Y75:AB75)</f>
        <v>0</v>
      </c>
      <c r="D105" s="352">
        <f>SUM('terepi-hajtásszám&amp;hullaték'!AH75:AK75)</f>
        <v>0</v>
      </c>
      <c r="E105" s="352">
        <f>SUM('terepi-hajtásszám&amp;hullaték'!AQ75:AT75)</f>
        <v>0</v>
      </c>
      <c r="F105" s="352">
        <f>SUM('terepi-hajtásszám&amp;hullaték'!AZ75:BC75)</f>
        <v>0</v>
      </c>
      <c r="G105" s="352">
        <f>SUM('terepi-hajtásszám&amp;hullaték'!BI75:BL75)</f>
        <v>0</v>
      </c>
      <c r="H105" s="352">
        <f>SUM('terepi-hajtásszám&amp;hullaték'!BR75:BU75)</f>
        <v>0</v>
      </c>
      <c r="I105" s="352">
        <f>SUM('terepi-hajtásszám&amp;hullaték'!CA75:CD75)</f>
        <v>0</v>
      </c>
      <c r="J105" s="352">
        <f>SUM('terepi-hajtásszám&amp;hullaték'!CJ75:CM75)</f>
        <v>0</v>
      </c>
      <c r="K105" s="351">
        <f>SUM('terepi-hajtásszám&amp;hullaték'!CS75:CV75)</f>
        <v>0</v>
      </c>
      <c r="L105" s="351">
        <f>SUM('terepi-hajtásszám&amp;hullaték'!DB75:DE75)</f>
        <v>0</v>
      </c>
      <c r="M105" s="351">
        <f>SUM('terepi-hajtásszám&amp;hullaték'!DK75:DN75)</f>
        <v>0</v>
      </c>
      <c r="N105" s="351">
        <f>SUM('terepi-hajtásszám&amp;hullaték'!DT75:DW75)</f>
        <v>0</v>
      </c>
      <c r="O105" s="353">
        <f>SUM('terepi-hajtásszám&amp;hullaték'!EC75:EF75)</f>
        <v>0</v>
      </c>
      <c r="P105" s="351">
        <f>SUM('terepi-hajtásszám&amp;hullaték'!EL75:EO75)</f>
        <v>0</v>
      </c>
      <c r="Q105" s="351">
        <f>SUM('terepi-hajtásszám&amp;hullaték'!EU75:EX75)</f>
        <v>0</v>
      </c>
      <c r="R105" s="351">
        <f>SUM('terepi-hajtásszám&amp;hullaték'!FD75:FG75)</f>
        <v>0</v>
      </c>
      <c r="S105" s="351">
        <f>SUM('terepi-hajtásszám&amp;hullaték'!FM75:FP75)</f>
        <v>0</v>
      </c>
      <c r="T105" s="351">
        <f>SUM('terepi-hajtásszám&amp;hullaték'!FV75:FY75)</f>
        <v>0</v>
      </c>
      <c r="U105" s="351">
        <f>SUM('terepi-hajtásszám&amp;hullaték'!GE75:GH75)</f>
        <v>0</v>
      </c>
      <c r="V105" s="351">
        <f>SUM('terepi-hajtásszám&amp;hullaték'!GN75:GQ75)</f>
        <v>0</v>
      </c>
      <c r="W105" s="351">
        <f>SUM('terepi-hajtásszám&amp;hullaték'!GW75:GZ75)</f>
        <v>0</v>
      </c>
      <c r="X105" s="351">
        <f>SUM('terepi-hajtásszám&amp;hullaték'!HF75:HI75)</f>
        <v>0</v>
      </c>
    </row>
    <row r="106" spans="1:24" ht="15" x14ac:dyDescent="0.25">
      <c r="A106" s="360" t="s">
        <v>79</v>
      </c>
      <c r="B106" s="351">
        <f>SUM('terepi-hajtásszám&amp;hullaték'!P76:S76)</f>
        <v>0</v>
      </c>
      <c r="C106" s="352">
        <f>SUM('terepi-hajtásszám&amp;hullaték'!Y76:AB76)</f>
        <v>0</v>
      </c>
      <c r="D106" s="352">
        <f>SUM('terepi-hajtásszám&amp;hullaték'!AH76:AK76)</f>
        <v>0</v>
      </c>
      <c r="E106" s="352">
        <f>SUM('terepi-hajtásszám&amp;hullaték'!AQ76:AT76)</f>
        <v>0</v>
      </c>
      <c r="F106" s="352">
        <f>SUM('terepi-hajtásszám&amp;hullaték'!AZ76:BC76)</f>
        <v>0</v>
      </c>
      <c r="G106" s="352">
        <f>SUM('terepi-hajtásszám&amp;hullaték'!BI76:BL76)</f>
        <v>0</v>
      </c>
      <c r="H106" s="352">
        <f>SUM('terepi-hajtásszám&amp;hullaték'!BR76:BU76)</f>
        <v>0</v>
      </c>
      <c r="I106" s="352">
        <f>SUM('terepi-hajtásszám&amp;hullaték'!CA76:CD76)</f>
        <v>0</v>
      </c>
      <c r="J106" s="352">
        <f>SUM('terepi-hajtásszám&amp;hullaték'!CJ76:CM76)</f>
        <v>0</v>
      </c>
      <c r="K106" s="351">
        <f>SUM('terepi-hajtásszám&amp;hullaték'!CS76:CV76)</f>
        <v>0</v>
      </c>
      <c r="L106" s="351">
        <f>SUM('terepi-hajtásszám&amp;hullaték'!DB76:DE76)</f>
        <v>0</v>
      </c>
      <c r="M106" s="351">
        <f>SUM('terepi-hajtásszám&amp;hullaték'!DK76:DN76)</f>
        <v>0</v>
      </c>
      <c r="N106" s="351">
        <f>SUM('terepi-hajtásszám&amp;hullaték'!DT76:DW76)</f>
        <v>0</v>
      </c>
      <c r="O106" s="353">
        <f>SUM('terepi-hajtásszám&amp;hullaték'!EC76:EF76)</f>
        <v>0</v>
      </c>
      <c r="P106" s="351">
        <f>SUM('terepi-hajtásszám&amp;hullaték'!EL76:EO76)</f>
        <v>0</v>
      </c>
      <c r="Q106" s="351">
        <f>SUM('terepi-hajtásszám&amp;hullaték'!EU76:EX76)</f>
        <v>0</v>
      </c>
      <c r="R106" s="351">
        <f>SUM('terepi-hajtásszám&amp;hullaték'!FD76:FG76)</f>
        <v>0</v>
      </c>
      <c r="S106" s="351">
        <f>SUM('terepi-hajtásszám&amp;hullaték'!FM76:FP76)</f>
        <v>0</v>
      </c>
      <c r="T106" s="351">
        <f>SUM('terepi-hajtásszám&amp;hullaték'!FV76:FY76)</f>
        <v>0</v>
      </c>
      <c r="U106" s="351">
        <f>SUM('terepi-hajtásszám&amp;hullaték'!GE76:GH76)</f>
        <v>0</v>
      </c>
      <c r="V106" s="351">
        <f>SUM('terepi-hajtásszám&amp;hullaték'!GN76:GQ76)</f>
        <v>0</v>
      </c>
      <c r="W106" s="351">
        <f>SUM('terepi-hajtásszám&amp;hullaték'!GW76:GZ76)</f>
        <v>0</v>
      </c>
      <c r="X106" s="351">
        <f>SUM('terepi-hajtásszám&amp;hullaték'!HF76:HI76)</f>
        <v>0</v>
      </c>
    </row>
    <row r="107" spans="1:24" ht="15" x14ac:dyDescent="0.25">
      <c r="A107" s="360" t="s">
        <v>80</v>
      </c>
      <c r="B107" s="351">
        <f>SUM('terepi-hajtásszám&amp;hullaték'!P77:S77)</f>
        <v>0</v>
      </c>
      <c r="C107" s="352">
        <f>SUM('terepi-hajtásszám&amp;hullaték'!Y77:AB77)</f>
        <v>0</v>
      </c>
      <c r="D107" s="352">
        <f>SUM('terepi-hajtásszám&amp;hullaték'!AH77:AK77)</f>
        <v>0</v>
      </c>
      <c r="E107" s="352">
        <f>SUM('terepi-hajtásszám&amp;hullaték'!AQ77:AT77)</f>
        <v>0</v>
      </c>
      <c r="F107" s="352">
        <f>SUM('terepi-hajtásszám&amp;hullaték'!AZ77:BC77)</f>
        <v>0</v>
      </c>
      <c r="G107" s="352">
        <f>SUM('terepi-hajtásszám&amp;hullaték'!BI77:BL77)</f>
        <v>0</v>
      </c>
      <c r="H107" s="352">
        <f>SUM('terepi-hajtásszám&amp;hullaték'!BR77:BU77)</f>
        <v>0</v>
      </c>
      <c r="I107" s="352">
        <f>SUM('terepi-hajtásszám&amp;hullaték'!CA77:CD77)</f>
        <v>0</v>
      </c>
      <c r="J107" s="352">
        <f>SUM('terepi-hajtásszám&amp;hullaték'!CJ77:CM77)</f>
        <v>0</v>
      </c>
      <c r="K107" s="351">
        <f>SUM('terepi-hajtásszám&amp;hullaték'!CS77:CV77)</f>
        <v>0</v>
      </c>
      <c r="L107" s="351">
        <f>SUM('terepi-hajtásszám&amp;hullaték'!DB77:DE77)</f>
        <v>0</v>
      </c>
      <c r="M107" s="351">
        <f>SUM('terepi-hajtásszám&amp;hullaték'!DK77:DN77)</f>
        <v>0</v>
      </c>
      <c r="N107" s="351">
        <f>SUM('terepi-hajtásszám&amp;hullaték'!DT77:DW77)</f>
        <v>0</v>
      </c>
      <c r="O107" s="353">
        <f>SUM('terepi-hajtásszám&amp;hullaték'!EC77:EF77)</f>
        <v>0</v>
      </c>
      <c r="P107" s="351">
        <f>SUM('terepi-hajtásszám&amp;hullaték'!EL77:EO77)</f>
        <v>0</v>
      </c>
      <c r="Q107" s="351">
        <f>SUM('terepi-hajtásszám&amp;hullaték'!EU77:EX77)</f>
        <v>0</v>
      </c>
      <c r="R107" s="351">
        <f>SUM('terepi-hajtásszám&amp;hullaték'!FD77:FG77)</f>
        <v>0</v>
      </c>
      <c r="S107" s="351">
        <f>SUM('terepi-hajtásszám&amp;hullaték'!FM77:FP77)</f>
        <v>0</v>
      </c>
      <c r="T107" s="351">
        <f>SUM('terepi-hajtásszám&amp;hullaték'!FV77:FY77)</f>
        <v>0</v>
      </c>
      <c r="U107" s="351">
        <f>SUM('terepi-hajtásszám&amp;hullaték'!GE77:GH77)</f>
        <v>0</v>
      </c>
      <c r="V107" s="351">
        <f>SUM('terepi-hajtásszám&amp;hullaték'!GN77:GQ77)</f>
        <v>0</v>
      </c>
      <c r="W107" s="351">
        <f>SUM('terepi-hajtásszám&amp;hullaték'!GW77:GZ77)</f>
        <v>0</v>
      </c>
      <c r="X107" s="351">
        <f>SUM('terepi-hajtásszám&amp;hullaték'!HF77:HI77)</f>
        <v>0</v>
      </c>
    </row>
    <row r="108" spans="1:24" ht="15" x14ac:dyDescent="0.25">
      <c r="A108" s="360" t="s">
        <v>81</v>
      </c>
      <c r="B108" s="351">
        <f>SUM('terepi-hajtásszám&amp;hullaték'!P78:S78)</f>
        <v>0</v>
      </c>
      <c r="C108" s="352">
        <f>SUM('terepi-hajtásszám&amp;hullaték'!Y78:AB78)</f>
        <v>0</v>
      </c>
      <c r="D108" s="352">
        <f>SUM('terepi-hajtásszám&amp;hullaték'!AH78:AK78)</f>
        <v>0</v>
      </c>
      <c r="E108" s="352">
        <f>SUM('terepi-hajtásszám&amp;hullaték'!AQ78:AT78)</f>
        <v>0</v>
      </c>
      <c r="F108" s="352">
        <f>SUM('terepi-hajtásszám&amp;hullaték'!AZ78:BC78)</f>
        <v>0</v>
      </c>
      <c r="G108" s="352">
        <f>SUM('terepi-hajtásszám&amp;hullaték'!BI78:BL78)</f>
        <v>0</v>
      </c>
      <c r="H108" s="352">
        <f>SUM('terepi-hajtásszám&amp;hullaték'!BR78:BU78)</f>
        <v>0</v>
      </c>
      <c r="I108" s="352">
        <f>SUM('terepi-hajtásszám&amp;hullaték'!CA78:CD78)</f>
        <v>0</v>
      </c>
      <c r="J108" s="352">
        <f>SUM('terepi-hajtásszám&amp;hullaték'!CJ78:CM78)</f>
        <v>0</v>
      </c>
      <c r="K108" s="351">
        <f>SUM('terepi-hajtásszám&amp;hullaték'!CS78:CV78)</f>
        <v>0</v>
      </c>
      <c r="L108" s="351">
        <f>SUM('terepi-hajtásszám&amp;hullaték'!DB78:DE78)</f>
        <v>0</v>
      </c>
      <c r="M108" s="351">
        <f>SUM('terepi-hajtásszám&amp;hullaték'!DK78:DN78)</f>
        <v>0</v>
      </c>
      <c r="N108" s="351">
        <f>SUM('terepi-hajtásszám&amp;hullaték'!DT78:DW78)</f>
        <v>0</v>
      </c>
      <c r="O108" s="353">
        <f>SUM('terepi-hajtásszám&amp;hullaték'!EC78:EF78)</f>
        <v>0</v>
      </c>
      <c r="P108" s="351">
        <f>SUM('terepi-hajtásszám&amp;hullaték'!EL78:EO78)</f>
        <v>0</v>
      </c>
      <c r="Q108" s="351">
        <f>SUM('terepi-hajtásszám&amp;hullaték'!EU78:EX78)</f>
        <v>0</v>
      </c>
      <c r="R108" s="351">
        <f>SUM('terepi-hajtásszám&amp;hullaték'!FD78:FG78)</f>
        <v>0</v>
      </c>
      <c r="S108" s="351">
        <f>SUM('terepi-hajtásszám&amp;hullaték'!FM78:FP78)</f>
        <v>0</v>
      </c>
      <c r="T108" s="351">
        <f>SUM('terepi-hajtásszám&amp;hullaték'!FV78:FY78)</f>
        <v>0</v>
      </c>
      <c r="U108" s="351">
        <f>SUM('terepi-hajtásszám&amp;hullaték'!GE78:GH78)</f>
        <v>0</v>
      </c>
      <c r="V108" s="351">
        <f>SUM('terepi-hajtásszám&amp;hullaték'!GN78:GQ78)</f>
        <v>0</v>
      </c>
      <c r="W108" s="351">
        <f>SUM('terepi-hajtásszám&amp;hullaték'!GW78:GZ78)</f>
        <v>0</v>
      </c>
      <c r="X108" s="351">
        <f>SUM('terepi-hajtásszám&amp;hullaték'!HF78:HI78)</f>
        <v>0</v>
      </c>
    </row>
    <row r="109" spans="1:24" ht="15" x14ac:dyDescent="0.25">
      <c r="A109" s="360" t="s">
        <v>82</v>
      </c>
      <c r="B109" s="351">
        <f>SUM('terepi-hajtásszám&amp;hullaték'!P79:S79)</f>
        <v>0</v>
      </c>
      <c r="C109" s="352">
        <f>SUM('terepi-hajtásszám&amp;hullaték'!Y79:AB79)</f>
        <v>0</v>
      </c>
      <c r="D109" s="352">
        <f>SUM('terepi-hajtásszám&amp;hullaték'!AH79:AK79)</f>
        <v>0</v>
      </c>
      <c r="E109" s="352">
        <f>SUM('terepi-hajtásszám&amp;hullaték'!AQ79:AT79)</f>
        <v>0</v>
      </c>
      <c r="F109" s="352">
        <f>SUM('terepi-hajtásszám&amp;hullaték'!AZ79:BC79)</f>
        <v>0</v>
      </c>
      <c r="G109" s="352">
        <f>SUM('terepi-hajtásszám&amp;hullaték'!BI79:BL79)</f>
        <v>0</v>
      </c>
      <c r="H109" s="352">
        <f>SUM('terepi-hajtásszám&amp;hullaték'!BR79:BU79)</f>
        <v>0</v>
      </c>
      <c r="I109" s="352">
        <f>SUM('terepi-hajtásszám&amp;hullaték'!CA79:CD79)</f>
        <v>0</v>
      </c>
      <c r="J109" s="352">
        <f>SUM('terepi-hajtásszám&amp;hullaték'!CJ79:CM79)</f>
        <v>0</v>
      </c>
      <c r="K109" s="351">
        <f>SUM('terepi-hajtásszám&amp;hullaték'!CS79:CV79)</f>
        <v>0</v>
      </c>
      <c r="L109" s="351">
        <f>SUM('terepi-hajtásszám&amp;hullaték'!DB79:DE79)</f>
        <v>0</v>
      </c>
      <c r="M109" s="351">
        <f>SUM('terepi-hajtásszám&amp;hullaték'!DK79:DN79)</f>
        <v>0</v>
      </c>
      <c r="N109" s="351">
        <f>SUM('terepi-hajtásszám&amp;hullaték'!DT79:DW79)</f>
        <v>0</v>
      </c>
      <c r="O109" s="353">
        <f>SUM('terepi-hajtásszám&amp;hullaték'!EC79:EF79)</f>
        <v>0</v>
      </c>
      <c r="P109" s="351">
        <f>SUM('terepi-hajtásszám&amp;hullaték'!EL79:EO79)</f>
        <v>0</v>
      </c>
      <c r="Q109" s="351">
        <f>SUM('terepi-hajtásszám&amp;hullaték'!EU79:EX79)</f>
        <v>0</v>
      </c>
      <c r="R109" s="351">
        <f>SUM('terepi-hajtásszám&amp;hullaték'!FD79:FG79)</f>
        <v>0</v>
      </c>
      <c r="S109" s="351">
        <f>SUM('terepi-hajtásszám&amp;hullaték'!FM79:FP79)</f>
        <v>0</v>
      </c>
      <c r="T109" s="351">
        <f>SUM('terepi-hajtásszám&amp;hullaték'!FV79:FY79)</f>
        <v>0</v>
      </c>
      <c r="U109" s="351">
        <f>SUM('terepi-hajtásszám&amp;hullaték'!GE79:GH79)</f>
        <v>0</v>
      </c>
      <c r="V109" s="351">
        <f>SUM('terepi-hajtásszám&amp;hullaték'!GN79:GQ79)</f>
        <v>0</v>
      </c>
      <c r="W109" s="351">
        <f>SUM('terepi-hajtásszám&amp;hullaték'!GW79:GZ79)</f>
        <v>0</v>
      </c>
      <c r="X109" s="351">
        <f>SUM('terepi-hajtásszám&amp;hullaték'!HF79:HI79)</f>
        <v>0</v>
      </c>
    </row>
    <row r="110" spans="1:24" ht="15" x14ac:dyDescent="0.25">
      <c r="A110" s="360" t="s">
        <v>83</v>
      </c>
      <c r="B110" s="351">
        <f>SUM('terepi-hajtásszám&amp;hullaték'!P80:S80)</f>
        <v>0</v>
      </c>
      <c r="C110" s="352">
        <f>SUM('terepi-hajtásszám&amp;hullaték'!Y80:AB80)</f>
        <v>0</v>
      </c>
      <c r="D110" s="352">
        <f>SUM('terepi-hajtásszám&amp;hullaték'!AH80:AK80)</f>
        <v>0</v>
      </c>
      <c r="E110" s="352">
        <f>SUM('terepi-hajtásszám&amp;hullaték'!AQ80:AT80)</f>
        <v>0</v>
      </c>
      <c r="F110" s="352">
        <f>SUM('terepi-hajtásszám&amp;hullaték'!AZ80:BC80)</f>
        <v>0</v>
      </c>
      <c r="G110" s="352">
        <f>SUM('terepi-hajtásszám&amp;hullaték'!BI80:BL80)</f>
        <v>0</v>
      </c>
      <c r="H110" s="352">
        <f>SUM('terepi-hajtásszám&amp;hullaték'!BR80:BU80)</f>
        <v>0</v>
      </c>
      <c r="I110" s="352">
        <f>SUM('terepi-hajtásszám&amp;hullaték'!CA80:CD80)</f>
        <v>0</v>
      </c>
      <c r="J110" s="352">
        <f>SUM('terepi-hajtásszám&amp;hullaték'!CJ80:CM80)</f>
        <v>0</v>
      </c>
      <c r="K110" s="351">
        <f>SUM('terepi-hajtásszám&amp;hullaték'!CS80:CV80)</f>
        <v>0</v>
      </c>
      <c r="L110" s="351">
        <f>SUM('terepi-hajtásszám&amp;hullaték'!DB80:DE80)</f>
        <v>0</v>
      </c>
      <c r="M110" s="351">
        <f>SUM('terepi-hajtásszám&amp;hullaték'!DK80:DN80)</f>
        <v>0</v>
      </c>
      <c r="N110" s="351">
        <f>SUM('terepi-hajtásszám&amp;hullaték'!DT80:DW80)</f>
        <v>0</v>
      </c>
      <c r="O110" s="353">
        <f>SUM('terepi-hajtásszám&amp;hullaték'!EC80:EF80)</f>
        <v>0</v>
      </c>
      <c r="P110" s="351">
        <f>SUM('terepi-hajtásszám&amp;hullaték'!EL80:EO80)</f>
        <v>0</v>
      </c>
      <c r="Q110" s="351">
        <f>SUM('terepi-hajtásszám&amp;hullaték'!EU80:EX80)</f>
        <v>0</v>
      </c>
      <c r="R110" s="351">
        <f>SUM('terepi-hajtásszám&amp;hullaték'!FD80:FG80)</f>
        <v>0</v>
      </c>
      <c r="S110" s="351">
        <f>SUM('terepi-hajtásszám&amp;hullaték'!FM80:FP80)</f>
        <v>0</v>
      </c>
      <c r="T110" s="351">
        <f>SUM('terepi-hajtásszám&amp;hullaték'!FV80:FY80)</f>
        <v>0</v>
      </c>
      <c r="U110" s="351">
        <f>SUM('terepi-hajtásszám&amp;hullaték'!GE80:GH80)</f>
        <v>0</v>
      </c>
      <c r="V110" s="351">
        <f>SUM('terepi-hajtásszám&amp;hullaték'!GN80:GQ80)</f>
        <v>0</v>
      </c>
      <c r="W110" s="351">
        <f>SUM('terepi-hajtásszám&amp;hullaték'!GW80:GZ80)</f>
        <v>0</v>
      </c>
      <c r="X110" s="351">
        <f>SUM('terepi-hajtásszám&amp;hullaték'!HF80:HI80)</f>
        <v>0</v>
      </c>
    </row>
    <row r="111" spans="1:24" ht="15" x14ac:dyDescent="0.25">
      <c r="A111" s="360" t="s">
        <v>84</v>
      </c>
      <c r="B111" s="351">
        <f>SUM('terepi-hajtásszám&amp;hullaték'!P81:S81)</f>
        <v>0</v>
      </c>
      <c r="C111" s="352">
        <f>SUM('terepi-hajtásszám&amp;hullaték'!Y81:AB81)</f>
        <v>0</v>
      </c>
      <c r="D111" s="352">
        <f>SUM('terepi-hajtásszám&amp;hullaték'!AH81:AK81)</f>
        <v>0</v>
      </c>
      <c r="E111" s="352">
        <f>SUM('terepi-hajtásszám&amp;hullaték'!AQ81:AT81)</f>
        <v>0</v>
      </c>
      <c r="F111" s="352">
        <f>SUM('terepi-hajtásszám&amp;hullaték'!AZ81:BC81)</f>
        <v>0</v>
      </c>
      <c r="G111" s="352">
        <f>SUM('terepi-hajtásszám&amp;hullaték'!BI81:BL81)</f>
        <v>0</v>
      </c>
      <c r="H111" s="352">
        <f>SUM('terepi-hajtásszám&amp;hullaték'!BR81:BU81)</f>
        <v>0</v>
      </c>
      <c r="I111" s="352">
        <f>SUM('terepi-hajtásszám&amp;hullaték'!CA81:CD81)</f>
        <v>0</v>
      </c>
      <c r="J111" s="352">
        <f>SUM('terepi-hajtásszám&amp;hullaték'!CJ81:CM81)</f>
        <v>0</v>
      </c>
      <c r="K111" s="351">
        <f>SUM('terepi-hajtásszám&amp;hullaték'!CS81:CV81)</f>
        <v>0</v>
      </c>
      <c r="L111" s="351">
        <f>SUM('terepi-hajtásszám&amp;hullaték'!DB81:DE81)</f>
        <v>0</v>
      </c>
      <c r="M111" s="351">
        <f>SUM('terepi-hajtásszám&amp;hullaték'!DK81:DN81)</f>
        <v>0</v>
      </c>
      <c r="N111" s="351">
        <f>SUM('terepi-hajtásszám&amp;hullaték'!DT81:DW81)</f>
        <v>10</v>
      </c>
      <c r="O111" s="353">
        <f>SUM('terepi-hajtásszám&amp;hullaték'!EC81:EF81)</f>
        <v>0</v>
      </c>
      <c r="P111" s="351">
        <f>SUM('terepi-hajtásszám&amp;hullaték'!EL81:EO81)</f>
        <v>0</v>
      </c>
      <c r="Q111" s="351">
        <f>SUM('terepi-hajtásszám&amp;hullaték'!EU81:EX81)</f>
        <v>0</v>
      </c>
      <c r="R111" s="351">
        <f>SUM('terepi-hajtásszám&amp;hullaték'!FD81:FG81)</f>
        <v>0</v>
      </c>
      <c r="S111" s="351">
        <f>SUM('terepi-hajtásszám&amp;hullaték'!FM81:FP81)</f>
        <v>0</v>
      </c>
      <c r="T111" s="351">
        <f>SUM('terepi-hajtásszám&amp;hullaték'!FV81:FY81)</f>
        <v>0</v>
      </c>
      <c r="U111" s="351">
        <f>SUM('terepi-hajtásszám&amp;hullaték'!GE81:GH81)</f>
        <v>0</v>
      </c>
      <c r="V111" s="351">
        <f>SUM('terepi-hajtásszám&amp;hullaték'!GN81:GQ81)</f>
        <v>0</v>
      </c>
      <c r="W111" s="351">
        <f>SUM('terepi-hajtásszám&amp;hullaték'!GW81:GZ81)</f>
        <v>0</v>
      </c>
      <c r="X111" s="351">
        <f>SUM('terepi-hajtásszám&amp;hullaték'!HF81:HI81)</f>
        <v>0</v>
      </c>
    </row>
    <row r="112" spans="1:24" ht="15" x14ac:dyDescent="0.25">
      <c r="A112" s="360" t="s">
        <v>85</v>
      </c>
      <c r="B112" s="351">
        <f>SUM('terepi-hajtásszám&amp;hullaték'!P82:S82)</f>
        <v>0</v>
      </c>
      <c r="C112" s="352">
        <f>SUM('terepi-hajtásszám&amp;hullaték'!Y82:AB82)</f>
        <v>0</v>
      </c>
      <c r="D112" s="352">
        <f>SUM('terepi-hajtásszám&amp;hullaték'!AH82:AK82)</f>
        <v>0</v>
      </c>
      <c r="E112" s="352">
        <f>SUM('terepi-hajtásszám&amp;hullaték'!AQ82:AT82)</f>
        <v>0</v>
      </c>
      <c r="F112" s="352">
        <f>SUM('terepi-hajtásszám&amp;hullaték'!AZ82:BC82)</f>
        <v>0</v>
      </c>
      <c r="G112" s="352">
        <f>SUM('terepi-hajtásszám&amp;hullaték'!BI82:BL82)</f>
        <v>0</v>
      </c>
      <c r="H112" s="352">
        <f>SUM('terepi-hajtásszám&amp;hullaték'!BR82:BU82)</f>
        <v>0</v>
      </c>
      <c r="I112" s="352">
        <f>SUM('terepi-hajtásszám&amp;hullaték'!CA82:CD82)</f>
        <v>0</v>
      </c>
      <c r="J112" s="352">
        <f>SUM('terepi-hajtásszám&amp;hullaték'!CJ82:CM82)</f>
        <v>0</v>
      </c>
      <c r="K112" s="351">
        <f>SUM('terepi-hajtásszám&amp;hullaték'!CS82:CV82)</f>
        <v>0</v>
      </c>
      <c r="L112" s="351">
        <f>SUM('terepi-hajtásszám&amp;hullaték'!DB82:DE82)</f>
        <v>0</v>
      </c>
      <c r="M112" s="351">
        <f>SUM('terepi-hajtásszám&amp;hullaték'!DK82:DN82)</f>
        <v>0</v>
      </c>
      <c r="N112" s="351">
        <f>SUM('terepi-hajtásszám&amp;hullaték'!DT82:DW82)</f>
        <v>0</v>
      </c>
      <c r="O112" s="353">
        <f>SUM('terepi-hajtásszám&amp;hullaték'!EC82:EF82)</f>
        <v>0</v>
      </c>
      <c r="P112" s="351">
        <f>SUM('terepi-hajtásszám&amp;hullaték'!EL82:EO82)</f>
        <v>0</v>
      </c>
      <c r="Q112" s="351">
        <f>SUM('terepi-hajtásszám&amp;hullaték'!EU82:EX82)</f>
        <v>0</v>
      </c>
      <c r="R112" s="351">
        <f>SUM('terepi-hajtásszám&amp;hullaték'!FD82:FG82)</f>
        <v>0</v>
      </c>
      <c r="S112" s="351">
        <f>SUM('terepi-hajtásszám&amp;hullaték'!FM82:FP82)</f>
        <v>0</v>
      </c>
      <c r="T112" s="351">
        <f>SUM('terepi-hajtásszám&amp;hullaték'!FV82:FY82)</f>
        <v>0</v>
      </c>
      <c r="U112" s="351">
        <f>SUM('terepi-hajtásszám&amp;hullaték'!GE82:GH82)</f>
        <v>0</v>
      </c>
      <c r="V112" s="351">
        <f>SUM('terepi-hajtásszám&amp;hullaték'!GN82:GQ82)</f>
        <v>0</v>
      </c>
      <c r="W112" s="351">
        <f>SUM('terepi-hajtásszám&amp;hullaték'!GW82:GZ82)</f>
        <v>0</v>
      </c>
      <c r="X112" s="351">
        <f>SUM('terepi-hajtásszám&amp;hullaték'!HF82:HI82)</f>
        <v>0</v>
      </c>
    </row>
    <row r="113" spans="1:24" ht="15" x14ac:dyDescent="0.25">
      <c r="A113" s="360" t="s">
        <v>86</v>
      </c>
      <c r="B113" s="351">
        <f>SUM('terepi-hajtásszám&amp;hullaték'!P83:S83)</f>
        <v>0</v>
      </c>
      <c r="C113" s="352">
        <f>SUM('terepi-hajtásszám&amp;hullaték'!Y83:AB83)</f>
        <v>0</v>
      </c>
      <c r="D113" s="352">
        <f>SUM('terepi-hajtásszám&amp;hullaték'!AH83:AK83)</f>
        <v>0</v>
      </c>
      <c r="E113" s="352">
        <f>SUM('terepi-hajtásszám&amp;hullaték'!AQ83:AT83)</f>
        <v>0</v>
      </c>
      <c r="F113" s="352">
        <f>SUM('terepi-hajtásszám&amp;hullaték'!AZ83:BC83)</f>
        <v>0</v>
      </c>
      <c r="G113" s="352">
        <f>SUM('terepi-hajtásszám&amp;hullaték'!BI83:BL83)</f>
        <v>0</v>
      </c>
      <c r="H113" s="352">
        <f>SUM('terepi-hajtásszám&amp;hullaték'!BR83:BU83)</f>
        <v>0</v>
      </c>
      <c r="I113" s="352">
        <f>SUM('terepi-hajtásszám&amp;hullaték'!CA83:CD83)</f>
        <v>0</v>
      </c>
      <c r="J113" s="352">
        <f>SUM('terepi-hajtásszám&amp;hullaték'!CJ83:CM83)</f>
        <v>0</v>
      </c>
      <c r="K113" s="351">
        <f>SUM('terepi-hajtásszám&amp;hullaték'!CS83:CV83)</f>
        <v>0</v>
      </c>
      <c r="L113" s="351">
        <f>SUM('terepi-hajtásszám&amp;hullaték'!DB83:DE83)</f>
        <v>0</v>
      </c>
      <c r="M113" s="351">
        <f>SUM('terepi-hajtásszám&amp;hullaték'!DK83:DN83)</f>
        <v>0</v>
      </c>
      <c r="N113" s="351">
        <f>SUM('terepi-hajtásszám&amp;hullaték'!DT83:DW83)</f>
        <v>0</v>
      </c>
      <c r="O113" s="353">
        <f>SUM('terepi-hajtásszám&amp;hullaték'!EC83:EF83)</f>
        <v>0</v>
      </c>
      <c r="P113" s="351">
        <f>SUM('terepi-hajtásszám&amp;hullaték'!EL83:EO83)</f>
        <v>0</v>
      </c>
      <c r="Q113" s="351">
        <f>SUM('terepi-hajtásszám&amp;hullaték'!EU83:EX83)</f>
        <v>0</v>
      </c>
      <c r="R113" s="351">
        <f>SUM('terepi-hajtásszám&amp;hullaték'!FD83:FG83)</f>
        <v>0</v>
      </c>
      <c r="S113" s="351">
        <f>SUM('terepi-hajtásszám&amp;hullaték'!FM83:FP83)</f>
        <v>0</v>
      </c>
      <c r="T113" s="351">
        <f>SUM('terepi-hajtásszám&amp;hullaték'!FV83:FY83)</f>
        <v>0</v>
      </c>
      <c r="U113" s="351">
        <f>SUM('terepi-hajtásszám&amp;hullaték'!GE83:GH83)</f>
        <v>0</v>
      </c>
      <c r="V113" s="351">
        <f>SUM('terepi-hajtásszám&amp;hullaték'!GN83:GQ83)</f>
        <v>0</v>
      </c>
      <c r="W113" s="351">
        <f>SUM('terepi-hajtásszám&amp;hullaték'!GW83:GZ83)</f>
        <v>0</v>
      </c>
      <c r="X113" s="351">
        <f>SUM('terepi-hajtásszám&amp;hullaték'!HF83:HI83)</f>
        <v>0</v>
      </c>
    </row>
    <row r="114" spans="1:24" ht="15" x14ac:dyDescent="0.25">
      <c r="A114" s="360" t="s">
        <v>87</v>
      </c>
      <c r="B114" s="351">
        <f>SUM('terepi-hajtásszám&amp;hullaték'!P84:S84)</f>
        <v>0</v>
      </c>
      <c r="C114" s="352">
        <f>SUM('terepi-hajtásszám&amp;hullaték'!Y84:AB84)</f>
        <v>0</v>
      </c>
      <c r="D114" s="352">
        <f>SUM('terepi-hajtásszám&amp;hullaték'!AH84:AK84)</f>
        <v>0</v>
      </c>
      <c r="E114" s="352">
        <f>SUM('terepi-hajtásszám&amp;hullaték'!AQ84:AT84)</f>
        <v>0</v>
      </c>
      <c r="F114" s="352">
        <f>SUM('terepi-hajtásszám&amp;hullaték'!AZ84:BC84)</f>
        <v>0</v>
      </c>
      <c r="G114" s="352">
        <f>SUM('terepi-hajtásszám&amp;hullaték'!BI84:BL84)</f>
        <v>0</v>
      </c>
      <c r="H114" s="352">
        <f>SUM('terepi-hajtásszám&amp;hullaték'!BR84:BU84)</f>
        <v>0</v>
      </c>
      <c r="I114" s="352">
        <f>SUM('terepi-hajtásszám&amp;hullaték'!CA84:CD84)</f>
        <v>0</v>
      </c>
      <c r="J114" s="352">
        <f>SUM('terepi-hajtásszám&amp;hullaték'!CJ84:CM84)</f>
        <v>0</v>
      </c>
      <c r="K114" s="351">
        <f>SUM('terepi-hajtásszám&amp;hullaték'!CS84:CV84)</f>
        <v>0</v>
      </c>
      <c r="L114" s="351">
        <f>SUM('terepi-hajtásszám&amp;hullaték'!DB84:DE84)</f>
        <v>0</v>
      </c>
      <c r="M114" s="351">
        <f>SUM('terepi-hajtásszám&amp;hullaték'!DK84:DN84)</f>
        <v>0</v>
      </c>
      <c r="N114" s="351">
        <f>SUM('terepi-hajtásszám&amp;hullaték'!DT84:DW84)</f>
        <v>0</v>
      </c>
      <c r="O114" s="353">
        <f>SUM('terepi-hajtásszám&amp;hullaték'!EC84:EF84)</f>
        <v>7</v>
      </c>
      <c r="P114" s="351">
        <f>SUM('terepi-hajtásszám&amp;hullaték'!EL84:EO84)</f>
        <v>0</v>
      </c>
      <c r="Q114" s="351">
        <f>SUM('terepi-hajtásszám&amp;hullaték'!EU84:EX84)</f>
        <v>0</v>
      </c>
      <c r="R114" s="351">
        <f>SUM('terepi-hajtásszám&amp;hullaték'!FD84:FG84)</f>
        <v>0</v>
      </c>
      <c r="S114" s="351">
        <f>SUM('terepi-hajtásszám&amp;hullaték'!FM84:FP84)</f>
        <v>0</v>
      </c>
      <c r="T114" s="351">
        <f>SUM('terepi-hajtásszám&amp;hullaték'!FV84:FY84)</f>
        <v>0</v>
      </c>
      <c r="U114" s="351">
        <f>SUM('terepi-hajtásszám&amp;hullaték'!GE84:GH84)</f>
        <v>0</v>
      </c>
      <c r="V114" s="351">
        <f>SUM('terepi-hajtásszám&amp;hullaték'!GN84:GQ84)</f>
        <v>0</v>
      </c>
      <c r="W114" s="351">
        <f>SUM('terepi-hajtásszám&amp;hullaték'!GW84:GZ84)</f>
        <v>0</v>
      </c>
      <c r="X114" s="351">
        <f>SUM('terepi-hajtásszám&amp;hullaték'!HF84:HI84)</f>
        <v>0</v>
      </c>
    </row>
    <row r="115" spans="1:24" ht="15" x14ac:dyDescent="0.25">
      <c r="A115" s="360" t="s">
        <v>88</v>
      </c>
      <c r="B115" s="351">
        <f>SUM('terepi-hajtásszám&amp;hullaték'!P85:S85)</f>
        <v>0</v>
      </c>
      <c r="C115" s="352">
        <f>SUM('terepi-hajtásszám&amp;hullaték'!Y85:AB85)</f>
        <v>0</v>
      </c>
      <c r="D115" s="352">
        <f>SUM('terepi-hajtásszám&amp;hullaték'!AH85:AK85)</f>
        <v>0</v>
      </c>
      <c r="E115" s="352">
        <f>SUM('terepi-hajtásszám&amp;hullaték'!AQ85:AT85)</f>
        <v>0</v>
      </c>
      <c r="F115" s="352">
        <f>SUM('terepi-hajtásszám&amp;hullaték'!AZ85:BC85)</f>
        <v>0</v>
      </c>
      <c r="G115" s="352">
        <f>SUM('terepi-hajtásszám&amp;hullaték'!BI85:BL85)</f>
        <v>0</v>
      </c>
      <c r="H115" s="352">
        <f>SUM('terepi-hajtásszám&amp;hullaték'!BR85:BU85)</f>
        <v>0</v>
      </c>
      <c r="I115" s="352">
        <f>SUM('terepi-hajtásszám&amp;hullaték'!CA85:CD85)</f>
        <v>0</v>
      </c>
      <c r="J115" s="352">
        <f>SUM('terepi-hajtásszám&amp;hullaték'!CJ85:CM85)</f>
        <v>0</v>
      </c>
      <c r="K115" s="351">
        <f>SUM('terepi-hajtásszám&amp;hullaték'!CS85:CV85)</f>
        <v>0</v>
      </c>
      <c r="L115" s="351">
        <f>SUM('terepi-hajtásszám&amp;hullaték'!DB85:DE85)</f>
        <v>0</v>
      </c>
      <c r="M115" s="351">
        <f>SUM('terepi-hajtásszám&amp;hullaték'!DK85:DN85)</f>
        <v>0</v>
      </c>
      <c r="N115" s="351">
        <f>SUM('terepi-hajtásszám&amp;hullaték'!DT85:DW85)</f>
        <v>0</v>
      </c>
      <c r="O115" s="353">
        <f>SUM('terepi-hajtásszám&amp;hullaték'!EC85:EF85)</f>
        <v>0</v>
      </c>
      <c r="P115" s="351">
        <f>SUM('terepi-hajtásszám&amp;hullaték'!EL85:EO85)</f>
        <v>0</v>
      </c>
      <c r="Q115" s="351">
        <f>SUM('terepi-hajtásszám&amp;hullaték'!EU85:EX85)</f>
        <v>0</v>
      </c>
      <c r="R115" s="351">
        <f>SUM('terepi-hajtásszám&amp;hullaték'!FD85:FG85)</f>
        <v>0</v>
      </c>
      <c r="S115" s="351">
        <f>SUM('terepi-hajtásszám&amp;hullaték'!FM85:FP85)</f>
        <v>0</v>
      </c>
      <c r="T115" s="351">
        <f>SUM('terepi-hajtásszám&amp;hullaték'!FV85:FY85)</f>
        <v>0</v>
      </c>
      <c r="U115" s="351">
        <f>SUM('terepi-hajtásszám&amp;hullaték'!GE85:GH85)</f>
        <v>0</v>
      </c>
      <c r="V115" s="351">
        <f>SUM('terepi-hajtásszám&amp;hullaték'!GN85:GQ85)</f>
        <v>0</v>
      </c>
      <c r="W115" s="351">
        <f>SUM('terepi-hajtásszám&amp;hullaték'!GW85:GZ85)</f>
        <v>0</v>
      </c>
      <c r="X115" s="351">
        <f>SUM('terepi-hajtásszám&amp;hullaték'!HF85:HI85)</f>
        <v>0</v>
      </c>
    </row>
    <row r="116" spans="1:24" ht="15" x14ac:dyDescent="0.25">
      <c r="A116" s="360" t="s">
        <v>89</v>
      </c>
      <c r="B116" s="351">
        <f>SUM('terepi-hajtásszám&amp;hullaték'!P86:S86)</f>
        <v>0</v>
      </c>
      <c r="C116" s="352">
        <f>SUM('terepi-hajtásszám&amp;hullaték'!Y86:AB86)</f>
        <v>0</v>
      </c>
      <c r="D116" s="352">
        <f>SUM('terepi-hajtásszám&amp;hullaték'!AH86:AK86)</f>
        <v>0</v>
      </c>
      <c r="E116" s="352">
        <f>SUM('terepi-hajtásszám&amp;hullaték'!AQ86:AT86)</f>
        <v>0</v>
      </c>
      <c r="F116" s="352">
        <f>SUM('terepi-hajtásszám&amp;hullaték'!AZ86:BC86)</f>
        <v>0</v>
      </c>
      <c r="G116" s="352">
        <f>SUM('terepi-hajtásszám&amp;hullaték'!BI86:BL86)</f>
        <v>0</v>
      </c>
      <c r="H116" s="352">
        <f>SUM('terepi-hajtásszám&amp;hullaték'!BR86:BU86)</f>
        <v>0</v>
      </c>
      <c r="I116" s="352">
        <f>SUM('terepi-hajtásszám&amp;hullaték'!CA86:CD86)</f>
        <v>0</v>
      </c>
      <c r="J116" s="352">
        <f>SUM('terepi-hajtásszám&amp;hullaték'!CJ86:CM86)</f>
        <v>0</v>
      </c>
      <c r="K116" s="351">
        <f>SUM('terepi-hajtásszám&amp;hullaték'!CS86:CV86)</f>
        <v>0</v>
      </c>
      <c r="L116" s="351">
        <f>SUM('terepi-hajtásszám&amp;hullaték'!DB86:DE86)</f>
        <v>0</v>
      </c>
      <c r="M116" s="351">
        <f>SUM('terepi-hajtásszám&amp;hullaték'!DK86:DN86)</f>
        <v>0</v>
      </c>
      <c r="N116" s="351">
        <f>SUM('terepi-hajtásszám&amp;hullaték'!DT86:DW86)</f>
        <v>0</v>
      </c>
      <c r="O116" s="353">
        <f>SUM('terepi-hajtásszám&amp;hullaték'!EC86:EF86)</f>
        <v>0</v>
      </c>
      <c r="P116" s="351">
        <f>SUM('terepi-hajtásszám&amp;hullaték'!EL86:EO86)</f>
        <v>0</v>
      </c>
      <c r="Q116" s="351">
        <f>SUM('terepi-hajtásszám&amp;hullaték'!EU86:EX86)</f>
        <v>0</v>
      </c>
      <c r="R116" s="351">
        <f>SUM('terepi-hajtásszám&amp;hullaték'!FD86:FG86)</f>
        <v>0</v>
      </c>
      <c r="S116" s="351">
        <f>SUM('terepi-hajtásszám&amp;hullaték'!FM86:FP86)</f>
        <v>0</v>
      </c>
      <c r="T116" s="351">
        <f>SUM('terepi-hajtásszám&amp;hullaték'!FV86:FY86)</f>
        <v>14</v>
      </c>
      <c r="U116" s="351">
        <f>SUM('terepi-hajtásszám&amp;hullaték'!GE86:GH86)</f>
        <v>0</v>
      </c>
      <c r="V116" s="351">
        <f>SUM('terepi-hajtásszám&amp;hullaték'!GN86:GQ86)</f>
        <v>0</v>
      </c>
      <c r="W116" s="351">
        <f>SUM('terepi-hajtásszám&amp;hullaték'!GW86:GZ86)</f>
        <v>0</v>
      </c>
      <c r="X116" s="351">
        <f>SUM('terepi-hajtásszám&amp;hullaték'!HF86:HI86)</f>
        <v>0</v>
      </c>
    </row>
    <row r="117" spans="1:24" ht="15" x14ac:dyDescent="0.25">
      <c r="A117" s="360" t="s">
        <v>90</v>
      </c>
      <c r="B117" s="351">
        <f>SUM('terepi-hajtásszám&amp;hullaték'!P87:S87)</f>
        <v>0</v>
      </c>
      <c r="C117" s="352">
        <f>SUM('terepi-hajtásszám&amp;hullaték'!Y87:AB87)</f>
        <v>0</v>
      </c>
      <c r="D117" s="352">
        <f>SUM('terepi-hajtásszám&amp;hullaték'!AH87:AK87)</f>
        <v>0</v>
      </c>
      <c r="E117" s="352">
        <f>SUM('terepi-hajtásszám&amp;hullaték'!AQ87:AT87)</f>
        <v>0</v>
      </c>
      <c r="F117" s="352">
        <f>SUM('terepi-hajtásszám&amp;hullaték'!AZ87:BC87)</f>
        <v>0</v>
      </c>
      <c r="G117" s="352">
        <f>SUM('terepi-hajtásszám&amp;hullaték'!BI87:BL87)</f>
        <v>0</v>
      </c>
      <c r="H117" s="352">
        <f>SUM('terepi-hajtásszám&amp;hullaték'!BR87:BU87)</f>
        <v>0</v>
      </c>
      <c r="I117" s="352">
        <f>SUM('terepi-hajtásszám&amp;hullaték'!CA87:CD87)</f>
        <v>0</v>
      </c>
      <c r="J117" s="352">
        <f>SUM('terepi-hajtásszám&amp;hullaték'!CJ87:CM87)</f>
        <v>0</v>
      </c>
      <c r="K117" s="351">
        <f>SUM('terepi-hajtásszám&amp;hullaték'!CS87:CV87)</f>
        <v>0</v>
      </c>
      <c r="L117" s="351">
        <f>SUM('terepi-hajtásszám&amp;hullaték'!DB87:DE87)</f>
        <v>0</v>
      </c>
      <c r="M117" s="351">
        <f>SUM('terepi-hajtásszám&amp;hullaték'!DK87:DN87)</f>
        <v>0</v>
      </c>
      <c r="N117" s="351">
        <f>SUM('terepi-hajtásszám&amp;hullaték'!DT87:DW87)</f>
        <v>0</v>
      </c>
      <c r="O117" s="353">
        <f>SUM('terepi-hajtásszám&amp;hullaték'!EC87:EF87)</f>
        <v>0</v>
      </c>
      <c r="P117" s="351">
        <f>SUM('terepi-hajtásszám&amp;hullaték'!EL87:EO87)</f>
        <v>0</v>
      </c>
      <c r="Q117" s="351">
        <f>SUM('terepi-hajtásszám&amp;hullaték'!EU87:EX87)</f>
        <v>0</v>
      </c>
      <c r="R117" s="351">
        <f>SUM('terepi-hajtásszám&amp;hullaték'!FD87:FG87)</f>
        <v>0</v>
      </c>
      <c r="S117" s="351">
        <f>SUM('terepi-hajtásszám&amp;hullaték'!FM87:FP87)</f>
        <v>0</v>
      </c>
      <c r="T117" s="351">
        <f>SUM('terepi-hajtásszám&amp;hullaték'!FV87:FY87)</f>
        <v>0</v>
      </c>
      <c r="U117" s="351">
        <f>SUM('terepi-hajtásszám&amp;hullaték'!GE87:GH87)</f>
        <v>0</v>
      </c>
      <c r="V117" s="351">
        <f>SUM('terepi-hajtásszám&amp;hullaték'!GN87:GQ87)</f>
        <v>0</v>
      </c>
      <c r="W117" s="351">
        <f>SUM('terepi-hajtásszám&amp;hullaték'!GW87:GZ87)</f>
        <v>0</v>
      </c>
      <c r="X117" s="351">
        <f>SUM('terepi-hajtásszám&amp;hullaték'!HF87:HI87)</f>
        <v>0</v>
      </c>
    </row>
    <row r="118" spans="1:24" ht="15" x14ac:dyDescent="0.25">
      <c r="A118" s="360" t="s">
        <v>91</v>
      </c>
      <c r="B118" s="351">
        <f>SUM('terepi-hajtásszám&amp;hullaték'!P88:S88)</f>
        <v>0</v>
      </c>
      <c r="C118" s="352">
        <f>SUM('terepi-hajtásszám&amp;hullaték'!Y88:AB88)</f>
        <v>0</v>
      </c>
      <c r="D118" s="352">
        <f>SUM('terepi-hajtásszám&amp;hullaték'!AH88:AK88)</f>
        <v>0</v>
      </c>
      <c r="E118" s="352">
        <f>SUM('terepi-hajtásszám&amp;hullaték'!AQ88:AT88)</f>
        <v>0</v>
      </c>
      <c r="F118" s="352">
        <f>SUM('terepi-hajtásszám&amp;hullaték'!AZ88:BC88)</f>
        <v>3</v>
      </c>
      <c r="G118" s="352">
        <f>SUM('terepi-hajtásszám&amp;hullaték'!BI88:BL88)</f>
        <v>0</v>
      </c>
      <c r="H118" s="352">
        <f>SUM('terepi-hajtásszám&amp;hullaték'!BR88:BU88)</f>
        <v>0</v>
      </c>
      <c r="I118" s="352">
        <f>SUM('terepi-hajtásszám&amp;hullaték'!CA88:CD88)</f>
        <v>0</v>
      </c>
      <c r="J118" s="352">
        <f>SUM('terepi-hajtásszám&amp;hullaték'!CJ88:CM88)</f>
        <v>0</v>
      </c>
      <c r="K118" s="351">
        <f>SUM('terepi-hajtásszám&amp;hullaték'!CS88:CV88)</f>
        <v>0</v>
      </c>
      <c r="L118" s="351">
        <f>SUM('terepi-hajtásszám&amp;hullaték'!DB88:DE88)</f>
        <v>0</v>
      </c>
      <c r="M118" s="351">
        <f>SUM('terepi-hajtásszám&amp;hullaték'!DK88:DN88)</f>
        <v>0</v>
      </c>
      <c r="N118" s="351">
        <f>SUM('terepi-hajtásszám&amp;hullaték'!DT88:DW88)</f>
        <v>0</v>
      </c>
      <c r="O118" s="353">
        <f>SUM('terepi-hajtásszám&amp;hullaték'!EC88:EF88)</f>
        <v>0</v>
      </c>
      <c r="P118" s="351">
        <f>SUM('terepi-hajtásszám&amp;hullaték'!EL88:EO88)</f>
        <v>0</v>
      </c>
      <c r="Q118" s="351">
        <f>SUM('terepi-hajtásszám&amp;hullaték'!EU88:EX88)</f>
        <v>0</v>
      </c>
      <c r="R118" s="351">
        <f>SUM('terepi-hajtásszám&amp;hullaték'!FD88:FG88)</f>
        <v>0</v>
      </c>
      <c r="S118" s="351">
        <f>SUM('terepi-hajtásszám&amp;hullaték'!FM88:FP88)</f>
        <v>0</v>
      </c>
      <c r="T118" s="351">
        <f>SUM('terepi-hajtásszám&amp;hullaték'!FV88:FY88)</f>
        <v>0</v>
      </c>
      <c r="U118" s="351">
        <f>SUM('terepi-hajtásszám&amp;hullaték'!GE88:GH88)</f>
        <v>0</v>
      </c>
      <c r="V118" s="351">
        <f>SUM('terepi-hajtásszám&amp;hullaték'!GN88:GQ88)</f>
        <v>0</v>
      </c>
      <c r="W118" s="351">
        <f>SUM('terepi-hajtásszám&amp;hullaték'!GW88:GZ88)</f>
        <v>0</v>
      </c>
      <c r="X118" s="351">
        <f>SUM('terepi-hajtásszám&amp;hullaték'!HF88:HI88)</f>
        <v>0</v>
      </c>
    </row>
    <row r="119" spans="1:24" ht="15" x14ac:dyDescent="0.25">
      <c r="A119" s="360" t="s">
        <v>92</v>
      </c>
      <c r="B119" s="351">
        <f>SUM('terepi-hajtásszám&amp;hullaték'!P89:S89)</f>
        <v>0</v>
      </c>
      <c r="C119" s="352">
        <f>SUM('terepi-hajtásszám&amp;hullaték'!Y89:AB89)</f>
        <v>0</v>
      </c>
      <c r="D119" s="352">
        <f>SUM('terepi-hajtásszám&amp;hullaték'!AH89:AK89)</f>
        <v>0</v>
      </c>
      <c r="E119" s="352">
        <f>SUM('terepi-hajtásszám&amp;hullaték'!AQ89:AT89)</f>
        <v>0</v>
      </c>
      <c r="F119" s="352">
        <f>SUM('terepi-hajtásszám&amp;hullaték'!AZ89:BC89)</f>
        <v>0</v>
      </c>
      <c r="G119" s="352">
        <f>SUM('terepi-hajtásszám&amp;hullaték'!BI89:BL89)</f>
        <v>0</v>
      </c>
      <c r="H119" s="352">
        <f>SUM('terepi-hajtásszám&amp;hullaték'!BR89:BU89)</f>
        <v>0</v>
      </c>
      <c r="I119" s="352">
        <f>SUM('terepi-hajtásszám&amp;hullaték'!CA89:CD89)</f>
        <v>0</v>
      </c>
      <c r="J119" s="352">
        <f>SUM('terepi-hajtásszám&amp;hullaték'!CJ89:CM89)</f>
        <v>0</v>
      </c>
      <c r="K119" s="351">
        <f>SUM('terepi-hajtásszám&amp;hullaték'!CS89:CV89)</f>
        <v>0</v>
      </c>
      <c r="L119" s="351">
        <f>SUM('terepi-hajtásszám&amp;hullaték'!DB89:DE89)</f>
        <v>0</v>
      </c>
      <c r="M119" s="351">
        <f>SUM('terepi-hajtásszám&amp;hullaték'!DK89:DN89)</f>
        <v>0</v>
      </c>
      <c r="N119" s="351">
        <f>SUM('terepi-hajtásszám&amp;hullaték'!DT89:DW89)</f>
        <v>0</v>
      </c>
      <c r="O119" s="353">
        <f>SUM('terepi-hajtásszám&amp;hullaték'!EC89:EF89)</f>
        <v>0</v>
      </c>
      <c r="P119" s="351">
        <f>SUM('terepi-hajtásszám&amp;hullaték'!EL89:EO89)</f>
        <v>0</v>
      </c>
      <c r="Q119" s="351">
        <f>SUM('terepi-hajtásszám&amp;hullaték'!EU89:EX89)</f>
        <v>0</v>
      </c>
      <c r="R119" s="351">
        <f>SUM('terepi-hajtásszám&amp;hullaték'!FD89:FG89)</f>
        <v>0</v>
      </c>
      <c r="S119" s="351">
        <f>SUM('terepi-hajtásszám&amp;hullaték'!FM89:FP89)</f>
        <v>0</v>
      </c>
      <c r="T119" s="351">
        <f>SUM('terepi-hajtásszám&amp;hullaték'!FV89:FY89)</f>
        <v>0</v>
      </c>
      <c r="U119" s="351">
        <f>SUM('terepi-hajtásszám&amp;hullaték'!GE89:GH89)</f>
        <v>0</v>
      </c>
      <c r="V119" s="351">
        <f>SUM('terepi-hajtásszám&amp;hullaték'!GN89:GQ89)</f>
        <v>0</v>
      </c>
      <c r="W119" s="351">
        <f>SUM('terepi-hajtásszám&amp;hullaték'!GW89:GZ89)</f>
        <v>0</v>
      </c>
      <c r="X119" s="351">
        <f>SUM('terepi-hajtásszám&amp;hullaték'!HF89:HI89)</f>
        <v>0</v>
      </c>
    </row>
    <row r="120" spans="1:24" ht="15" x14ac:dyDescent="0.25">
      <c r="A120" s="360" t="s">
        <v>93</v>
      </c>
      <c r="B120" s="351">
        <f>SUM('terepi-hajtásszám&amp;hullaték'!P90:S90)</f>
        <v>0</v>
      </c>
      <c r="C120" s="352">
        <f>SUM('terepi-hajtásszám&amp;hullaték'!Y90:AB90)</f>
        <v>0</v>
      </c>
      <c r="D120" s="352">
        <f>SUM('terepi-hajtásszám&amp;hullaték'!AH90:AK90)</f>
        <v>0</v>
      </c>
      <c r="E120" s="352">
        <f>SUM('terepi-hajtásszám&amp;hullaték'!AQ90:AT90)</f>
        <v>0</v>
      </c>
      <c r="F120" s="352">
        <f>SUM('terepi-hajtásszám&amp;hullaték'!AZ90:BC90)</f>
        <v>0</v>
      </c>
      <c r="G120" s="352">
        <f>SUM('terepi-hajtásszám&amp;hullaték'!BI90:BL90)</f>
        <v>0</v>
      </c>
      <c r="H120" s="352">
        <f>SUM('terepi-hajtásszám&amp;hullaték'!BR90:BU90)</f>
        <v>0</v>
      </c>
      <c r="I120" s="352">
        <f>SUM('terepi-hajtásszám&amp;hullaték'!CA90:CD90)</f>
        <v>0</v>
      </c>
      <c r="J120" s="352">
        <f>SUM('terepi-hajtásszám&amp;hullaték'!CJ90:CM90)</f>
        <v>0</v>
      </c>
      <c r="K120" s="351">
        <f>SUM('terepi-hajtásszám&amp;hullaték'!CS90:CV90)</f>
        <v>0</v>
      </c>
      <c r="L120" s="351">
        <f>SUM('terepi-hajtásszám&amp;hullaték'!DB90:DE90)</f>
        <v>0</v>
      </c>
      <c r="M120" s="351">
        <f>SUM('terepi-hajtásszám&amp;hullaték'!DK90:DN90)</f>
        <v>0</v>
      </c>
      <c r="N120" s="351">
        <f>SUM('terepi-hajtásszám&amp;hullaték'!DT90:DW90)</f>
        <v>0</v>
      </c>
      <c r="O120" s="353">
        <f>SUM('terepi-hajtásszám&amp;hullaték'!EC90:EF90)</f>
        <v>0</v>
      </c>
      <c r="P120" s="351">
        <f>SUM('terepi-hajtásszám&amp;hullaték'!EL90:EO90)</f>
        <v>0</v>
      </c>
      <c r="Q120" s="351">
        <f>SUM('terepi-hajtásszám&amp;hullaték'!EU90:EX90)</f>
        <v>0</v>
      </c>
      <c r="R120" s="351">
        <f>SUM('terepi-hajtásszám&amp;hullaték'!FD90:FG90)</f>
        <v>0</v>
      </c>
      <c r="S120" s="351">
        <f>SUM('terepi-hajtásszám&amp;hullaték'!FM90:FP90)</f>
        <v>0</v>
      </c>
      <c r="T120" s="351">
        <f>SUM('terepi-hajtásszám&amp;hullaték'!FV90:FY90)</f>
        <v>0</v>
      </c>
      <c r="U120" s="351">
        <f>SUM('terepi-hajtásszám&amp;hullaték'!GE90:GH90)</f>
        <v>0</v>
      </c>
      <c r="V120" s="351">
        <f>SUM('terepi-hajtásszám&amp;hullaték'!GN90:GQ90)</f>
        <v>0</v>
      </c>
      <c r="W120" s="351">
        <f>SUM('terepi-hajtásszám&amp;hullaték'!GW90:GZ90)</f>
        <v>0</v>
      </c>
      <c r="X120" s="351">
        <f>SUM('terepi-hajtásszám&amp;hullaték'!HF90:HI90)</f>
        <v>0</v>
      </c>
    </row>
    <row r="121" spans="1:24" ht="15" x14ac:dyDescent="0.25">
      <c r="A121" s="360" t="s">
        <v>94</v>
      </c>
      <c r="B121" s="351">
        <f>SUM('terepi-hajtásszám&amp;hullaték'!P91:S91)</f>
        <v>0</v>
      </c>
      <c r="C121" s="352">
        <f>SUM('terepi-hajtásszám&amp;hullaték'!Y91:AB91)</f>
        <v>0</v>
      </c>
      <c r="D121" s="352">
        <f>SUM('terepi-hajtásszám&amp;hullaték'!AH91:AK91)</f>
        <v>0</v>
      </c>
      <c r="E121" s="352">
        <f>SUM('terepi-hajtásszám&amp;hullaték'!AQ91:AT91)</f>
        <v>0</v>
      </c>
      <c r="F121" s="352">
        <f>SUM('terepi-hajtásszám&amp;hullaték'!AZ91:BC91)</f>
        <v>0</v>
      </c>
      <c r="G121" s="352">
        <f>SUM('terepi-hajtásszám&amp;hullaték'!BI91:BL91)</f>
        <v>0</v>
      </c>
      <c r="H121" s="352">
        <f>SUM('terepi-hajtásszám&amp;hullaték'!BR91:BU91)</f>
        <v>0</v>
      </c>
      <c r="I121" s="352">
        <f>SUM('terepi-hajtásszám&amp;hullaték'!CA91:CD91)</f>
        <v>0</v>
      </c>
      <c r="J121" s="352">
        <f>SUM('terepi-hajtásszám&amp;hullaték'!CJ91:CM91)</f>
        <v>0</v>
      </c>
      <c r="K121" s="351">
        <f>SUM('terepi-hajtásszám&amp;hullaték'!CS91:CV91)</f>
        <v>0</v>
      </c>
      <c r="L121" s="351">
        <f>SUM('terepi-hajtásszám&amp;hullaték'!DB91:DE91)</f>
        <v>0</v>
      </c>
      <c r="M121" s="351">
        <f>SUM('terepi-hajtásszám&amp;hullaték'!DK91:DN91)</f>
        <v>0</v>
      </c>
      <c r="N121" s="351">
        <f>SUM('terepi-hajtásszám&amp;hullaték'!DT91:DW91)</f>
        <v>0</v>
      </c>
      <c r="O121" s="353">
        <f>SUM('terepi-hajtásszám&amp;hullaték'!EC91:EF91)</f>
        <v>0</v>
      </c>
      <c r="P121" s="351">
        <f>SUM('terepi-hajtásszám&amp;hullaték'!EL91:EO91)</f>
        <v>0</v>
      </c>
      <c r="Q121" s="351">
        <f>SUM('terepi-hajtásszám&amp;hullaték'!EU91:EX91)</f>
        <v>0</v>
      </c>
      <c r="R121" s="351">
        <f>SUM('terepi-hajtásszám&amp;hullaték'!FD91:FG91)</f>
        <v>0</v>
      </c>
      <c r="S121" s="351">
        <f>SUM('terepi-hajtásszám&amp;hullaték'!FM91:FP91)</f>
        <v>0</v>
      </c>
      <c r="T121" s="351">
        <f>SUM('terepi-hajtásszám&amp;hullaték'!FV91:FY91)</f>
        <v>0</v>
      </c>
      <c r="U121" s="351">
        <f>SUM('terepi-hajtásszám&amp;hullaték'!GE91:GH91)</f>
        <v>0</v>
      </c>
      <c r="V121" s="351">
        <f>SUM('terepi-hajtásszám&amp;hullaték'!GN91:GQ91)</f>
        <v>0</v>
      </c>
      <c r="W121" s="351">
        <f>SUM('terepi-hajtásszám&amp;hullaték'!GW91:GZ91)</f>
        <v>0</v>
      </c>
      <c r="X121" s="351">
        <f>SUM('terepi-hajtásszám&amp;hullaték'!HF91:HI91)</f>
        <v>0</v>
      </c>
    </row>
    <row r="122" spans="1:24" ht="15" x14ac:dyDescent="0.25">
      <c r="A122" s="360" t="s">
        <v>95</v>
      </c>
      <c r="B122" s="351">
        <f>SUM('terepi-hajtásszám&amp;hullaték'!P92:S92)</f>
        <v>0</v>
      </c>
      <c r="C122" s="352">
        <f>SUM('terepi-hajtásszám&amp;hullaték'!Y92:AB92)</f>
        <v>0</v>
      </c>
      <c r="D122" s="352">
        <f>SUM('terepi-hajtásszám&amp;hullaték'!AH92:AK92)</f>
        <v>0</v>
      </c>
      <c r="E122" s="352">
        <f>SUM('terepi-hajtásszám&amp;hullaték'!AQ92:AT92)</f>
        <v>0</v>
      </c>
      <c r="F122" s="352">
        <f>SUM('terepi-hajtásszám&amp;hullaték'!AZ92:BC92)</f>
        <v>0</v>
      </c>
      <c r="G122" s="352">
        <f>SUM('terepi-hajtásszám&amp;hullaték'!BI92:BL92)</f>
        <v>0</v>
      </c>
      <c r="H122" s="352">
        <f>SUM('terepi-hajtásszám&amp;hullaték'!BR92:BU92)</f>
        <v>0</v>
      </c>
      <c r="I122" s="352">
        <f>SUM('terepi-hajtásszám&amp;hullaték'!CA92:CD92)</f>
        <v>0</v>
      </c>
      <c r="J122" s="352">
        <f>SUM('terepi-hajtásszám&amp;hullaték'!CJ92:CM92)</f>
        <v>0</v>
      </c>
      <c r="K122" s="351">
        <f>SUM('terepi-hajtásszám&amp;hullaték'!CS92:CV92)</f>
        <v>0</v>
      </c>
      <c r="L122" s="351">
        <f>SUM('terepi-hajtásszám&amp;hullaték'!DB92:DE92)</f>
        <v>0</v>
      </c>
      <c r="M122" s="351">
        <f>SUM('terepi-hajtásszám&amp;hullaték'!DK92:DN92)</f>
        <v>0</v>
      </c>
      <c r="N122" s="351">
        <f>SUM('terepi-hajtásszám&amp;hullaték'!DT92:DW92)</f>
        <v>0</v>
      </c>
      <c r="O122" s="353">
        <f>SUM('terepi-hajtásszám&amp;hullaték'!EC92:EF92)</f>
        <v>0</v>
      </c>
      <c r="P122" s="351">
        <f>SUM('terepi-hajtásszám&amp;hullaték'!EL92:EO92)</f>
        <v>0</v>
      </c>
      <c r="Q122" s="351">
        <f>SUM('terepi-hajtásszám&amp;hullaték'!EU92:EX92)</f>
        <v>0</v>
      </c>
      <c r="R122" s="351">
        <f>SUM('terepi-hajtásszám&amp;hullaték'!FD92:FG92)</f>
        <v>0</v>
      </c>
      <c r="S122" s="351">
        <f>SUM('terepi-hajtásszám&amp;hullaték'!FM92:FP92)</f>
        <v>0</v>
      </c>
      <c r="T122" s="351">
        <f>SUM('terepi-hajtásszám&amp;hullaték'!FV92:FY92)</f>
        <v>0</v>
      </c>
      <c r="U122" s="351">
        <f>SUM('terepi-hajtásszám&amp;hullaték'!GE92:GH92)</f>
        <v>0</v>
      </c>
      <c r="V122" s="351">
        <f>SUM('terepi-hajtásszám&amp;hullaték'!GN92:GQ92)</f>
        <v>0</v>
      </c>
      <c r="W122" s="351">
        <f>SUM('terepi-hajtásszám&amp;hullaték'!GW92:GZ92)</f>
        <v>0</v>
      </c>
      <c r="X122" s="351">
        <f>SUM('terepi-hajtásszám&amp;hullaték'!HF92:HI92)</f>
        <v>0</v>
      </c>
    </row>
    <row r="123" spans="1:24" ht="15" x14ac:dyDescent="0.25">
      <c r="A123" s="360" t="s">
        <v>96</v>
      </c>
      <c r="B123" s="351">
        <f>SUM('terepi-hajtásszám&amp;hullaték'!P93:S93)</f>
        <v>0</v>
      </c>
      <c r="C123" s="352">
        <f>SUM('terepi-hajtásszám&amp;hullaték'!Y93:AB93)</f>
        <v>0</v>
      </c>
      <c r="D123" s="352">
        <f>SUM('terepi-hajtásszám&amp;hullaték'!AH93:AK93)</f>
        <v>0</v>
      </c>
      <c r="E123" s="352">
        <f>SUM('terepi-hajtásszám&amp;hullaték'!AQ93:AT93)</f>
        <v>0</v>
      </c>
      <c r="F123" s="352">
        <f>SUM('terepi-hajtásszám&amp;hullaték'!AZ93:BC93)</f>
        <v>0</v>
      </c>
      <c r="G123" s="352">
        <f>SUM('terepi-hajtásszám&amp;hullaték'!BI93:BL93)</f>
        <v>0</v>
      </c>
      <c r="H123" s="352">
        <f>SUM('terepi-hajtásszám&amp;hullaték'!BR93:BU93)</f>
        <v>0</v>
      </c>
      <c r="I123" s="352">
        <f>SUM('terepi-hajtásszám&amp;hullaték'!CA93:CD93)</f>
        <v>0</v>
      </c>
      <c r="J123" s="352">
        <f>SUM('terepi-hajtásszám&amp;hullaték'!CJ93:CM93)</f>
        <v>0</v>
      </c>
      <c r="K123" s="351">
        <f>SUM('terepi-hajtásszám&amp;hullaték'!CS93:CV93)</f>
        <v>0</v>
      </c>
      <c r="L123" s="351">
        <f>SUM('terepi-hajtásszám&amp;hullaték'!DB93:DE93)</f>
        <v>0</v>
      </c>
      <c r="M123" s="351">
        <f>SUM('terepi-hajtásszám&amp;hullaték'!DK93:DN93)</f>
        <v>0</v>
      </c>
      <c r="N123" s="351">
        <f>SUM('terepi-hajtásszám&amp;hullaték'!DT93:DW93)</f>
        <v>0</v>
      </c>
      <c r="O123" s="353">
        <f>SUM('terepi-hajtásszám&amp;hullaték'!EC93:EF93)</f>
        <v>0</v>
      </c>
      <c r="P123" s="351">
        <f>SUM('terepi-hajtásszám&amp;hullaték'!EL93:EO93)</f>
        <v>0</v>
      </c>
      <c r="Q123" s="351">
        <f>SUM('terepi-hajtásszám&amp;hullaték'!EU93:EX93)</f>
        <v>0</v>
      </c>
      <c r="R123" s="351">
        <f>SUM('terepi-hajtásszám&amp;hullaték'!FD93:FG93)</f>
        <v>0</v>
      </c>
      <c r="S123" s="351">
        <f>SUM('terepi-hajtásszám&amp;hullaték'!FM93:FP93)</f>
        <v>0</v>
      </c>
      <c r="T123" s="351">
        <f>SUM('terepi-hajtásszám&amp;hullaték'!FV93:FY93)</f>
        <v>0</v>
      </c>
      <c r="U123" s="351">
        <f>SUM('terepi-hajtásszám&amp;hullaték'!GE93:GH93)</f>
        <v>0</v>
      </c>
      <c r="V123" s="351">
        <f>SUM('terepi-hajtásszám&amp;hullaték'!GN93:GQ93)</f>
        <v>0</v>
      </c>
      <c r="W123" s="351">
        <f>SUM('terepi-hajtásszám&amp;hullaték'!GW93:GZ93)</f>
        <v>0</v>
      </c>
      <c r="X123" s="351">
        <f>SUM('terepi-hajtásszám&amp;hullaték'!HF93:HI93)</f>
        <v>0</v>
      </c>
    </row>
    <row r="124" spans="1:24" ht="15" x14ac:dyDescent="0.25">
      <c r="A124" s="360" t="s">
        <v>97</v>
      </c>
      <c r="B124" s="351">
        <f>SUM('terepi-hajtásszám&amp;hullaték'!P94:S94)</f>
        <v>0</v>
      </c>
      <c r="C124" s="352">
        <f>SUM('terepi-hajtásszám&amp;hullaték'!Y94:AB94)</f>
        <v>0</v>
      </c>
      <c r="D124" s="352">
        <f>SUM('terepi-hajtásszám&amp;hullaték'!AH94:AK94)</f>
        <v>0</v>
      </c>
      <c r="E124" s="352">
        <f>SUM('terepi-hajtásszám&amp;hullaték'!AQ94:AT94)</f>
        <v>0</v>
      </c>
      <c r="F124" s="352">
        <f>SUM('terepi-hajtásszám&amp;hullaték'!AZ94:BC94)</f>
        <v>0</v>
      </c>
      <c r="G124" s="352">
        <f>SUM('terepi-hajtásszám&amp;hullaték'!BI94:BL94)</f>
        <v>0</v>
      </c>
      <c r="H124" s="352">
        <f>SUM('terepi-hajtásszám&amp;hullaték'!BR94:BU94)</f>
        <v>0</v>
      </c>
      <c r="I124" s="352">
        <f>SUM('terepi-hajtásszám&amp;hullaték'!CA94:CD94)</f>
        <v>0</v>
      </c>
      <c r="J124" s="352">
        <f>SUM('terepi-hajtásszám&amp;hullaték'!CJ94:CM94)</f>
        <v>0</v>
      </c>
      <c r="K124" s="351">
        <f>SUM('terepi-hajtásszám&amp;hullaték'!CS94:CV94)</f>
        <v>0</v>
      </c>
      <c r="L124" s="351">
        <f>SUM('terepi-hajtásszám&amp;hullaték'!DB94:DE94)</f>
        <v>0</v>
      </c>
      <c r="M124" s="351">
        <f>SUM('terepi-hajtásszám&amp;hullaték'!DK94:DN94)</f>
        <v>0</v>
      </c>
      <c r="N124" s="351">
        <f>SUM('terepi-hajtásszám&amp;hullaték'!DT94:DW94)</f>
        <v>0</v>
      </c>
      <c r="O124" s="353">
        <f>SUM('terepi-hajtásszám&amp;hullaték'!EC94:EF94)</f>
        <v>0</v>
      </c>
      <c r="P124" s="351">
        <f>SUM('terepi-hajtásszám&amp;hullaték'!EL94:EO94)</f>
        <v>0</v>
      </c>
      <c r="Q124" s="351">
        <f>SUM('terepi-hajtásszám&amp;hullaték'!EU94:EX94)</f>
        <v>0</v>
      </c>
      <c r="R124" s="351">
        <f>SUM('terepi-hajtásszám&amp;hullaték'!FD94:FG94)</f>
        <v>0</v>
      </c>
      <c r="S124" s="351">
        <f>SUM('terepi-hajtásszám&amp;hullaték'!FM94:FP94)</f>
        <v>0</v>
      </c>
      <c r="T124" s="351">
        <f>SUM('terepi-hajtásszám&amp;hullaték'!FV94:FY94)</f>
        <v>0</v>
      </c>
      <c r="U124" s="351">
        <f>SUM('terepi-hajtásszám&amp;hullaték'!GE94:GH94)</f>
        <v>0</v>
      </c>
      <c r="V124" s="351">
        <f>SUM('terepi-hajtásszám&amp;hullaték'!GN94:GQ94)</f>
        <v>0</v>
      </c>
      <c r="W124" s="351">
        <f>SUM('terepi-hajtásszám&amp;hullaték'!GW94:GZ94)</f>
        <v>0</v>
      </c>
      <c r="X124" s="351">
        <f>SUM('terepi-hajtásszám&amp;hullaték'!HF94:HI94)</f>
        <v>0</v>
      </c>
    </row>
    <row r="125" spans="1:24" ht="15" x14ac:dyDescent="0.25">
      <c r="A125" s="360" t="s">
        <v>98</v>
      </c>
      <c r="B125" s="351">
        <f>SUM('terepi-hajtásszám&amp;hullaték'!P95:S95)</f>
        <v>0</v>
      </c>
      <c r="C125" s="352">
        <f>SUM('terepi-hajtásszám&amp;hullaték'!Y95:AB95)</f>
        <v>0</v>
      </c>
      <c r="D125" s="352">
        <f>SUM('terepi-hajtásszám&amp;hullaték'!AH95:AK95)</f>
        <v>0</v>
      </c>
      <c r="E125" s="352">
        <f>SUM('terepi-hajtásszám&amp;hullaték'!AQ95:AT95)</f>
        <v>0</v>
      </c>
      <c r="F125" s="352">
        <f>SUM('terepi-hajtásszám&amp;hullaték'!AZ95:BC95)</f>
        <v>0</v>
      </c>
      <c r="G125" s="352">
        <f>SUM('terepi-hajtásszám&amp;hullaték'!BI95:BL95)</f>
        <v>0</v>
      </c>
      <c r="H125" s="352">
        <f>SUM('terepi-hajtásszám&amp;hullaték'!BR95:BU95)</f>
        <v>0</v>
      </c>
      <c r="I125" s="352">
        <f>SUM('terepi-hajtásszám&amp;hullaték'!CA95:CD95)</f>
        <v>0</v>
      </c>
      <c r="J125" s="352">
        <f>SUM('terepi-hajtásszám&amp;hullaték'!CJ95:CM95)</f>
        <v>0</v>
      </c>
      <c r="K125" s="351">
        <f>SUM('terepi-hajtásszám&amp;hullaték'!CS95:CV95)</f>
        <v>0</v>
      </c>
      <c r="L125" s="351">
        <f>SUM('terepi-hajtásszám&amp;hullaték'!DB95:DE95)</f>
        <v>0</v>
      </c>
      <c r="M125" s="351">
        <f>SUM('terepi-hajtásszám&amp;hullaték'!DK95:DN95)</f>
        <v>0</v>
      </c>
      <c r="N125" s="351">
        <f>SUM('terepi-hajtásszám&amp;hullaték'!DT95:DW95)</f>
        <v>0</v>
      </c>
      <c r="O125" s="353">
        <f>SUM('terepi-hajtásszám&amp;hullaték'!EC95:EF95)</f>
        <v>0</v>
      </c>
      <c r="P125" s="351">
        <f>SUM('terepi-hajtásszám&amp;hullaték'!EL95:EO95)</f>
        <v>0</v>
      </c>
      <c r="Q125" s="351">
        <f>SUM('terepi-hajtásszám&amp;hullaték'!EU95:EX95)</f>
        <v>0</v>
      </c>
      <c r="R125" s="351">
        <f>SUM('terepi-hajtásszám&amp;hullaték'!FD95:FG95)</f>
        <v>0</v>
      </c>
      <c r="S125" s="351">
        <f>SUM('terepi-hajtásszám&amp;hullaték'!FM95:FP95)</f>
        <v>0</v>
      </c>
      <c r="T125" s="351">
        <f>SUM('terepi-hajtásszám&amp;hullaték'!FV95:FY95)</f>
        <v>0</v>
      </c>
      <c r="U125" s="351">
        <f>SUM('terepi-hajtásszám&amp;hullaték'!GE95:GH95)</f>
        <v>0</v>
      </c>
      <c r="V125" s="351">
        <f>SUM('terepi-hajtásszám&amp;hullaték'!GN95:GQ95)</f>
        <v>0</v>
      </c>
      <c r="W125" s="351">
        <f>SUM('terepi-hajtásszám&amp;hullaték'!GW95:GZ95)</f>
        <v>0</v>
      </c>
      <c r="X125" s="351">
        <f>SUM('terepi-hajtásszám&amp;hullaték'!HF95:HI95)</f>
        <v>0</v>
      </c>
    </row>
    <row r="126" spans="1:24" ht="15" x14ac:dyDescent="0.25">
      <c r="A126" s="360" t="s">
        <v>99</v>
      </c>
      <c r="B126" s="351">
        <f>SUM('terepi-hajtásszám&amp;hullaték'!P96:S96)</f>
        <v>0</v>
      </c>
      <c r="C126" s="352">
        <f>SUM('terepi-hajtásszám&amp;hullaték'!Y96:AB96)</f>
        <v>0</v>
      </c>
      <c r="D126" s="352">
        <f>SUM('terepi-hajtásszám&amp;hullaték'!AH96:AK96)</f>
        <v>0</v>
      </c>
      <c r="E126" s="352">
        <f>SUM('terepi-hajtásszám&amp;hullaték'!AQ96:AT96)</f>
        <v>0</v>
      </c>
      <c r="F126" s="352">
        <f>SUM('terepi-hajtásszám&amp;hullaték'!AZ96:BC96)</f>
        <v>0</v>
      </c>
      <c r="G126" s="352">
        <f>SUM('terepi-hajtásszám&amp;hullaték'!BI96:BL96)</f>
        <v>0</v>
      </c>
      <c r="H126" s="352">
        <f>SUM('terepi-hajtásszám&amp;hullaték'!BR96:BU96)</f>
        <v>0</v>
      </c>
      <c r="I126" s="352">
        <f>SUM('terepi-hajtásszám&amp;hullaték'!CA96:CD96)</f>
        <v>0</v>
      </c>
      <c r="J126" s="352">
        <f>SUM('terepi-hajtásszám&amp;hullaték'!CJ96:CM96)</f>
        <v>0</v>
      </c>
      <c r="K126" s="351">
        <f>SUM('terepi-hajtásszám&amp;hullaték'!CS96:CV96)</f>
        <v>0</v>
      </c>
      <c r="L126" s="351">
        <f>SUM('terepi-hajtásszám&amp;hullaték'!DB96:DE96)</f>
        <v>0</v>
      </c>
      <c r="M126" s="351">
        <f>SUM('terepi-hajtásszám&amp;hullaték'!DK96:DN96)</f>
        <v>0</v>
      </c>
      <c r="N126" s="351">
        <f>SUM('terepi-hajtásszám&amp;hullaték'!DT96:DW96)</f>
        <v>0</v>
      </c>
      <c r="O126" s="353">
        <f>SUM('terepi-hajtásszám&amp;hullaték'!EC96:EF96)</f>
        <v>0</v>
      </c>
      <c r="P126" s="351">
        <f>SUM('terepi-hajtásszám&amp;hullaték'!EL96:EO96)</f>
        <v>0</v>
      </c>
      <c r="Q126" s="351">
        <f>SUM('terepi-hajtásszám&amp;hullaték'!EU96:EX96)</f>
        <v>0</v>
      </c>
      <c r="R126" s="351">
        <f>SUM('terepi-hajtásszám&amp;hullaték'!FD96:FG96)</f>
        <v>0</v>
      </c>
      <c r="S126" s="351">
        <f>SUM('terepi-hajtásszám&amp;hullaték'!FM96:FP96)</f>
        <v>0</v>
      </c>
      <c r="T126" s="351">
        <f>SUM('terepi-hajtásszám&amp;hullaték'!FV96:FY96)</f>
        <v>0</v>
      </c>
      <c r="U126" s="351">
        <f>SUM('terepi-hajtásszám&amp;hullaték'!GE96:GH96)</f>
        <v>0</v>
      </c>
      <c r="V126" s="351">
        <f>SUM('terepi-hajtásszám&amp;hullaték'!GN96:GQ96)</f>
        <v>0</v>
      </c>
      <c r="W126" s="351">
        <f>SUM('terepi-hajtásszám&amp;hullaték'!GW96:GZ96)</f>
        <v>0</v>
      </c>
      <c r="X126" s="351">
        <f>SUM('terepi-hajtásszám&amp;hullaték'!HF96:HI96)</f>
        <v>0</v>
      </c>
    </row>
    <row r="127" spans="1:24" ht="15" x14ac:dyDescent="0.25">
      <c r="A127" s="360" t="s">
        <v>100</v>
      </c>
      <c r="B127" s="351">
        <f>SUM('terepi-hajtásszám&amp;hullaték'!P97:S97)</f>
        <v>0</v>
      </c>
      <c r="C127" s="352">
        <f>SUM('terepi-hajtásszám&amp;hullaték'!Y97:AB97)</f>
        <v>0</v>
      </c>
      <c r="D127" s="352">
        <f>SUM('terepi-hajtásszám&amp;hullaték'!AH97:AK97)</f>
        <v>0</v>
      </c>
      <c r="E127" s="352">
        <f>SUM('terepi-hajtásszám&amp;hullaték'!AQ97:AT97)</f>
        <v>0</v>
      </c>
      <c r="F127" s="352">
        <f>SUM('terepi-hajtásszám&amp;hullaték'!AZ97:BC97)</f>
        <v>0</v>
      </c>
      <c r="G127" s="352">
        <f>SUM('terepi-hajtásszám&amp;hullaték'!BI97:BL97)</f>
        <v>0</v>
      </c>
      <c r="H127" s="352">
        <f>SUM('terepi-hajtásszám&amp;hullaték'!BR97:BU97)</f>
        <v>0</v>
      </c>
      <c r="I127" s="352">
        <f>SUM('terepi-hajtásszám&amp;hullaték'!CA97:CD97)</f>
        <v>0</v>
      </c>
      <c r="J127" s="352">
        <f>SUM('terepi-hajtásszám&amp;hullaték'!CJ97:CM97)</f>
        <v>0</v>
      </c>
      <c r="K127" s="351">
        <f>SUM('terepi-hajtásszám&amp;hullaték'!CS97:CV97)</f>
        <v>0</v>
      </c>
      <c r="L127" s="351">
        <f>SUM('terepi-hajtásszám&amp;hullaték'!DB97:DE97)</f>
        <v>0</v>
      </c>
      <c r="M127" s="351">
        <f>SUM('terepi-hajtásszám&amp;hullaték'!DK97:DN97)</f>
        <v>0</v>
      </c>
      <c r="N127" s="351">
        <f>SUM('terepi-hajtásszám&amp;hullaték'!DT97:DW97)</f>
        <v>0</v>
      </c>
      <c r="O127" s="353">
        <f>SUM('terepi-hajtásszám&amp;hullaték'!EC97:EF97)</f>
        <v>0</v>
      </c>
      <c r="P127" s="351">
        <f>SUM('terepi-hajtásszám&amp;hullaték'!EL97:EO97)</f>
        <v>0</v>
      </c>
      <c r="Q127" s="351">
        <f>SUM('terepi-hajtásszám&amp;hullaték'!EU97:EX97)</f>
        <v>0</v>
      </c>
      <c r="R127" s="351">
        <f>SUM('terepi-hajtásszám&amp;hullaték'!FD97:FG97)</f>
        <v>0</v>
      </c>
      <c r="S127" s="351">
        <f>SUM('terepi-hajtásszám&amp;hullaték'!FM97:FP97)</f>
        <v>0</v>
      </c>
      <c r="T127" s="351">
        <f>SUM('terepi-hajtásszám&amp;hullaték'!FV97:FY97)</f>
        <v>0</v>
      </c>
      <c r="U127" s="351">
        <f>SUM('terepi-hajtásszám&amp;hullaték'!GE97:GH97)</f>
        <v>0</v>
      </c>
      <c r="V127" s="351">
        <f>SUM('terepi-hajtásszám&amp;hullaték'!GN97:GQ97)</f>
        <v>0</v>
      </c>
      <c r="W127" s="351">
        <f>SUM('terepi-hajtásszám&amp;hullaték'!GW97:GZ97)</f>
        <v>0</v>
      </c>
      <c r="X127" s="351">
        <f>SUM('terepi-hajtásszám&amp;hullaték'!HF97:HI97)</f>
        <v>0</v>
      </c>
    </row>
    <row r="128" spans="1:24" ht="15" x14ac:dyDescent="0.25">
      <c r="A128" s="360" t="s">
        <v>101</v>
      </c>
      <c r="B128" s="351">
        <f>SUM('terepi-hajtásszám&amp;hullaték'!P98:S98)</f>
        <v>0</v>
      </c>
      <c r="C128" s="352">
        <f>SUM('terepi-hajtásszám&amp;hullaték'!Y98:AB98)</f>
        <v>0</v>
      </c>
      <c r="D128" s="352">
        <f>SUM('terepi-hajtásszám&amp;hullaték'!AH98:AK98)</f>
        <v>0</v>
      </c>
      <c r="E128" s="352">
        <f>SUM('terepi-hajtásszám&amp;hullaték'!AQ98:AT98)</f>
        <v>0</v>
      </c>
      <c r="F128" s="352">
        <f>SUM('terepi-hajtásszám&amp;hullaték'!AZ98:BC98)</f>
        <v>0</v>
      </c>
      <c r="G128" s="352">
        <f>SUM('terepi-hajtásszám&amp;hullaték'!BI98:BL98)</f>
        <v>0</v>
      </c>
      <c r="H128" s="352">
        <f>SUM('terepi-hajtásszám&amp;hullaték'!BR98:BU98)</f>
        <v>0</v>
      </c>
      <c r="I128" s="352">
        <f>SUM('terepi-hajtásszám&amp;hullaték'!CA98:CD98)</f>
        <v>0</v>
      </c>
      <c r="J128" s="352">
        <f>SUM('terepi-hajtásszám&amp;hullaték'!CJ98:CM98)</f>
        <v>0</v>
      </c>
      <c r="K128" s="351">
        <f>SUM('terepi-hajtásszám&amp;hullaték'!CS98:CV98)</f>
        <v>0</v>
      </c>
      <c r="L128" s="351">
        <f>SUM('terepi-hajtásszám&amp;hullaték'!DB98:DE98)</f>
        <v>0</v>
      </c>
      <c r="M128" s="351">
        <f>SUM('terepi-hajtásszám&amp;hullaték'!DK98:DN98)</f>
        <v>0</v>
      </c>
      <c r="N128" s="351">
        <f>SUM('terepi-hajtásszám&amp;hullaték'!DT98:DW98)</f>
        <v>0</v>
      </c>
      <c r="O128" s="353">
        <f>SUM('terepi-hajtásszám&amp;hullaték'!EC98:EF98)</f>
        <v>0</v>
      </c>
      <c r="P128" s="351">
        <f>SUM('terepi-hajtásszám&amp;hullaték'!EL98:EO98)</f>
        <v>0</v>
      </c>
      <c r="Q128" s="351">
        <f>SUM('terepi-hajtásszám&amp;hullaték'!EU98:EX98)</f>
        <v>0</v>
      </c>
      <c r="R128" s="351">
        <f>SUM('terepi-hajtásszám&amp;hullaték'!FD98:FG98)</f>
        <v>0</v>
      </c>
      <c r="S128" s="351">
        <f>SUM('terepi-hajtásszám&amp;hullaték'!FM98:FP98)</f>
        <v>0</v>
      </c>
      <c r="T128" s="351">
        <f>SUM('terepi-hajtásszám&amp;hullaték'!FV98:FY98)</f>
        <v>0</v>
      </c>
      <c r="U128" s="351">
        <f>SUM('terepi-hajtásszám&amp;hullaték'!GE98:GH98)</f>
        <v>0</v>
      </c>
      <c r="V128" s="351">
        <f>SUM('terepi-hajtásszám&amp;hullaték'!GN98:GQ98)</f>
        <v>0</v>
      </c>
      <c r="W128" s="351">
        <f>SUM('terepi-hajtásszám&amp;hullaték'!GW98:GZ98)</f>
        <v>0</v>
      </c>
      <c r="X128" s="351">
        <f>SUM('terepi-hajtásszám&amp;hullaték'!HF98:HI98)</f>
        <v>0</v>
      </c>
    </row>
    <row r="129" spans="1:24" ht="15" x14ac:dyDescent="0.25">
      <c r="A129" s="360" t="s">
        <v>102</v>
      </c>
      <c r="B129" s="351">
        <f>SUM('terepi-hajtásszám&amp;hullaték'!P99:S99)</f>
        <v>0</v>
      </c>
      <c r="C129" s="352">
        <f>SUM('terepi-hajtásszám&amp;hullaték'!Y99:AB99)</f>
        <v>0</v>
      </c>
      <c r="D129" s="352">
        <f>SUM('terepi-hajtásszám&amp;hullaték'!AH99:AK99)</f>
        <v>0</v>
      </c>
      <c r="E129" s="352">
        <f>SUM('terepi-hajtásszám&amp;hullaték'!AQ99:AT99)</f>
        <v>0</v>
      </c>
      <c r="F129" s="352">
        <f>SUM('terepi-hajtásszám&amp;hullaték'!AZ99:BC99)</f>
        <v>0</v>
      </c>
      <c r="G129" s="352">
        <f>SUM('terepi-hajtásszám&amp;hullaték'!BI99:BL99)</f>
        <v>0</v>
      </c>
      <c r="H129" s="352">
        <f>SUM('terepi-hajtásszám&amp;hullaték'!BR99:BU99)</f>
        <v>0</v>
      </c>
      <c r="I129" s="352">
        <f>SUM('terepi-hajtásszám&amp;hullaték'!CA99:CD99)</f>
        <v>0</v>
      </c>
      <c r="J129" s="352">
        <f>SUM('terepi-hajtásszám&amp;hullaték'!CJ99:CM99)</f>
        <v>0</v>
      </c>
      <c r="K129" s="351">
        <f>SUM('terepi-hajtásszám&amp;hullaték'!CS99:CV99)</f>
        <v>0</v>
      </c>
      <c r="L129" s="351">
        <f>SUM('terepi-hajtásszám&amp;hullaték'!DB99:DE99)</f>
        <v>0</v>
      </c>
      <c r="M129" s="351">
        <f>SUM('terepi-hajtásszám&amp;hullaték'!DK99:DN99)</f>
        <v>0</v>
      </c>
      <c r="N129" s="351">
        <f>SUM('terepi-hajtásszám&amp;hullaték'!DT99:DW99)</f>
        <v>0</v>
      </c>
      <c r="O129" s="353">
        <f>SUM('terepi-hajtásszám&amp;hullaték'!EC99:EF99)</f>
        <v>0</v>
      </c>
      <c r="P129" s="351">
        <f>SUM('terepi-hajtásszám&amp;hullaték'!EL99:EO99)</f>
        <v>0</v>
      </c>
      <c r="Q129" s="351">
        <f>SUM('terepi-hajtásszám&amp;hullaték'!EU99:EX99)</f>
        <v>0</v>
      </c>
      <c r="R129" s="351">
        <f>SUM('terepi-hajtásszám&amp;hullaték'!FD99:FG99)</f>
        <v>0</v>
      </c>
      <c r="S129" s="351">
        <f>SUM('terepi-hajtásszám&amp;hullaték'!FM99:FP99)</f>
        <v>0</v>
      </c>
      <c r="T129" s="351">
        <f>SUM('terepi-hajtásszám&amp;hullaték'!FV99:FY99)</f>
        <v>0</v>
      </c>
      <c r="U129" s="351">
        <f>SUM('terepi-hajtásszám&amp;hullaték'!GE99:GH99)</f>
        <v>0</v>
      </c>
      <c r="V129" s="351">
        <f>SUM('terepi-hajtásszám&amp;hullaték'!GN99:GQ99)</f>
        <v>0</v>
      </c>
      <c r="W129" s="351">
        <f>SUM('terepi-hajtásszám&amp;hullaték'!GW99:GZ99)</f>
        <v>0</v>
      </c>
      <c r="X129" s="351">
        <f>SUM('terepi-hajtásszám&amp;hullaték'!HF99:HI99)</f>
        <v>0</v>
      </c>
    </row>
    <row r="130" spans="1:24" ht="15" x14ac:dyDescent="0.25">
      <c r="A130" s="360" t="s">
        <v>103</v>
      </c>
      <c r="B130" s="351">
        <f>SUM('terepi-hajtásszám&amp;hullaték'!P100:S100)</f>
        <v>0</v>
      </c>
      <c r="C130" s="352">
        <f>SUM('terepi-hajtásszám&amp;hullaték'!Y100:AB100)</f>
        <v>0</v>
      </c>
      <c r="D130" s="352">
        <f>SUM('terepi-hajtásszám&amp;hullaték'!AH100:AK100)</f>
        <v>0</v>
      </c>
      <c r="E130" s="352">
        <f>SUM('terepi-hajtásszám&amp;hullaték'!AQ100:AT100)</f>
        <v>0</v>
      </c>
      <c r="F130" s="352">
        <f>SUM('terepi-hajtásszám&amp;hullaték'!AZ100:BC100)</f>
        <v>0</v>
      </c>
      <c r="G130" s="352">
        <f>SUM('terepi-hajtásszám&amp;hullaték'!BI100:BL100)</f>
        <v>0</v>
      </c>
      <c r="H130" s="352">
        <f>SUM('terepi-hajtásszám&amp;hullaték'!BR100:BU100)</f>
        <v>0</v>
      </c>
      <c r="I130" s="352">
        <f>SUM('terepi-hajtásszám&amp;hullaték'!CA100:CD100)</f>
        <v>0</v>
      </c>
      <c r="J130" s="352">
        <f>SUM('terepi-hajtásszám&amp;hullaték'!CJ100:CM100)</f>
        <v>0</v>
      </c>
      <c r="K130" s="351">
        <f>SUM('terepi-hajtásszám&amp;hullaték'!CS100:CV100)</f>
        <v>0</v>
      </c>
      <c r="L130" s="351">
        <f>SUM('terepi-hajtásszám&amp;hullaték'!DB100:DE100)</f>
        <v>0</v>
      </c>
      <c r="M130" s="351">
        <f>SUM('terepi-hajtásszám&amp;hullaték'!DK100:DN100)</f>
        <v>0</v>
      </c>
      <c r="N130" s="351">
        <f>SUM('terepi-hajtásszám&amp;hullaték'!DT100:DW100)</f>
        <v>0</v>
      </c>
      <c r="O130" s="353">
        <f>SUM('terepi-hajtásszám&amp;hullaték'!EC100:EF100)</f>
        <v>0</v>
      </c>
      <c r="P130" s="351">
        <f>SUM('terepi-hajtásszám&amp;hullaték'!EL100:EO100)</f>
        <v>0</v>
      </c>
      <c r="Q130" s="351">
        <f>SUM('terepi-hajtásszám&amp;hullaték'!EU100:EX100)</f>
        <v>0</v>
      </c>
      <c r="R130" s="351">
        <f>SUM('terepi-hajtásszám&amp;hullaték'!FD100:FG100)</f>
        <v>0</v>
      </c>
      <c r="S130" s="351">
        <f>SUM('terepi-hajtásszám&amp;hullaték'!FM100:FP100)</f>
        <v>0</v>
      </c>
      <c r="T130" s="351">
        <f>SUM('terepi-hajtásszám&amp;hullaték'!FV100:FY100)</f>
        <v>0</v>
      </c>
      <c r="U130" s="351">
        <f>SUM('terepi-hajtásszám&amp;hullaték'!GE100:GH100)</f>
        <v>0</v>
      </c>
      <c r="V130" s="351">
        <f>SUM('terepi-hajtásszám&amp;hullaték'!GN100:GQ100)</f>
        <v>0</v>
      </c>
      <c r="W130" s="351">
        <f>SUM('terepi-hajtásszám&amp;hullaték'!GW100:GZ100)</f>
        <v>0</v>
      </c>
      <c r="X130" s="351">
        <f>SUM('terepi-hajtásszám&amp;hullaték'!HF100:HI100)</f>
        <v>0</v>
      </c>
    </row>
    <row r="131" spans="1:24" ht="15" x14ac:dyDescent="0.25">
      <c r="A131" s="360" t="s">
        <v>104</v>
      </c>
      <c r="B131" s="351">
        <f>SUM('terepi-hajtásszám&amp;hullaték'!P101:S101)</f>
        <v>0</v>
      </c>
      <c r="C131" s="352">
        <f>SUM('terepi-hajtásszám&amp;hullaték'!Y101:AB101)</f>
        <v>0</v>
      </c>
      <c r="D131" s="352">
        <f>SUM('terepi-hajtásszám&amp;hullaték'!AH101:AK101)</f>
        <v>0</v>
      </c>
      <c r="E131" s="352">
        <f>SUM('terepi-hajtásszám&amp;hullaték'!AQ101:AT101)</f>
        <v>0</v>
      </c>
      <c r="F131" s="352">
        <f>SUM('terepi-hajtásszám&amp;hullaték'!AZ101:BC101)</f>
        <v>0</v>
      </c>
      <c r="G131" s="352">
        <f>SUM('terepi-hajtásszám&amp;hullaték'!BI101:BL101)</f>
        <v>0</v>
      </c>
      <c r="H131" s="352">
        <f>SUM('terepi-hajtásszám&amp;hullaték'!BR101:BU101)</f>
        <v>0</v>
      </c>
      <c r="I131" s="352">
        <f>SUM('terepi-hajtásszám&amp;hullaték'!CA101:CD101)</f>
        <v>0</v>
      </c>
      <c r="J131" s="352">
        <f>SUM('terepi-hajtásszám&amp;hullaték'!CJ101:CM101)</f>
        <v>0</v>
      </c>
      <c r="K131" s="351">
        <f>SUM('terepi-hajtásszám&amp;hullaték'!CS101:CV101)</f>
        <v>0</v>
      </c>
      <c r="L131" s="351">
        <f>SUM('terepi-hajtásszám&amp;hullaték'!DB101:DE101)</f>
        <v>0</v>
      </c>
      <c r="M131" s="351">
        <f>SUM('terepi-hajtásszám&amp;hullaték'!DK101:DN101)</f>
        <v>0</v>
      </c>
      <c r="N131" s="351">
        <f>SUM('terepi-hajtásszám&amp;hullaték'!DT101:DW101)</f>
        <v>0</v>
      </c>
      <c r="O131" s="353">
        <f>SUM('terepi-hajtásszám&amp;hullaték'!EC101:EF101)</f>
        <v>0</v>
      </c>
      <c r="P131" s="351">
        <f>SUM('terepi-hajtásszám&amp;hullaték'!EL101:EO101)</f>
        <v>0</v>
      </c>
      <c r="Q131" s="351">
        <f>SUM('terepi-hajtásszám&amp;hullaték'!EU101:EX101)</f>
        <v>0</v>
      </c>
      <c r="R131" s="351">
        <f>SUM('terepi-hajtásszám&amp;hullaték'!FD101:FG101)</f>
        <v>0</v>
      </c>
      <c r="S131" s="351">
        <f>SUM('terepi-hajtásszám&amp;hullaték'!FM101:FP101)</f>
        <v>0</v>
      </c>
      <c r="T131" s="351">
        <f>SUM('terepi-hajtásszám&amp;hullaték'!FV101:FY101)</f>
        <v>0</v>
      </c>
      <c r="U131" s="351">
        <f>SUM('terepi-hajtásszám&amp;hullaték'!GE101:GH101)</f>
        <v>0</v>
      </c>
      <c r="V131" s="351">
        <f>SUM('terepi-hajtásszám&amp;hullaték'!GN101:GQ101)</f>
        <v>0</v>
      </c>
      <c r="W131" s="351">
        <f>SUM('terepi-hajtásszám&amp;hullaték'!GW101:GZ101)</f>
        <v>0</v>
      </c>
      <c r="X131" s="351">
        <f>SUM('terepi-hajtásszám&amp;hullaték'!HF101:HI101)</f>
        <v>0</v>
      </c>
    </row>
    <row r="132" spans="1:24" ht="15" x14ac:dyDescent="0.25">
      <c r="A132" s="360" t="s">
        <v>105</v>
      </c>
      <c r="B132" s="351">
        <f>SUM('terepi-hajtásszám&amp;hullaték'!P102:S102)</f>
        <v>0</v>
      </c>
      <c r="C132" s="352">
        <f>SUM('terepi-hajtásszám&amp;hullaték'!Y102:AB102)</f>
        <v>0</v>
      </c>
      <c r="D132" s="352">
        <f>SUM('terepi-hajtásszám&amp;hullaték'!AH102:AK102)</f>
        <v>0</v>
      </c>
      <c r="E132" s="352">
        <f>SUM('terepi-hajtásszám&amp;hullaték'!AQ102:AT102)</f>
        <v>0</v>
      </c>
      <c r="F132" s="352">
        <f>SUM('terepi-hajtásszám&amp;hullaték'!AZ102:BC102)</f>
        <v>0</v>
      </c>
      <c r="G132" s="352">
        <f>SUM('terepi-hajtásszám&amp;hullaték'!BI102:BL102)</f>
        <v>0</v>
      </c>
      <c r="H132" s="352">
        <f>SUM('terepi-hajtásszám&amp;hullaték'!BR102:BU102)</f>
        <v>0</v>
      </c>
      <c r="I132" s="352">
        <f>SUM('terepi-hajtásszám&amp;hullaték'!CA102:CD102)</f>
        <v>0</v>
      </c>
      <c r="J132" s="352">
        <f>SUM('terepi-hajtásszám&amp;hullaték'!CJ102:CM102)</f>
        <v>0</v>
      </c>
      <c r="K132" s="351">
        <f>SUM('terepi-hajtásszám&amp;hullaték'!CS102:CV102)</f>
        <v>0</v>
      </c>
      <c r="L132" s="351">
        <f>SUM('terepi-hajtásszám&amp;hullaték'!DB102:DE102)</f>
        <v>0</v>
      </c>
      <c r="M132" s="351">
        <f>SUM('terepi-hajtásszám&amp;hullaték'!DK102:DN102)</f>
        <v>0</v>
      </c>
      <c r="N132" s="351">
        <f>SUM('terepi-hajtásszám&amp;hullaték'!DT102:DW102)</f>
        <v>0</v>
      </c>
      <c r="O132" s="353">
        <f>SUM('terepi-hajtásszám&amp;hullaték'!EC102:EF102)</f>
        <v>0</v>
      </c>
      <c r="P132" s="351">
        <f>SUM('terepi-hajtásszám&amp;hullaték'!EL102:EO102)</f>
        <v>0</v>
      </c>
      <c r="Q132" s="351">
        <f>SUM('terepi-hajtásszám&amp;hullaték'!EU102:EX102)</f>
        <v>0</v>
      </c>
      <c r="R132" s="351">
        <f>SUM('terepi-hajtásszám&amp;hullaték'!FD102:FG102)</f>
        <v>0</v>
      </c>
      <c r="S132" s="351">
        <f>SUM('terepi-hajtásszám&amp;hullaték'!FM102:FP102)</f>
        <v>0</v>
      </c>
      <c r="T132" s="351">
        <f>SUM('terepi-hajtásszám&amp;hullaték'!FV102:FY102)</f>
        <v>0</v>
      </c>
      <c r="U132" s="351">
        <f>SUM('terepi-hajtásszám&amp;hullaték'!GE102:GH102)</f>
        <v>0</v>
      </c>
      <c r="V132" s="351">
        <f>SUM('terepi-hajtásszám&amp;hullaték'!GN102:GQ102)</f>
        <v>0</v>
      </c>
      <c r="W132" s="351">
        <f>SUM('terepi-hajtásszám&amp;hullaték'!GW102:GZ102)</f>
        <v>0</v>
      </c>
      <c r="X132" s="351">
        <f>SUM('terepi-hajtásszám&amp;hullaték'!HF102:HI102)</f>
        <v>0</v>
      </c>
    </row>
    <row r="133" spans="1:24" ht="15" x14ac:dyDescent="0.25">
      <c r="A133" s="360" t="s">
        <v>106</v>
      </c>
      <c r="B133" s="351">
        <f>SUM('terepi-hajtásszám&amp;hullaték'!P103:S103)</f>
        <v>0</v>
      </c>
      <c r="C133" s="352">
        <f>SUM('terepi-hajtásszám&amp;hullaték'!Y103:AB103)</f>
        <v>0</v>
      </c>
      <c r="D133" s="352">
        <f>SUM('terepi-hajtásszám&amp;hullaték'!AH103:AK103)</f>
        <v>0</v>
      </c>
      <c r="E133" s="352">
        <f>SUM('terepi-hajtásszám&amp;hullaték'!AQ103:AT103)</f>
        <v>0</v>
      </c>
      <c r="F133" s="352">
        <f>SUM('terepi-hajtásszám&amp;hullaték'!AZ103:BC103)</f>
        <v>0</v>
      </c>
      <c r="G133" s="352">
        <f>SUM('terepi-hajtásszám&amp;hullaték'!BI103:BL103)</f>
        <v>0</v>
      </c>
      <c r="H133" s="352">
        <f>SUM('terepi-hajtásszám&amp;hullaték'!BR103:BU103)</f>
        <v>0</v>
      </c>
      <c r="I133" s="352">
        <f>SUM('terepi-hajtásszám&amp;hullaték'!CA103:CD103)</f>
        <v>0</v>
      </c>
      <c r="J133" s="352">
        <f>SUM('terepi-hajtásszám&amp;hullaték'!CJ103:CM103)</f>
        <v>0</v>
      </c>
      <c r="K133" s="351">
        <f>SUM('terepi-hajtásszám&amp;hullaték'!CS103:CV103)</f>
        <v>0</v>
      </c>
      <c r="L133" s="351">
        <f>SUM('terepi-hajtásszám&amp;hullaték'!DB103:DE103)</f>
        <v>0</v>
      </c>
      <c r="M133" s="351">
        <f>SUM('terepi-hajtásszám&amp;hullaték'!DK103:DN103)</f>
        <v>0</v>
      </c>
      <c r="N133" s="351">
        <f>SUM('terepi-hajtásszám&amp;hullaték'!DT103:DW103)</f>
        <v>0</v>
      </c>
      <c r="O133" s="353">
        <f>SUM('terepi-hajtásszám&amp;hullaték'!EC103:EF103)</f>
        <v>0</v>
      </c>
      <c r="P133" s="351">
        <f>SUM('terepi-hajtásszám&amp;hullaték'!EL103:EO103)</f>
        <v>0</v>
      </c>
      <c r="Q133" s="351">
        <f>SUM('terepi-hajtásszám&amp;hullaték'!EU103:EX103)</f>
        <v>0</v>
      </c>
      <c r="R133" s="351">
        <f>SUM('terepi-hajtásszám&amp;hullaték'!FD103:FG103)</f>
        <v>0</v>
      </c>
      <c r="S133" s="351">
        <f>SUM('terepi-hajtásszám&amp;hullaték'!FM103:FP103)</f>
        <v>0</v>
      </c>
      <c r="T133" s="351">
        <f>SUM('terepi-hajtásszám&amp;hullaték'!FV103:FY103)</f>
        <v>0</v>
      </c>
      <c r="U133" s="351">
        <f>SUM('terepi-hajtásszám&amp;hullaték'!GE103:GH103)</f>
        <v>0</v>
      </c>
      <c r="V133" s="351">
        <f>SUM('terepi-hajtásszám&amp;hullaték'!GN103:GQ103)</f>
        <v>0</v>
      </c>
      <c r="W133" s="351">
        <f>SUM('terepi-hajtásszám&amp;hullaték'!GW103:GZ103)</f>
        <v>0</v>
      </c>
      <c r="X133" s="351">
        <f>SUM('terepi-hajtásszám&amp;hullaték'!HF103:HI103)</f>
        <v>0</v>
      </c>
    </row>
    <row r="134" spans="1:24" ht="15" x14ac:dyDescent="0.25">
      <c r="A134" s="360" t="s">
        <v>107</v>
      </c>
      <c r="B134" s="351">
        <f>SUM('terepi-hajtásszám&amp;hullaték'!P104:S104)</f>
        <v>0</v>
      </c>
      <c r="C134" s="352">
        <f>SUM('terepi-hajtásszám&amp;hullaték'!Y104:AB104)</f>
        <v>0</v>
      </c>
      <c r="D134" s="352">
        <f>SUM('terepi-hajtásszám&amp;hullaték'!AH104:AK104)</f>
        <v>0</v>
      </c>
      <c r="E134" s="352">
        <f>SUM('terepi-hajtásszám&amp;hullaték'!AQ104:AT104)</f>
        <v>0</v>
      </c>
      <c r="F134" s="352">
        <f>SUM('terepi-hajtásszám&amp;hullaték'!AZ104:BC104)</f>
        <v>0</v>
      </c>
      <c r="G134" s="352">
        <f>SUM('terepi-hajtásszám&amp;hullaték'!BI104:BL104)</f>
        <v>0</v>
      </c>
      <c r="H134" s="352">
        <f>SUM('terepi-hajtásszám&amp;hullaték'!BR104:BU104)</f>
        <v>0</v>
      </c>
      <c r="I134" s="352">
        <f>SUM('terepi-hajtásszám&amp;hullaték'!CA104:CD104)</f>
        <v>0</v>
      </c>
      <c r="J134" s="352">
        <f>SUM('terepi-hajtásszám&amp;hullaték'!CJ104:CM104)</f>
        <v>0</v>
      </c>
      <c r="K134" s="351">
        <f>SUM('terepi-hajtásszám&amp;hullaték'!CS104:CV104)</f>
        <v>0</v>
      </c>
      <c r="L134" s="351">
        <f>SUM('terepi-hajtásszám&amp;hullaték'!DB104:DE104)</f>
        <v>0</v>
      </c>
      <c r="M134" s="351">
        <f>SUM('terepi-hajtásszám&amp;hullaték'!DK104:DN104)</f>
        <v>0</v>
      </c>
      <c r="N134" s="351">
        <f>SUM('terepi-hajtásszám&amp;hullaték'!DT104:DW104)</f>
        <v>0</v>
      </c>
      <c r="O134" s="353">
        <f>SUM('terepi-hajtásszám&amp;hullaték'!EC104:EF104)</f>
        <v>0</v>
      </c>
      <c r="P134" s="351">
        <f>SUM('terepi-hajtásszám&amp;hullaték'!EL104:EO104)</f>
        <v>0</v>
      </c>
      <c r="Q134" s="351">
        <f>SUM('terepi-hajtásszám&amp;hullaték'!EU104:EX104)</f>
        <v>0</v>
      </c>
      <c r="R134" s="351">
        <f>SUM('terepi-hajtásszám&amp;hullaték'!FD104:FG104)</f>
        <v>0</v>
      </c>
      <c r="S134" s="351">
        <f>SUM('terepi-hajtásszám&amp;hullaték'!FM104:FP104)</f>
        <v>0</v>
      </c>
      <c r="T134" s="351">
        <f>SUM('terepi-hajtásszám&amp;hullaték'!FV104:FY104)</f>
        <v>0</v>
      </c>
      <c r="U134" s="351">
        <f>SUM('terepi-hajtásszám&amp;hullaték'!GE104:GH104)</f>
        <v>0</v>
      </c>
      <c r="V134" s="351">
        <f>SUM('terepi-hajtásszám&amp;hullaték'!GN104:GQ104)</f>
        <v>0</v>
      </c>
      <c r="W134" s="351">
        <f>SUM('terepi-hajtásszám&amp;hullaték'!GW104:GZ104)</f>
        <v>0</v>
      </c>
      <c r="X134" s="351">
        <f>SUM('terepi-hajtásszám&amp;hullaték'!HF104:HI104)</f>
        <v>0</v>
      </c>
    </row>
    <row r="135" spans="1:24" ht="15" x14ac:dyDescent="0.25">
      <c r="A135" s="360" t="s">
        <v>108</v>
      </c>
      <c r="B135" s="351">
        <f>SUM('terepi-hajtásszám&amp;hullaték'!P105:S105)</f>
        <v>0</v>
      </c>
      <c r="C135" s="352">
        <f>SUM('terepi-hajtásszám&amp;hullaték'!Y105:AB105)</f>
        <v>0</v>
      </c>
      <c r="D135" s="352">
        <f>SUM('terepi-hajtásszám&amp;hullaték'!AH105:AK105)</f>
        <v>0</v>
      </c>
      <c r="E135" s="352">
        <f>SUM('terepi-hajtásszám&amp;hullaték'!AQ105:AT105)</f>
        <v>0</v>
      </c>
      <c r="F135" s="352">
        <f>SUM('terepi-hajtásszám&amp;hullaték'!AZ105:BC105)</f>
        <v>0</v>
      </c>
      <c r="G135" s="352">
        <f>SUM('terepi-hajtásszám&amp;hullaték'!BI105:BL105)</f>
        <v>0</v>
      </c>
      <c r="H135" s="352">
        <f>SUM('terepi-hajtásszám&amp;hullaték'!BR105:BU105)</f>
        <v>0</v>
      </c>
      <c r="I135" s="352">
        <f>SUM('terepi-hajtásszám&amp;hullaték'!CA105:CD105)</f>
        <v>0</v>
      </c>
      <c r="J135" s="352">
        <f>SUM('terepi-hajtásszám&amp;hullaték'!CJ105:CM105)</f>
        <v>0</v>
      </c>
      <c r="K135" s="351">
        <f>SUM('terepi-hajtásszám&amp;hullaték'!CS105:CV105)</f>
        <v>0</v>
      </c>
      <c r="L135" s="351">
        <f>SUM('terepi-hajtásszám&amp;hullaték'!DB105:DE105)</f>
        <v>0</v>
      </c>
      <c r="M135" s="351">
        <f>SUM('terepi-hajtásszám&amp;hullaték'!DK105:DN105)</f>
        <v>0</v>
      </c>
      <c r="N135" s="351">
        <f>SUM('terepi-hajtásszám&amp;hullaték'!DT105:DW105)</f>
        <v>0</v>
      </c>
      <c r="O135" s="353">
        <f>SUM('terepi-hajtásszám&amp;hullaték'!EC105:EF105)</f>
        <v>0</v>
      </c>
      <c r="P135" s="351">
        <f>SUM('terepi-hajtásszám&amp;hullaték'!EL105:EO105)</f>
        <v>0</v>
      </c>
      <c r="Q135" s="351">
        <f>SUM('terepi-hajtásszám&amp;hullaték'!EU105:EX105)</f>
        <v>0</v>
      </c>
      <c r="R135" s="351">
        <f>SUM('terepi-hajtásszám&amp;hullaték'!FD105:FG105)</f>
        <v>0</v>
      </c>
      <c r="S135" s="351">
        <f>SUM('terepi-hajtásszám&amp;hullaték'!FM105:FP105)</f>
        <v>0</v>
      </c>
      <c r="T135" s="351">
        <f>SUM('terepi-hajtásszám&amp;hullaték'!FV105:FY105)</f>
        <v>8</v>
      </c>
      <c r="U135" s="351">
        <f>SUM('terepi-hajtásszám&amp;hullaték'!GE105:GH105)</f>
        <v>0</v>
      </c>
      <c r="V135" s="351">
        <f>SUM('terepi-hajtásszám&amp;hullaték'!GN105:GQ105)</f>
        <v>0</v>
      </c>
      <c r="W135" s="351">
        <f>SUM('terepi-hajtásszám&amp;hullaték'!GW105:GZ105)</f>
        <v>0</v>
      </c>
      <c r="X135" s="351">
        <f>SUM('terepi-hajtásszám&amp;hullaték'!HF105:HI105)</f>
        <v>0</v>
      </c>
    </row>
    <row r="136" spans="1:24" ht="15" x14ac:dyDescent="0.25">
      <c r="A136" s="360" t="s">
        <v>109</v>
      </c>
      <c r="B136" s="351">
        <f>SUM('terepi-hajtásszám&amp;hullaték'!P106:S106)</f>
        <v>0</v>
      </c>
      <c r="C136" s="352">
        <f>SUM('terepi-hajtásszám&amp;hullaték'!Y106:AB106)</f>
        <v>0</v>
      </c>
      <c r="D136" s="352">
        <f>SUM('terepi-hajtásszám&amp;hullaték'!AH106:AK106)</f>
        <v>0</v>
      </c>
      <c r="E136" s="352">
        <f>SUM('terepi-hajtásszám&amp;hullaték'!AQ106:AT106)</f>
        <v>0</v>
      </c>
      <c r="F136" s="352">
        <f>SUM('terepi-hajtásszám&amp;hullaték'!AZ106:BC106)</f>
        <v>0</v>
      </c>
      <c r="G136" s="352">
        <f>SUM('terepi-hajtásszám&amp;hullaték'!BI106:BL106)</f>
        <v>0</v>
      </c>
      <c r="H136" s="352">
        <f>SUM('terepi-hajtásszám&amp;hullaték'!BR106:BU106)</f>
        <v>0</v>
      </c>
      <c r="I136" s="352">
        <f>SUM('terepi-hajtásszám&amp;hullaték'!CA106:CD106)</f>
        <v>0</v>
      </c>
      <c r="J136" s="352">
        <f>SUM('terepi-hajtásszám&amp;hullaték'!CJ106:CM106)</f>
        <v>0</v>
      </c>
      <c r="K136" s="351">
        <f>SUM('terepi-hajtásszám&amp;hullaték'!CS106:CV106)</f>
        <v>0</v>
      </c>
      <c r="L136" s="351">
        <f>SUM('terepi-hajtásszám&amp;hullaték'!DB106:DE106)</f>
        <v>0</v>
      </c>
      <c r="M136" s="351">
        <f>SUM('terepi-hajtásszám&amp;hullaték'!DK106:DN106)</f>
        <v>0</v>
      </c>
      <c r="N136" s="351">
        <f>SUM('terepi-hajtásszám&amp;hullaték'!DT106:DW106)</f>
        <v>0</v>
      </c>
      <c r="O136" s="353">
        <f>SUM('terepi-hajtásszám&amp;hullaték'!EC106:EF106)</f>
        <v>0</v>
      </c>
      <c r="P136" s="351">
        <f>SUM('terepi-hajtásszám&amp;hullaték'!EL106:EO106)</f>
        <v>0</v>
      </c>
      <c r="Q136" s="351">
        <f>SUM('terepi-hajtásszám&amp;hullaték'!EU106:EX106)</f>
        <v>0</v>
      </c>
      <c r="R136" s="351">
        <f>SUM('terepi-hajtásszám&amp;hullaték'!FD106:FG106)</f>
        <v>0</v>
      </c>
      <c r="S136" s="351">
        <f>SUM('terepi-hajtásszám&amp;hullaték'!FM106:FP106)</f>
        <v>0</v>
      </c>
      <c r="T136" s="351">
        <f>SUM('terepi-hajtásszám&amp;hullaték'!FV106:FY106)</f>
        <v>0</v>
      </c>
      <c r="U136" s="351">
        <f>SUM('terepi-hajtásszám&amp;hullaték'!GE106:GH106)</f>
        <v>0</v>
      </c>
      <c r="V136" s="351">
        <f>SUM('terepi-hajtásszám&amp;hullaték'!GN106:GQ106)</f>
        <v>0</v>
      </c>
      <c r="W136" s="351">
        <f>SUM('terepi-hajtásszám&amp;hullaték'!GW106:GZ106)</f>
        <v>0</v>
      </c>
      <c r="X136" s="351">
        <f>SUM('terepi-hajtásszám&amp;hullaték'!HF106:HI106)</f>
        <v>0</v>
      </c>
    </row>
    <row r="137" spans="1:24" ht="15" x14ac:dyDescent="0.25">
      <c r="A137" s="361" t="s">
        <v>334</v>
      </c>
      <c r="B137" s="356">
        <f>AVERAGE(B37:B136)</f>
        <v>0.26</v>
      </c>
      <c r="C137" s="363">
        <f t="shared" ref="C137:X137" si="13">AVERAGE(C37:C136)</f>
        <v>0</v>
      </c>
      <c r="D137" s="363">
        <f t="shared" si="13"/>
        <v>0.02</v>
      </c>
      <c r="E137" s="363">
        <f t="shared" si="13"/>
        <v>0</v>
      </c>
      <c r="F137" s="363">
        <f t="shared" si="13"/>
        <v>0.03</v>
      </c>
      <c r="G137" s="363">
        <f t="shared" si="13"/>
        <v>0.17</v>
      </c>
      <c r="H137" s="363">
        <f t="shared" si="13"/>
        <v>0</v>
      </c>
      <c r="I137" s="363">
        <f t="shared" si="13"/>
        <v>0</v>
      </c>
      <c r="J137" s="363">
        <f t="shared" si="13"/>
        <v>0</v>
      </c>
      <c r="K137" s="363">
        <f t="shared" si="13"/>
        <v>0.53</v>
      </c>
      <c r="L137" s="363">
        <f t="shared" si="13"/>
        <v>0</v>
      </c>
      <c r="M137" s="363">
        <f t="shared" si="13"/>
        <v>0</v>
      </c>
      <c r="N137" s="363">
        <f t="shared" si="13"/>
        <v>0.22</v>
      </c>
      <c r="O137" s="363">
        <f t="shared" si="13"/>
        <v>0.15</v>
      </c>
      <c r="P137" s="363">
        <f t="shared" si="13"/>
        <v>0</v>
      </c>
      <c r="Q137" s="363">
        <f t="shared" si="13"/>
        <v>0</v>
      </c>
      <c r="R137" s="363">
        <f t="shared" si="13"/>
        <v>0</v>
      </c>
      <c r="S137" s="363">
        <f t="shared" si="13"/>
        <v>0</v>
      </c>
      <c r="T137" s="363">
        <f t="shared" si="13"/>
        <v>0.22</v>
      </c>
      <c r="U137" s="363">
        <f t="shared" si="13"/>
        <v>0</v>
      </c>
      <c r="V137" s="363">
        <f t="shared" si="13"/>
        <v>0.09</v>
      </c>
      <c r="W137" s="363">
        <f t="shared" si="13"/>
        <v>0</v>
      </c>
      <c r="X137" s="364">
        <f t="shared" si="13"/>
        <v>0</v>
      </c>
    </row>
    <row r="138" spans="1:24" ht="15" x14ac:dyDescent="0.25">
      <c r="A138" s="360" t="s">
        <v>220</v>
      </c>
      <c r="B138" s="357">
        <f>STDEV(B37:B136)</f>
        <v>0.89465302794102275</v>
      </c>
      <c r="C138" s="365">
        <f t="shared" ref="C138:X138" si="14">STDEV(C37:C136)</f>
        <v>0</v>
      </c>
      <c r="D138" s="365">
        <f t="shared" si="14"/>
        <v>0.2</v>
      </c>
      <c r="E138" s="365">
        <f t="shared" si="14"/>
        <v>0</v>
      </c>
      <c r="F138" s="365">
        <f t="shared" si="14"/>
        <v>0.3</v>
      </c>
      <c r="G138" s="365">
        <f t="shared" si="14"/>
        <v>0.89955095419432429</v>
      </c>
      <c r="H138" s="365">
        <f t="shared" si="14"/>
        <v>0</v>
      </c>
      <c r="I138" s="365">
        <f t="shared" si="14"/>
        <v>0</v>
      </c>
      <c r="J138" s="365">
        <f t="shared" si="14"/>
        <v>0</v>
      </c>
      <c r="K138" s="365">
        <f t="shared" si="14"/>
        <v>3.173294499380412</v>
      </c>
      <c r="L138" s="365">
        <f t="shared" si="14"/>
        <v>0</v>
      </c>
      <c r="M138" s="365">
        <f t="shared" si="14"/>
        <v>0</v>
      </c>
      <c r="N138" s="365">
        <f t="shared" si="14"/>
        <v>1.554270753684047</v>
      </c>
      <c r="O138" s="365">
        <f t="shared" si="14"/>
        <v>1.0576799462440747</v>
      </c>
      <c r="P138" s="365">
        <f t="shared" si="14"/>
        <v>0</v>
      </c>
      <c r="Q138" s="365">
        <f t="shared" si="14"/>
        <v>0</v>
      </c>
      <c r="R138" s="365">
        <f t="shared" si="14"/>
        <v>0</v>
      </c>
      <c r="S138" s="365">
        <f t="shared" si="14"/>
        <v>0</v>
      </c>
      <c r="T138" s="365">
        <f t="shared" si="14"/>
        <v>1.6054201124234546</v>
      </c>
      <c r="U138" s="365">
        <f t="shared" si="14"/>
        <v>0</v>
      </c>
      <c r="V138" s="365">
        <f t="shared" si="14"/>
        <v>0.80522285013767358</v>
      </c>
      <c r="W138" s="365">
        <f t="shared" si="14"/>
        <v>0</v>
      </c>
      <c r="X138" s="366">
        <f t="shared" si="14"/>
        <v>0</v>
      </c>
    </row>
    <row r="139" spans="1:24" x14ac:dyDescent="0.2">
      <c r="A139" s="25"/>
    </row>
    <row r="140" spans="1:24" ht="15" x14ac:dyDescent="0.25">
      <c r="A140" s="362" t="s">
        <v>327</v>
      </c>
      <c r="B140" s="355">
        <f t="shared" ref="B140:X140" si="15">$B$1-B141</f>
        <v>11</v>
      </c>
      <c r="C140" s="355">
        <f t="shared" si="15"/>
        <v>0</v>
      </c>
      <c r="D140" s="355">
        <f t="shared" si="15"/>
        <v>1</v>
      </c>
      <c r="E140" s="355">
        <f t="shared" si="15"/>
        <v>0</v>
      </c>
      <c r="F140" s="355">
        <f t="shared" si="15"/>
        <v>1</v>
      </c>
      <c r="G140" s="355">
        <f t="shared" si="15"/>
        <v>6</v>
      </c>
      <c r="H140" s="355">
        <f t="shared" si="15"/>
        <v>0</v>
      </c>
      <c r="I140" s="355">
        <f t="shared" si="15"/>
        <v>0</v>
      </c>
      <c r="J140" s="355">
        <f t="shared" si="15"/>
        <v>0</v>
      </c>
      <c r="K140" s="355">
        <f t="shared" si="15"/>
        <v>4</v>
      </c>
      <c r="L140" s="355">
        <f t="shared" si="15"/>
        <v>0</v>
      </c>
      <c r="M140" s="355">
        <f t="shared" si="15"/>
        <v>0</v>
      </c>
      <c r="N140" s="355">
        <f t="shared" si="15"/>
        <v>2</v>
      </c>
      <c r="O140" s="355">
        <f t="shared" si="15"/>
        <v>2</v>
      </c>
      <c r="P140" s="355">
        <f t="shared" si="15"/>
        <v>0</v>
      </c>
      <c r="Q140" s="355">
        <f t="shared" si="15"/>
        <v>0</v>
      </c>
      <c r="R140" s="355">
        <f t="shared" si="15"/>
        <v>0</v>
      </c>
      <c r="S140" s="355">
        <f t="shared" si="15"/>
        <v>0</v>
      </c>
      <c r="T140" s="355">
        <f t="shared" si="15"/>
        <v>2</v>
      </c>
      <c r="U140" s="355">
        <f t="shared" si="15"/>
        <v>0</v>
      </c>
      <c r="V140" s="355">
        <f t="shared" si="15"/>
        <v>2</v>
      </c>
      <c r="W140" s="355">
        <f t="shared" si="15"/>
        <v>0</v>
      </c>
      <c r="X140" s="355">
        <f t="shared" si="15"/>
        <v>0</v>
      </c>
    </row>
    <row r="141" spans="1:24" ht="15" x14ac:dyDescent="0.25">
      <c r="A141" s="362" t="s">
        <v>326</v>
      </c>
      <c r="B141" s="355">
        <f>COUNTIF(B37:B136,0)</f>
        <v>89</v>
      </c>
      <c r="C141" s="355">
        <f t="shared" ref="C141:F141" si="16">COUNTIF(C37:C136,0)</f>
        <v>100</v>
      </c>
      <c r="D141" s="355">
        <f t="shared" si="16"/>
        <v>99</v>
      </c>
      <c r="E141" s="355">
        <f t="shared" si="16"/>
        <v>100</v>
      </c>
      <c r="F141" s="355">
        <f t="shared" si="16"/>
        <v>99</v>
      </c>
      <c r="G141" s="355">
        <f t="shared" ref="G141:X141" si="17">COUNTIF(G37:G136,0)</f>
        <v>94</v>
      </c>
      <c r="H141" s="355">
        <f t="shared" si="17"/>
        <v>100</v>
      </c>
      <c r="I141" s="355">
        <f t="shared" si="17"/>
        <v>100</v>
      </c>
      <c r="J141" s="355">
        <f t="shared" si="17"/>
        <v>100</v>
      </c>
      <c r="K141" s="355">
        <f t="shared" si="17"/>
        <v>96</v>
      </c>
      <c r="L141" s="355">
        <f t="shared" si="17"/>
        <v>100</v>
      </c>
      <c r="M141" s="355">
        <f t="shared" si="17"/>
        <v>100</v>
      </c>
      <c r="N141" s="355">
        <f t="shared" si="17"/>
        <v>98</v>
      </c>
      <c r="O141" s="355">
        <f t="shared" si="17"/>
        <v>98</v>
      </c>
      <c r="P141" s="355">
        <f t="shared" si="17"/>
        <v>100</v>
      </c>
      <c r="Q141" s="355">
        <f t="shared" si="17"/>
        <v>100</v>
      </c>
      <c r="R141" s="355">
        <f t="shared" si="17"/>
        <v>100</v>
      </c>
      <c r="S141" s="355">
        <f t="shared" si="17"/>
        <v>100</v>
      </c>
      <c r="T141" s="355">
        <f t="shared" si="17"/>
        <v>98</v>
      </c>
      <c r="U141" s="355">
        <f t="shared" si="17"/>
        <v>100</v>
      </c>
      <c r="V141" s="355">
        <f t="shared" si="17"/>
        <v>98</v>
      </c>
      <c r="W141" s="355">
        <f t="shared" si="17"/>
        <v>100</v>
      </c>
      <c r="X141" s="355">
        <f t="shared" si="17"/>
        <v>100</v>
      </c>
    </row>
    <row r="142" spans="1:24" ht="15" x14ac:dyDescent="0.25">
      <c r="A142" s="362" t="s">
        <v>328</v>
      </c>
      <c r="B142" s="358">
        <f>(B140/(B140+B141))*100</f>
        <v>11</v>
      </c>
      <c r="C142" s="358">
        <f t="shared" ref="C142:X142" si="18">(C140/(C140+C141))*100</f>
        <v>0</v>
      </c>
      <c r="D142" s="358">
        <f t="shared" si="18"/>
        <v>1</v>
      </c>
      <c r="E142" s="358">
        <f t="shared" si="18"/>
        <v>0</v>
      </c>
      <c r="F142" s="358">
        <f t="shared" si="18"/>
        <v>1</v>
      </c>
      <c r="G142" s="358">
        <f t="shared" si="18"/>
        <v>6</v>
      </c>
      <c r="H142" s="358">
        <f t="shared" si="18"/>
        <v>0</v>
      </c>
      <c r="I142" s="358">
        <f t="shared" si="18"/>
        <v>0</v>
      </c>
      <c r="J142" s="358">
        <f t="shared" si="18"/>
        <v>0</v>
      </c>
      <c r="K142" s="358">
        <f t="shared" si="18"/>
        <v>4</v>
      </c>
      <c r="L142" s="358">
        <f t="shared" si="18"/>
        <v>0</v>
      </c>
      <c r="M142" s="358">
        <f t="shared" si="18"/>
        <v>0</v>
      </c>
      <c r="N142" s="358">
        <f t="shared" si="18"/>
        <v>2</v>
      </c>
      <c r="O142" s="358">
        <f t="shared" si="18"/>
        <v>2</v>
      </c>
      <c r="P142" s="358">
        <f t="shared" si="18"/>
        <v>0</v>
      </c>
      <c r="Q142" s="358">
        <f t="shared" si="18"/>
        <v>0</v>
      </c>
      <c r="R142" s="358">
        <f t="shared" si="18"/>
        <v>0</v>
      </c>
      <c r="S142" s="358">
        <f t="shared" si="18"/>
        <v>0</v>
      </c>
      <c r="T142" s="358">
        <f t="shared" si="18"/>
        <v>2</v>
      </c>
      <c r="U142" s="358">
        <f t="shared" si="18"/>
        <v>0</v>
      </c>
      <c r="V142" s="358">
        <f t="shared" si="18"/>
        <v>2</v>
      </c>
      <c r="W142" s="358">
        <f t="shared" si="18"/>
        <v>0</v>
      </c>
      <c r="X142" s="358">
        <f t="shared" si="18"/>
        <v>0</v>
      </c>
    </row>
  </sheetData>
  <phoneticPr fontId="6" type="noConversion"/>
  <pageMargins left="0.75" right="0.75" top="1" bottom="1" header="0.5" footer="0.5"/>
  <pageSetup paperSize="9" orientation="portrait" horizontalDpi="4294967292"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C92"/>
  <sheetViews>
    <sheetView topLeftCell="E1" zoomScale="80" zoomScaleNormal="80" workbookViewId="0">
      <selection activeCell="O2" sqref="O2"/>
    </sheetView>
  </sheetViews>
  <sheetFormatPr defaultRowHeight="12.75" x14ac:dyDescent="0.2"/>
  <cols>
    <col min="1" max="1" width="31.7109375" customWidth="1"/>
    <col min="2" max="2" width="20.140625" customWidth="1"/>
    <col min="3" max="3" width="15.85546875" customWidth="1"/>
    <col min="4" max="6" width="21.5703125" bestFit="1" customWidth="1"/>
    <col min="7" max="7" width="23.7109375" customWidth="1"/>
    <col min="8" max="8" width="29.140625" customWidth="1"/>
    <col min="9" max="9" width="17.5703125" customWidth="1"/>
    <col min="11" max="12" width="17.140625" bestFit="1" customWidth="1"/>
    <col min="13" max="13" width="19.85546875" bestFit="1" customWidth="1"/>
    <col min="14" max="15" width="17.140625" bestFit="1" customWidth="1"/>
    <col min="16" max="16" width="42.140625" bestFit="1" customWidth="1"/>
    <col min="17" max="17" width="22.5703125" customWidth="1"/>
    <col min="18" max="18" width="23" customWidth="1"/>
    <col min="19" max="19" width="17.28515625" bestFit="1" customWidth="1"/>
    <col min="20" max="20" width="22.140625" customWidth="1"/>
    <col min="21" max="21" width="17.28515625" bestFit="1" customWidth="1"/>
    <col min="22" max="22" width="21.140625" customWidth="1"/>
    <col min="23" max="23" width="17.5703125" bestFit="1" customWidth="1"/>
    <col min="24" max="24" width="12.28515625" customWidth="1"/>
    <col min="25" max="25" width="15.85546875" customWidth="1"/>
    <col min="26" max="27" width="17.28515625" bestFit="1" customWidth="1"/>
  </cols>
  <sheetData>
    <row r="1" spans="1:29" ht="15.75" x14ac:dyDescent="0.25">
      <c r="A1" s="193" t="s">
        <v>196</v>
      </c>
      <c r="B1" s="246" t="s">
        <v>325</v>
      </c>
      <c r="C1" s="150">
        <f>COUNTIFS(C5:C25,"&gt;0")</f>
        <v>8</v>
      </c>
      <c r="D1" s="193"/>
      <c r="E1" s="193" t="s">
        <v>197</v>
      </c>
      <c r="F1" s="150">
        <v>0.05</v>
      </c>
      <c r="G1" s="193"/>
      <c r="H1" s="193" t="s">
        <v>198</v>
      </c>
      <c r="I1" s="150">
        <f>F1/(2*C1)</f>
        <v>3.1250000000000002E-3</v>
      </c>
      <c r="J1" s="193"/>
      <c r="K1" s="193" t="s">
        <v>312</v>
      </c>
      <c r="L1" s="222">
        <f>C1-2</f>
        <v>6</v>
      </c>
      <c r="N1" s="194" t="s">
        <v>194</v>
      </c>
      <c r="O1" s="145">
        <v>2.7477800000000001</v>
      </c>
    </row>
    <row r="2" spans="1:29" ht="16.5" thickBot="1" x14ac:dyDescent="0.3">
      <c r="A2" s="193"/>
      <c r="B2" s="193"/>
      <c r="C2" s="193"/>
      <c r="D2" s="193"/>
      <c r="E2" s="193"/>
      <c r="F2" s="193"/>
      <c r="G2" s="193"/>
      <c r="H2" s="193"/>
      <c r="I2" s="193"/>
      <c r="J2" s="193"/>
      <c r="K2" s="193"/>
      <c r="L2" s="193"/>
      <c r="N2" s="250" t="s">
        <v>313</v>
      </c>
      <c r="O2" s="250"/>
      <c r="P2" s="250"/>
      <c r="R2" s="193"/>
      <c r="S2" s="193"/>
      <c r="T2" s="193"/>
      <c r="U2" s="193"/>
      <c r="V2" s="193"/>
      <c r="W2" s="193"/>
      <c r="X2" s="193"/>
      <c r="Y2" s="193"/>
      <c r="Z2" s="193"/>
      <c r="AA2" s="193"/>
      <c r="AB2" s="193"/>
      <c r="AC2" s="193"/>
    </row>
    <row r="3" spans="1:29" ht="48" customHeight="1" x14ac:dyDescent="0.25">
      <c r="A3" s="193"/>
      <c r="B3" s="234" t="s">
        <v>169</v>
      </c>
      <c r="C3" s="234" t="s">
        <v>168</v>
      </c>
      <c r="D3" s="234"/>
      <c r="E3" s="234"/>
      <c r="F3" s="234"/>
      <c r="G3" s="234"/>
      <c r="H3" s="234" t="s">
        <v>170</v>
      </c>
      <c r="I3" s="251"/>
      <c r="J3" s="251"/>
      <c r="K3" s="193"/>
      <c r="L3" s="193"/>
      <c r="M3" s="21"/>
      <c r="R3" s="259" t="s">
        <v>139</v>
      </c>
      <c r="S3" s="38"/>
      <c r="T3" s="38"/>
      <c r="U3" s="39"/>
      <c r="V3" s="234" t="s">
        <v>206</v>
      </c>
      <c r="W3" s="234" t="s">
        <v>207</v>
      </c>
      <c r="X3" s="234" t="s">
        <v>208</v>
      </c>
      <c r="Y3" s="234" t="s">
        <v>209</v>
      </c>
      <c r="Z3" s="234" t="s">
        <v>210</v>
      </c>
      <c r="AA3" s="234" t="s">
        <v>211</v>
      </c>
      <c r="AB3" s="193"/>
      <c r="AC3" s="193"/>
    </row>
    <row r="4" spans="1:29" ht="16.5" thickBot="1" x14ac:dyDescent="0.3">
      <c r="A4" s="193" t="s">
        <v>152</v>
      </c>
      <c r="B4" s="252" t="s">
        <v>148</v>
      </c>
      <c r="C4" s="252" t="s">
        <v>149</v>
      </c>
      <c r="D4" s="253" t="s">
        <v>200</v>
      </c>
      <c r="E4" s="253" t="s">
        <v>201</v>
      </c>
      <c r="F4" s="253" t="s">
        <v>202</v>
      </c>
      <c r="G4" s="252" t="s">
        <v>147</v>
      </c>
      <c r="H4" s="252" t="s">
        <v>148</v>
      </c>
      <c r="I4" s="252" t="s">
        <v>149</v>
      </c>
      <c r="J4" s="252"/>
      <c r="K4" s="238"/>
      <c r="L4" s="238"/>
      <c r="M4" s="21"/>
      <c r="N4" s="1"/>
      <c r="O4" s="1"/>
      <c r="R4" s="254"/>
      <c r="S4" s="41" t="s">
        <v>203</v>
      </c>
      <c r="T4" s="41" t="s">
        <v>201</v>
      </c>
      <c r="U4" s="41" t="s">
        <v>204</v>
      </c>
      <c r="V4" s="193"/>
      <c r="W4" s="193"/>
      <c r="X4" s="193"/>
      <c r="Y4" s="193"/>
      <c r="Z4" s="193"/>
      <c r="AA4" s="193"/>
      <c r="AB4" s="193"/>
      <c r="AC4" s="193"/>
    </row>
    <row r="5" spans="1:29" ht="15.75" x14ac:dyDescent="0.25">
      <c r="A5" s="150" t="str">
        <f>'növénykínálat-rágás'!A5</f>
        <v>Kocsánytalan tölgy</v>
      </c>
      <c r="B5" s="260">
        <f>IF(C5=0,0,$C$26/$C$1)</f>
        <v>20</v>
      </c>
      <c r="C5" s="335">
        <f>'növénykínálat-rágás'!E5</f>
        <v>26</v>
      </c>
      <c r="D5" s="253">
        <f t="shared" ref="D5:D24" si="0">C5/$C$26</f>
        <v>0.16250000000000001</v>
      </c>
      <c r="E5" s="253">
        <f>(F5-D5)/((F5+D5)-(2*F5*D5))</f>
        <v>0.47021943573667713</v>
      </c>
      <c r="F5" s="253">
        <f t="shared" ref="F5:F24" si="1">I5/$I$26</f>
        <v>0.35</v>
      </c>
      <c r="G5" s="263" t="str">
        <f>A5</f>
        <v>Kocsánytalan tölgy</v>
      </c>
      <c r="H5" s="260">
        <f t="shared" ref="H5:H24" si="2">$I$26*(C5/$C$26)</f>
        <v>3.25</v>
      </c>
      <c r="I5" s="336">
        <f>'növénykínálat-rágás'!F5</f>
        <v>7</v>
      </c>
      <c r="J5" s="237"/>
      <c r="K5" s="238"/>
      <c r="L5" s="239" t="s">
        <v>173</v>
      </c>
      <c r="M5" s="30"/>
      <c r="N5" s="31"/>
      <c r="O5" s="30"/>
      <c r="P5" s="32"/>
      <c r="R5" s="254" t="str">
        <f>A5</f>
        <v>Kocsánytalan tölgy</v>
      </c>
      <c r="S5" s="255">
        <f>D5</f>
        <v>0.16250000000000001</v>
      </c>
      <c r="T5" s="41">
        <f>(U5-S5)/((U5+S5)-(2*U5*S5))</f>
        <v>0.47021943573667713</v>
      </c>
      <c r="U5" s="255">
        <f>F5</f>
        <v>0.35</v>
      </c>
      <c r="V5" s="150">
        <f t="shared" ref="V5:V24" si="3">(S5/S$26)*(LN(S5/S$26))</f>
        <v>-0.31447888279368691</v>
      </c>
      <c r="W5" s="150">
        <f t="shared" ref="W5:W24" si="4">(U5/U$26)*(LN(U5/U$26))</f>
        <v>-0.36743774357453718</v>
      </c>
      <c r="X5" s="193"/>
      <c r="Y5" s="193"/>
      <c r="Z5" s="193"/>
      <c r="AA5" s="193"/>
      <c r="AB5" s="193"/>
      <c r="AC5" s="193"/>
    </row>
    <row r="6" spans="1:29" ht="15.75" x14ac:dyDescent="0.25">
      <c r="A6" s="150" t="str">
        <f>'növénykínálat-rágás'!A6</f>
        <v>Kocsányos tölgy</v>
      </c>
      <c r="B6" s="260">
        <f t="shared" ref="B6:B24" si="5">IF(C6=0,0,$C$26/$C$1)</f>
        <v>0</v>
      </c>
      <c r="C6" s="335">
        <f>'növénykínálat-rágás'!E6</f>
        <v>0</v>
      </c>
      <c r="D6" s="253">
        <f t="shared" si="0"/>
        <v>0</v>
      </c>
      <c r="E6" s="253" t="e">
        <f t="shared" ref="E6:E24" si="6">(F6-D6)/((F6+D6)-(2*F6*D6))</f>
        <v>#DIV/0!</v>
      </c>
      <c r="F6" s="253">
        <f t="shared" si="1"/>
        <v>0</v>
      </c>
      <c r="G6" s="263" t="str">
        <f t="shared" ref="G6:G24" si="7">A6</f>
        <v>Kocsányos tölgy</v>
      </c>
      <c r="H6" s="260">
        <f t="shared" si="2"/>
        <v>0</v>
      </c>
      <c r="I6" s="336">
        <f>'növénykínálat-rágás'!F6</f>
        <v>0</v>
      </c>
      <c r="J6" s="237"/>
      <c r="K6" s="238"/>
      <c r="L6" s="240" t="s">
        <v>174</v>
      </c>
      <c r="M6" s="21"/>
      <c r="N6" s="1"/>
      <c r="O6" s="21"/>
      <c r="P6" s="33"/>
      <c r="R6" s="254" t="str">
        <f t="shared" ref="R6:R24" si="8">A6</f>
        <v>Kocsányos tölgy</v>
      </c>
      <c r="S6" s="255">
        <f t="shared" ref="S6:S24" si="9">D6</f>
        <v>0</v>
      </c>
      <c r="T6" s="41" t="e">
        <f t="shared" ref="T6:T24" si="10">(U6-S6)/((U6+S6)-(2*U6*S6))</f>
        <v>#DIV/0!</v>
      </c>
      <c r="U6" s="255">
        <f t="shared" ref="U6:U24" si="11">F6</f>
        <v>0</v>
      </c>
      <c r="V6" s="150" t="e">
        <f t="shared" si="3"/>
        <v>#NUM!</v>
      </c>
      <c r="W6" s="150" t="e">
        <f t="shared" si="4"/>
        <v>#NUM!</v>
      </c>
      <c r="X6" s="193"/>
      <c r="Y6" s="193"/>
      <c r="Z6" s="193"/>
      <c r="AA6" s="193"/>
      <c r="AB6" s="193"/>
      <c r="AC6" s="193"/>
    </row>
    <row r="7" spans="1:29" ht="16.5" thickBot="1" x14ac:dyDescent="0.3">
      <c r="A7" s="150" t="str">
        <f>'növénykínálat-rágás'!A7</f>
        <v>Csertölgy</v>
      </c>
      <c r="B7" s="260">
        <f t="shared" si="5"/>
        <v>20</v>
      </c>
      <c r="C7" s="335">
        <f>'növénykínálat-rágás'!E7</f>
        <v>2</v>
      </c>
      <c r="D7" s="253">
        <f t="shared" si="0"/>
        <v>1.2500000000000001E-2</v>
      </c>
      <c r="E7" s="253">
        <f t="shared" si="6"/>
        <v>-1</v>
      </c>
      <c r="F7" s="253">
        <f t="shared" si="1"/>
        <v>0</v>
      </c>
      <c r="G7" s="263" t="str">
        <f t="shared" si="7"/>
        <v>Csertölgy</v>
      </c>
      <c r="H7" s="260">
        <f t="shared" si="2"/>
        <v>0.25</v>
      </c>
      <c r="I7" s="336">
        <f>'növénykínálat-rágás'!F7</f>
        <v>0</v>
      </c>
      <c r="J7" s="237"/>
      <c r="K7" s="238"/>
      <c r="L7" s="241" t="s">
        <v>175</v>
      </c>
      <c r="M7" s="34"/>
      <c r="N7" s="35"/>
      <c r="O7" s="34"/>
      <c r="P7" s="36"/>
      <c r="R7" s="254" t="str">
        <f t="shared" si="8"/>
        <v>Csertölgy</v>
      </c>
      <c r="S7" s="255">
        <f t="shared" si="9"/>
        <v>1.2500000000000001E-2</v>
      </c>
      <c r="T7" s="41">
        <f t="shared" si="10"/>
        <v>-1</v>
      </c>
      <c r="U7" s="255">
        <f t="shared" si="11"/>
        <v>0</v>
      </c>
      <c r="V7" s="150">
        <f t="shared" si="3"/>
        <v>-6.1363862385467531E-2</v>
      </c>
      <c r="W7" s="150" t="e">
        <f t="shared" si="4"/>
        <v>#NUM!</v>
      </c>
      <c r="X7" s="193"/>
      <c r="Y7" s="193"/>
      <c r="Z7" s="193"/>
      <c r="AA7" s="193"/>
      <c r="AB7" s="193"/>
      <c r="AC7" s="193"/>
    </row>
    <row r="8" spans="1:29" ht="15.75" x14ac:dyDescent="0.25">
      <c r="A8" s="150" t="str">
        <f>'növénykínálat-rágás'!A8</f>
        <v>Magas kőris</v>
      </c>
      <c r="B8" s="260">
        <f t="shared" si="5"/>
        <v>0</v>
      </c>
      <c r="C8" s="335">
        <f>'növénykínálat-rágás'!E8</f>
        <v>0</v>
      </c>
      <c r="D8" s="253">
        <f t="shared" si="0"/>
        <v>0</v>
      </c>
      <c r="E8" s="253" t="e">
        <f t="shared" si="6"/>
        <v>#DIV/0!</v>
      </c>
      <c r="F8" s="253">
        <f t="shared" si="1"/>
        <v>0</v>
      </c>
      <c r="G8" s="263" t="str">
        <f t="shared" si="7"/>
        <v>Magas kőris</v>
      </c>
      <c r="H8" s="260">
        <f t="shared" si="2"/>
        <v>0</v>
      </c>
      <c r="I8" s="336">
        <f>'növénykínálat-rágás'!F8</f>
        <v>0</v>
      </c>
      <c r="J8" s="237"/>
      <c r="K8" s="238"/>
      <c r="L8" s="193"/>
      <c r="M8" s="21"/>
      <c r="N8" s="1"/>
      <c r="O8" s="21"/>
      <c r="R8" s="254" t="str">
        <f t="shared" si="8"/>
        <v>Magas kőris</v>
      </c>
      <c r="S8" s="255">
        <f t="shared" si="9"/>
        <v>0</v>
      </c>
      <c r="T8" s="41" t="e">
        <f t="shared" si="10"/>
        <v>#DIV/0!</v>
      </c>
      <c r="U8" s="255">
        <f t="shared" si="11"/>
        <v>0</v>
      </c>
      <c r="V8" s="150" t="e">
        <f t="shared" si="3"/>
        <v>#NUM!</v>
      </c>
      <c r="W8" s="150" t="e">
        <f t="shared" si="4"/>
        <v>#NUM!</v>
      </c>
      <c r="X8" s="193"/>
      <c r="Y8" s="193"/>
      <c r="Z8" s="193"/>
      <c r="AA8" s="193"/>
      <c r="AB8" s="193"/>
      <c r="AC8" s="193"/>
    </row>
    <row r="9" spans="1:29" ht="15.75" x14ac:dyDescent="0.25">
      <c r="A9" s="150" t="str">
        <f>'növénykínálat-rágás'!A9</f>
        <v>Virágos kőris</v>
      </c>
      <c r="B9" s="260">
        <f t="shared" si="5"/>
        <v>20</v>
      </c>
      <c r="C9" s="335">
        <f>'növénykínálat-rágás'!E9</f>
        <v>3</v>
      </c>
      <c r="D9" s="253">
        <f t="shared" si="0"/>
        <v>1.8749999999999999E-2</v>
      </c>
      <c r="E9" s="253">
        <f t="shared" si="6"/>
        <v>0.70652173913043481</v>
      </c>
      <c r="F9" s="253">
        <f t="shared" si="1"/>
        <v>0.1</v>
      </c>
      <c r="G9" s="263" t="str">
        <f t="shared" si="7"/>
        <v>Virágos kőris</v>
      </c>
      <c r="H9" s="260">
        <f t="shared" si="2"/>
        <v>0.375</v>
      </c>
      <c r="I9" s="336">
        <f>'növénykínálat-rágás'!F9</f>
        <v>2</v>
      </c>
      <c r="J9" s="237"/>
      <c r="K9" s="238"/>
      <c r="L9" s="193"/>
      <c r="M9" s="21"/>
      <c r="N9" s="1"/>
      <c r="O9" s="21"/>
      <c r="R9" s="254" t="str">
        <f t="shared" si="8"/>
        <v>Virágos kőris</v>
      </c>
      <c r="S9" s="255">
        <f t="shared" si="9"/>
        <v>1.8749999999999999E-2</v>
      </c>
      <c r="T9" s="41">
        <f t="shared" si="10"/>
        <v>0.70652173913043481</v>
      </c>
      <c r="U9" s="255">
        <f t="shared" si="11"/>
        <v>0.1</v>
      </c>
      <c r="V9" s="150">
        <f t="shared" si="3"/>
        <v>-8.3231334706284674E-2</v>
      </c>
      <c r="W9" s="150">
        <f t="shared" si="4"/>
        <v>-0.23025850929940458</v>
      </c>
      <c r="X9" s="193"/>
      <c r="Y9" s="193"/>
      <c r="Z9" s="193"/>
      <c r="AA9" s="193"/>
      <c r="AB9" s="193"/>
      <c r="AC9" s="193"/>
    </row>
    <row r="10" spans="1:29" ht="15.75" x14ac:dyDescent="0.25">
      <c r="A10" s="150" t="str">
        <f>'növénykínálat-rágás'!A10</f>
        <v>Gyertyán</v>
      </c>
      <c r="B10" s="260">
        <f t="shared" si="5"/>
        <v>20</v>
      </c>
      <c r="C10" s="335">
        <f>'növénykínálat-rágás'!E10</f>
        <v>17</v>
      </c>
      <c r="D10" s="253">
        <f t="shared" si="0"/>
        <v>0.10625</v>
      </c>
      <c r="E10" s="253">
        <f t="shared" si="6"/>
        <v>0.74626865671641784</v>
      </c>
      <c r="F10" s="253">
        <f t="shared" si="1"/>
        <v>0.45</v>
      </c>
      <c r="G10" s="263" t="str">
        <f t="shared" si="7"/>
        <v>Gyertyán</v>
      </c>
      <c r="H10" s="260">
        <f t="shared" si="2"/>
        <v>2.125</v>
      </c>
      <c r="I10" s="336">
        <f>'növénykínálat-rágás'!F10</f>
        <v>9</v>
      </c>
      <c r="J10" s="237"/>
      <c r="K10" s="238"/>
      <c r="L10" s="238"/>
      <c r="M10" s="22"/>
      <c r="N10" s="1"/>
      <c r="O10" s="21"/>
      <c r="R10" s="254" t="str">
        <f t="shared" si="8"/>
        <v>Gyertyán</v>
      </c>
      <c r="S10" s="255">
        <f t="shared" si="9"/>
        <v>0.10625</v>
      </c>
      <c r="T10" s="41">
        <f t="shared" si="10"/>
        <v>0.74626865671641784</v>
      </c>
      <c r="U10" s="255">
        <f t="shared" si="11"/>
        <v>0.45</v>
      </c>
      <c r="V10" s="150">
        <f t="shared" si="3"/>
        <v>-0.25796149129504931</v>
      </c>
      <c r="W10" s="150">
        <f t="shared" si="4"/>
        <v>-0.35932846329799722</v>
      </c>
      <c r="X10" s="193"/>
      <c r="Y10" s="193"/>
      <c r="Z10" s="193"/>
      <c r="AA10" s="193"/>
      <c r="AB10" s="193"/>
      <c r="AC10" s="193"/>
    </row>
    <row r="11" spans="1:29" ht="15.75" x14ac:dyDescent="0.25">
      <c r="A11" s="150" t="str">
        <f>'növénykínálat-rágás'!A11</f>
        <v>Bükk</v>
      </c>
      <c r="B11" s="260">
        <f t="shared" si="5"/>
        <v>0</v>
      </c>
      <c r="C11" s="335">
        <f>'növénykínálat-rágás'!E11</f>
        <v>0</v>
      </c>
      <c r="D11" s="253">
        <f t="shared" si="0"/>
        <v>0</v>
      </c>
      <c r="E11" s="253" t="e">
        <f t="shared" si="6"/>
        <v>#DIV/0!</v>
      </c>
      <c r="F11" s="253">
        <f t="shared" si="1"/>
        <v>0</v>
      </c>
      <c r="G11" s="263" t="str">
        <f t="shared" si="7"/>
        <v>Bükk</v>
      </c>
      <c r="H11" s="260">
        <f t="shared" si="2"/>
        <v>0</v>
      </c>
      <c r="I11" s="336">
        <f>'növénykínálat-rágás'!F11</f>
        <v>0</v>
      </c>
      <c r="J11" s="237"/>
      <c r="K11" s="238"/>
      <c r="L11" s="238"/>
      <c r="M11" s="22"/>
      <c r="N11" s="1"/>
      <c r="O11" s="21"/>
      <c r="R11" s="254" t="str">
        <f t="shared" si="8"/>
        <v>Bükk</v>
      </c>
      <c r="S11" s="255">
        <f t="shared" si="9"/>
        <v>0</v>
      </c>
      <c r="T11" s="41" t="e">
        <f t="shared" si="10"/>
        <v>#DIV/0!</v>
      </c>
      <c r="U11" s="255">
        <f t="shared" si="11"/>
        <v>0</v>
      </c>
      <c r="V11" s="150" t="e">
        <f t="shared" si="3"/>
        <v>#NUM!</v>
      </c>
      <c r="W11" s="150" t="e">
        <f t="shared" si="4"/>
        <v>#NUM!</v>
      </c>
      <c r="X11" s="193"/>
      <c r="Y11" s="193"/>
      <c r="Z11" s="193"/>
      <c r="AA11" s="193"/>
      <c r="AB11" s="193"/>
      <c r="AC11" s="193"/>
    </row>
    <row r="12" spans="1:29" ht="15.75" x14ac:dyDescent="0.25">
      <c r="A12" s="150" t="str">
        <f>'növénykínálat-rágás'!A12</f>
        <v>Hegyi juhar</v>
      </c>
      <c r="B12" s="260">
        <f t="shared" si="5"/>
        <v>0</v>
      </c>
      <c r="C12" s="335">
        <f>'növénykínálat-rágás'!E12</f>
        <v>0</v>
      </c>
      <c r="D12" s="253">
        <f t="shared" si="0"/>
        <v>0</v>
      </c>
      <c r="E12" s="253" t="e">
        <f t="shared" si="6"/>
        <v>#DIV/0!</v>
      </c>
      <c r="F12" s="253">
        <f t="shared" si="1"/>
        <v>0</v>
      </c>
      <c r="G12" s="263" t="str">
        <f t="shared" si="7"/>
        <v>Hegyi juhar</v>
      </c>
      <c r="H12" s="260">
        <f t="shared" si="2"/>
        <v>0</v>
      </c>
      <c r="I12" s="336">
        <f>'növénykínálat-rágás'!F12</f>
        <v>0</v>
      </c>
      <c r="J12" s="237"/>
      <c r="K12" s="238"/>
      <c r="L12" s="238"/>
      <c r="M12" s="22"/>
      <c r="N12" s="1"/>
      <c r="O12" s="21"/>
      <c r="R12" s="254" t="str">
        <f t="shared" si="8"/>
        <v>Hegyi juhar</v>
      </c>
      <c r="S12" s="255">
        <f t="shared" si="9"/>
        <v>0</v>
      </c>
      <c r="T12" s="41" t="e">
        <f t="shared" si="10"/>
        <v>#DIV/0!</v>
      </c>
      <c r="U12" s="255">
        <f t="shared" si="11"/>
        <v>0</v>
      </c>
      <c r="V12" s="150" t="e">
        <f t="shared" si="3"/>
        <v>#NUM!</v>
      </c>
      <c r="W12" s="150" t="e">
        <f t="shared" si="4"/>
        <v>#NUM!</v>
      </c>
      <c r="X12" s="193"/>
      <c r="Y12" s="193"/>
      <c r="Z12" s="193"/>
      <c r="AA12" s="193"/>
      <c r="AB12" s="193"/>
      <c r="AC12" s="193"/>
    </row>
    <row r="13" spans="1:29" ht="15.75" x14ac:dyDescent="0.25">
      <c r="A13" s="150" t="str">
        <f>'növénykínálat-rágás'!A13</f>
        <v>Korai juhar</v>
      </c>
      <c r="B13" s="260">
        <f t="shared" si="5"/>
        <v>0</v>
      </c>
      <c r="C13" s="335">
        <f>'növénykínálat-rágás'!E13</f>
        <v>0</v>
      </c>
      <c r="D13" s="253">
        <f t="shared" si="0"/>
        <v>0</v>
      </c>
      <c r="E13" s="253" t="e">
        <f t="shared" si="6"/>
        <v>#DIV/0!</v>
      </c>
      <c r="F13" s="253">
        <f t="shared" si="1"/>
        <v>0</v>
      </c>
      <c r="G13" s="263" t="str">
        <f t="shared" si="7"/>
        <v>Korai juhar</v>
      </c>
      <c r="H13" s="260">
        <f t="shared" si="2"/>
        <v>0</v>
      </c>
      <c r="I13" s="336">
        <f>'növénykínálat-rágás'!F13</f>
        <v>0</v>
      </c>
      <c r="J13" s="237"/>
      <c r="K13" s="238"/>
      <c r="L13" s="238"/>
      <c r="M13" s="22"/>
      <c r="N13" s="1"/>
      <c r="O13" s="21"/>
      <c r="R13" s="254" t="str">
        <f t="shared" si="8"/>
        <v>Korai juhar</v>
      </c>
      <c r="S13" s="255">
        <f t="shared" si="9"/>
        <v>0</v>
      </c>
      <c r="T13" s="41" t="e">
        <f t="shared" si="10"/>
        <v>#DIV/0!</v>
      </c>
      <c r="U13" s="255">
        <f t="shared" si="11"/>
        <v>0</v>
      </c>
      <c r="V13" s="150" t="e">
        <f t="shared" si="3"/>
        <v>#NUM!</v>
      </c>
      <c r="W13" s="150" t="e">
        <f t="shared" si="4"/>
        <v>#NUM!</v>
      </c>
      <c r="X13" s="193"/>
      <c r="Y13" s="193"/>
      <c r="Z13" s="193"/>
      <c r="AA13" s="193"/>
      <c r="AB13" s="193"/>
      <c r="AC13" s="193"/>
    </row>
    <row r="14" spans="1:29" ht="15.75" x14ac:dyDescent="0.25">
      <c r="A14" s="150" t="str">
        <f>'növénykínálat-rágás'!A14</f>
        <v>Mezei juhar</v>
      </c>
      <c r="B14" s="260">
        <f t="shared" si="5"/>
        <v>20</v>
      </c>
      <c r="C14" s="335">
        <f>'növénykínálat-rágás'!E14</f>
        <v>53</v>
      </c>
      <c r="D14" s="253">
        <f t="shared" si="0"/>
        <v>0.33124999999999999</v>
      </c>
      <c r="E14" s="253">
        <f t="shared" si="6"/>
        <v>-1</v>
      </c>
      <c r="F14" s="253">
        <f t="shared" si="1"/>
        <v>0</v>
      </c>
      <c r="G14" s="263" t="str">
        <f t="shared" si="7"/>
        <v>Mezei juhar</v>
      </c>
      <c r="H14" s="260">
        <f t="shared" si="2"/>
        <v>6.625</v>
      </c>
      <c r="I14" s="336">
        <f>'növénykínálat-rágás'!F14</f>
        <v>0</v>
      </c>
      <c r="J14" s="237"/>
      <c r="K14" s="238"/>
      <c r="L14" s="238"/>
      <c r="M14" s="22"/>
      <c r="N14" s="1"/>
      <c r="O14" s="21"/>
      <c r="R14" s="254" t="str">
        <f t="shared" si="8"/>
        <v>Mezei juhar</v>
      </c>
      <c r="S14" s="255">
        <f t="shared" si="9"/>
        <v>0.33124999999999999</v>
      </c>
      <c r="T14" s="41">
        <f t="shared" si="10"/>
        <v>-1</v>
      </c>
      <c r="U14" s="255">
        <f t="shared" si="11"/>
        <v>0</v>
      </c>
      <c r="V14" s="150">
        <f t="shared" si="3"/>
        <v>-0.36752879634108254</v>
      </c>
      <c r="W14" s="150" t="e">
        <f t="shared" si="4"/>
        <v>#NUM!</v>
      </c>
      <c r="X14" s="193"/>
      <c r="Y14" s="193"/>
      <c r="Z14" s="193"/>
      <c r="AA14" s="193"/>
      <c r="AB14" s="193"/>
      <c r="AC14" s="193"/>
    </row>
    <row r="15" spans="1:29" ht="15.75" x14ac:dyDescent="0.25">
      <c r="A15" s="150" t="str">
        <f>'növénykínálat-rágás'!A15</f>
        <v>Erdei fenyő</v>
      </c>
      <c r="B15" s="260">
        <f t="shared" si="5"/>
        <v>0</v>
      </c>
      <c r="C15" s="335">
        <f>'növénykínálat-rágás'!E15</f>
        <v>0</v>
      </c>
      <c r="D15" s="253">
        <f t="shared" si="0"/>
        <v>0</v>
      </c>
      <c r="E15" s="253" t="e">
        <f t="shared" si="6"/>
        <v>#DIV/0!</v>
      </c>
      <c r="F15" s="253">
        <f t="shared" si="1"/>
        <v>0</v>
      </c>
      <c r="G15" s="263" t="str">
        <f t="shared" si="7"/>
        <v>Erdei fenyő</v>
      </c>
      <c r="H15" s="260">
        <f t="shared" si="2"/>
        <v>0</v>
      </c>
      <c r="I15" s="336">
        <f>'növénykínálat-rágás'!F15</f>
        <v>0</v>
      </c>
      <c r="J15" s="237"/>
      <c r="K15" s="238"/>
      <c r="L15" s="238"/>
      <c r="M15" s="22"/>
      <c r="N15" s="1"/>
      <c r="O15" s="21"/>
      <c r="R15" s="254" t="str">
        <f t="shared" si="8"/>
        <v>Erdei fenyő</v>
      </c>
      <c r="S15" s="255">
        <f t="shared" si="9"/>
        <v>0</v>
      </c>
      <c r="T15" s="41" t="e">
        <f t="shared" si="10"/>
        <v>#DIV/0!</v>
      </c>
      <c r="U15" s="255">
        <f t="shared" si="11"/>
        <v>0</v>
      </c>
      <c r="V15" s="150" t="e">
        <f t="shared" si="3"/>
        <v>#NUM!</v>
      </c>
      <c r="W15" s="150" t="e">
        <f t="shared" si="4"/>
        <v>#NUM!</v>
      </c>
      <c r="X15" s="193"/>
      <c r="Y15" s="193"/>
      <c r="Z15" s="193"/>
      <c r="AA15" s="193"/>
      <c r="AB15" s="193"/>
      <c r="AC15" s="193"/>
    </row>
    <row r="16" spans="1:29" ht="15.75" x14ac:dyDescent="0.25">
      <c r="A16" s="150" t="str">
        <f>'növénykínálat-rágás'!A16</f>
        <v>Akác</v>
      </c>
      <c r="B16" s="260">
        <f t="shared" si="5"/>
        <v>0</v>
      </c>
      <c r="C16" s="335">
        <f>'növénykínálat-rágás'!E16</f>
        <v>0</v>
      </c>
      <c r="D16" s="253">
        <f t="shared" si="0"/>
        <v>0</v>
      </c>
      <c r="E16" s="253" t="e">
        <f t="shared" si="6"/>
        <v>#DIV/0!</v>
      </c>
      <c r="F16" s="253">
        <f t="shared" si="1"/>
        <v>0</v>
      </c>
      <c r="G16" s="263" t="str">
        <f t="shared" si="7"/>
        <v>Akác</v>
      </c>
      <c r="H16" s="260">
        <f t="shared" si="2"/>
        <v>0</v>
      </c>
      <c r="I16" s="336">
        <f>'növénykínálat-rágás'!F16</f>
        <v>0</v>
      </c>
      <c r="J16" s="237"/>
      <c r="K16" s="238"/>
      <c r="L16" s="238"/>
      <c r="M16" s="22"/>
      <c r="N16" s="1"/>
      <c r="O16" s="21"/>
      <c r="R16" s="254" t="str">
        <f t="shared" si="8"/>
        <v>Akác</v>
      </c>
      <c r="S16" s="255">
        <f t="shared" si="9"/>
        <v>0</v>
      </c>
      <c r="T16" s="41" t="e">
        <f t="shared" si="10"/>
        <v>#DIV/0!</v>
      </c>
      <c r="U16" s="255">
        <f t="shared" si="11"/>
        <v>0</v>
      </c>
      <c r="V16" s="150" t="e">
        <f t="shared" si="3"/>
        <v>#NUM!</v>
      </c>
      <c r="W16" s="150" t="e">
        <f t="shared" si="4"/>
        <v>#NUM!</v>
      </c>
      <c r="X16" s="193"/>
      <c r="Y16" s="193"/>
      <c r="Z16" s="193"/>
      <c r="AA16" s="193"/>
      <c r="AB16" s="193"/>
      <c r="AC16" s="193"/>
    </row>
    <row r="17" spans="1:29" ht="15.75" x14ac:dyDescent="0.25">
      <c r="A17" s="150" t="str">
        <f>'növénykínálat-rágás'!A17</f>
        <v>Fagyal</v>
      </c>
      <c r="B17" s="260">
        <f t="shared" si="5"/>
        <v>20</v>
      </c>
      <c r="C17" s="335">
        <f>'növénykínálat-rágás'!E17</f>
        <v>22</v>
      </c>
      <c r="D17" s="253">
        <f t="shared" si="0"/>
        <v>0.13750000000000001</v>
      </c>
      <c r="E17" s="253">
        <f t="shared" si="6"/>
        <v>-1</v>
      </c>
      <c r="F17" s="253">
        <f t="shared" si="1"/>
        <v>0</v>
      </c>
      <c r="G17" s="263" t="str">
        <f t="shared" si="7"/>
        <v>Fagyal</v>
      </c>
      <c r="H17" s="260">
        <f t="shared" si="2"/>
        <v>2.75</v>
      </c>
      <c r="I17" s="336">
        <f>'növénykínálat-rágás'!F17</f>
        <v>0</v>
      </c>
      <c r="J17" s="237"/>
      <c r="K17" s="238"/>
      <c r="L17" s="238"/>
      <c r="M17" s="22"/>
      <c r="N17" s="1"/>
      <c r="O17" s="21"/>
      <c r="R17" s="254" t="str">
        <f t="shared" si="8"/>
        <v>Fagyal</v>
      </c>
      <c r="S17" s="255">
        <f t="shared" si="9"/>
        <v>0.13750000000000001</v>
      </c>
      <c r="T17" s="41">
        <f t="shared" si="10"/>
        <v>-1</v>
      </c>
      <c r="U17" s="255">
        <f t="shared" si="11"/>
        <v>0</v>
      </c>
      <c r="V17" s="150">
        <f t="shared" si="3"/>
        <v>-0.29272932680851854</v>
      </c>
      <c r="W17" s="150" t="e">
        <f t="shared" si="4"/>
        <v>#NUM!</v>
      </c>
      <c r="X17" s="193"/>
      <c r="Y17" s="193"/>
      <c r="Z17" s="193"/>
      <c r="AA17" s="193"/>
      <c r="AB17" s="193"/>
      <c r="AC17" s="193"/>
    </row>
    <row r="18" spans="1:29" ht="15.75" x14ac:dyDescent="0.25">
      <c r="A18" s="150" t="str">
        <f>'növénykínálat-rágás'!A18</f>
        <v>Galagonya</v>
      </c>
      <c r="B18" s="260">
        <f t="shared" si="5"/>
        <v>20</v>
      </c>
      <c r="C18" s="335">
        <f>'növénykínálat-rágás'!E18</f>
        <v>15</v>
      </c>
      <c r="D18" s="253">
        <f t="shared" si="0"/>
        <v>9.375E-2</v>
      </c>
      <c r="E18" s="253">
        <f t="shared" si="6"/>
        <v>3.5714285714285747E-2</v>
      </c>
      <c r="F18" s="253">
        <f t="shared" si="1"/>
        <v>0.1</v>
      </c>
      <c r="G18" s="263" t="str">
        <f t="shared" si="7"/>
        <v>Galagonya</v>
      </c>
      <c r="H18" s="260">
        <f t="shared" si="2"/>
        <v>1.875</v>
      </c>
      <c r="I18" s="336">
        <f>'növénykínálat-rágás'!F18</f>
        <v>2</v>
      </c>
      <c r="J18" s="237"/>
      <c r="K18" s="238"/>
      <c r="L18" s="238"/>
      <c r="M18" s="22"/>
      <c r="N18" s="1"/>
      <c r="O18" s="21"/>
      <c r="R18" s="254" t="str">
        <f t="shared" si="8"/>
        <v>Galagonya</v>
      </c>
      <c r="S18" s="255">
        <f t="shared" si="9"/>
        <v>9.375E-2</v>
      </c>
      <c r="T18" s="41">
        <f t="shared" si="10"/>
        <v>3.5714285714285747E-2</v>
      </c>
      <c r="U18" s="255">
        <f t="shared" si="11"/>
        <v>0.1</v>
      </c>
      <c r="V18" s="150">
        <f t="shared" si="3"/>
        <v>-0.24121777000597766</v>
      </c>
      <c r="W18" s="150">
        <f t="shared" si="4"/>
        <v>-0.23025850929940458</v>
      </c>
      <c r="X18" s="193"/>
      <c r="Y18" s="193"/>
      <c r="Z18" s="193"/>
      <c r="AA18" s="193"/>
      <c r="AB18" s="193"/>
      <c r="AC18" s="193"/>
    </row>
    <row r="19" spans="1:29" ht="15.75" x14ac:dyDescent="0.25">
      <c r="A19" s="150" t="str">
        <f>'növénykínálat-rágás'!A19</f>
        <v>Húsos som</v>
      </c>
      <c r="B19" s="260">
        <f t="shared" si="5"/>
        <v>0</v>
      </c>
      <c r="C19" s="335">
        <f>'növénykínálat-rágás'!E19</f>
        <v>0</v>
      </c>
      <c r="D19" s="253">
        <f t="shared" si="0"/>
        <v>0</v>
      </c>
      <c r="E19" s="253" t="e">
        <f t="shared" si="6"/>
        <v>#DIV/0!</v>
      </c>
      <c r="F19" s="253">
        <f t="shared" si="1"/>
        <v>0</v>
      </c>
      <c r="G19" s="263" t="str">
        <f t="shared" si="7"/>
        <v>Húsos som</v>
      </c>
      <c r="H19" s="260">
        <f t="shared" si="2"/>
        <v>0</v>
      </c>
      <c r="I19" s="336">
        <f>'növénykínálat-rágás'!F19</f>
        <v>0</v>
      </c>
      <c r="J19" s="237"/>
      <c r="K19" s="238"/>
      <c r="L19" s="238"/>
      <c r="M19" s="22"/>
      <c r="N19" s="1"/>
      <c r="O19" s="21"/>
      <c r="R19" s="254" t="str">
        <f t="shared" si="8"/>
        <v>Húsos som</v>
      </c>
      <c r="S19" s="255">
        <f t="shared" si="9"/>
        <v>0</v>
      </c>
      <c r="T19" s="41" t="e">
        <f t="shared" si="10"/>
        <v>#DIV/0!</v>
      </c>
      <c r="U19" s="255">
        <f t="shared" si="11"/>
        <v>0</v>
      </c>
      <c r="V19" s="150" t="e">
        <f t="shared" si="3"/>
        <v>#NUM!</v>
      </c>
      <c r="W19" s="150" t="e">
        <f t="shared" si="4"/>
        <v>#NUM!</v>
      </c>
      <c r="X19" s="193"/>
      <c r="Y19" s="193"/>
      <c r="Z19" s="193"/>
      <c r="AA19" s="193"/>
      <c r="AB19" s="193"/>
      <c r="AC19" s="193"/>
    </row>
    <row r="20" spans="1:29" ht="15.75" x14ac:dyDescent="0.25">
      <c r="A20" s="150" t="str">
        <f>'növénykínálat-rágás'!A20</f>
        <v>Veresgyűrűs som</v>
      </c>
      <c r="B20" s="260">
        <f t="shared" si="5"/>
        <v>0</v>
      </c>
      <c r="C20" s="335">
        <f>'növénykínálat-rágás'!E20</f>
        <v>0</v>
      </c>
      <c r="D20" s="253">
        <f t="shared" si="0"/>
        <v>0</v>
      </c>
      <c r="E20" s="253" t="e">
        <f t="shared" si="6"/>
        <v>#DIV/0!</v>
      </c>
      <c r="F20" s="253">
        <f t="shared" si="1"/>
        <v>0</v>
      </c>
      <c r="G20" s="263" t="str">
        <f t="shared" si="7"/>
        <v>Veresgyűrűs som</v>
      </c>
      <c r="H20" s="260">
        <f t="shared" si="2"/>
        <v>0</v>
      </c>
      <c r="I20" s="336">
        <f>'növénykínálat-rágás'!F20</f>
        <v>0</v>
      </c>
      <c r="J20" s="237"/>
      <c r="K20" s="238"/>
      <c r="L20" s="238"/>
      <c r="M20" s="22"/>
      <c r="N20" s="1"/>
      <c r="O20" s="21"/>
      <c r="R20" s="254" t="str">
        <f t="shared" si="8"/>
        <v>Veresgyűrűs som</v>
      </c>
      <c r="S20" s="255">
        <f t="shared" si="9"/>
        <v>0</v>
      </c>
      <c r="T20" s="41" t="e">
        <f t="shared" si="10"/>
        <v>#DIV/0!</v>
      </c>
      <c r="U20" s="255">
        <f t="shared" si="11"/>
        <v>0</v>
      </c>
      <c r="V20" s="150" t="e">
        <f t="shared" si="3"/>
        <v>#NUM!</v>
      </c>
      <c r="W20" s="150" t="e">
        <f t="shared" si="4"/>
        <v>#NUM!</v>
      </c>
      <c r="X20" s="193"/>
      <c r="Y20" s="193"/>
      <c r="Z20" s="193"/>
      <c r="AA20" s="193"/>
      <c r="AB20" s="193"/>
      <c r="AC20" s="193"/>
    </row>
    <row r="21" spans="1:29" ht="15.75" x14ac:dyDescent="0.25">
      <c r="A21" s="150" t="str">
        <f>'növénykínálat-rágás'!A21</f>
        <v>Kökény</v>
      </c>
      <c r="B21" s="260">
        <f t="shared" si="5"/>
        <v>0</v>
      </c>
      <c r="C21" s="335">
        <f>'növénykínálat-rágás'!E21</f>
        <v>0</v>
      </c>
      <c r="D21" s="253">
        <f t="shared" si="0"/>
        <v>0</v>
      </c>
      <c r="E21" s="253" t="e">
        <f t="shared" si="6"/>
        <v>#DIV/0!</v>
      </c>
      <c r="F21" s="253">
        <f t="shared" si="1"/>
        <v>0</v>
      </c>
      <c r="G21" s="263" t="str">
        <f t="shared" si="7"/>
        <v>Kökény</v>
      </c>
      <c r="H21" s="260">
        <f t="shared" si="2"/>
        <v>0</v>
      </c>
      <c r="I21" s="336">
        <f>'növénykínálat-rágás'!F21</f>
        <v>0</v>
      </c>
      <c r="J21" s="237"/>
      <c r="K21" s="238"/>
      <c r="L21" s="238"/>
      <c r="M21" s="22"/>
      <c r="N21" s="1"/>
      <c r="O21" s="21"/>
      <c r="R21" s="254" t="str">
        <f t="shared" si="8"/>
        <v>Kökény</v>
      </c>
      <c r="S21" s="255">
        <f t="shared" si="9"/>
        <v>0</v>
      </c>
      <c r="T21" s="41" t="e">
        <f t="shared" si="10"/>
        <v>#DIV/0!</v>
      </c>
      <c r="U21" s="255">
        <f t="shared" si="11"/>
        <v>0</v>
      </c>
      <c r="V21" s="150" t="e">
        <f t="shared" si="3"/>
        <v>#NUM!</v>
      </c>
      <c r="W21" s="150" t="e">
        <f t="shared" si="4"/>
        <v>#NUM!</v>
      </c>
      <c r="X21" s="193"/>
      <c r="Y21" s="193"/>
      <c r="Z21" s="193"/>
      <c r="AA21" s="193"/>
      <c r="AB21" s="193"/>
      <c r="AC21" s="193"/>
    </row>
    <row r="22" spans="1:29" ht="15.75" x14ac:dyDescent="0.25">
      <c r="A22" s="150" t="str">
        <f>'növénykínálat-rágás'!A22</f>
        <v>Szeder</v>
      </c>
      <c r="B22" s="260">
        <f t="shared" si="5"/>
        <v>0</v>
      </c>
      <c r="C22" s="335">
        <f>'növénykínálat-rágás'!E22</f>
        <v>0</v>
      </c>
      <c r="D22" s="253">
        <f t="shared" si="0"/>
        <v>0</v>
      </c>
      <c r="E22" s="253" t="e">
        <f t="shared" si="6"/>
        <v>#DIV/0!</v>
      </c>
      <c r="F22" s="253">
        <f t="shared" si="1"/>
        <v>0</v>
      </c>
      <c r="G22" s="263" t="str">
        <f t="shared" si="7"/>
        <v>Szeder</v>
      </c>
      <c r="H22" s="260">
        <f t="shared" si="2"/>
        <v>0</v>
      </c>
      <c r="I22" s="336">
        <f>'növénykínálat-rágás'!F22</f>
        <v>0</v>
      </c>
      <c r="J22" s="193"/>
      <c r="K22" s="193"/>
      <c r="L22" s="238"/>
      <c r="M22" s="21"/>
      <c r="N22" s="1"/>
      <c r="O22" s="22"/>
      <c r="R22" s="254" t="str">
        <f t="shared" si="8"/>
        <v>Szeder</v>
      </c>
      <c r="S22" s="255">
        <f t="shared" si="9"/>
        <v>0</v>
      </c>
      <c r="T22" s="41" t="e">
        <f t="shared" si="10"/>
        <v>#DIV/0!</v>
      </c>
      <c r="U22" s="255">
        <f t="shared" si="11"/>
        <v>0</v>
      </c>
      <c r="V22" s="150" t="e">
        <f t="shared" si="3"/>
        <v>#NUM!</v>
      </c>
      <c r="W22" s="150" t="e">
        <f t="shared" si="4"/>
        <v>#NUM!</v>
      </c>
      <c r="X22" s="193"/>
      <c r="Y22" s="193"/>
      <c r="Z22" s="193"/>
      <c r="AA22" s="193"/>
      <c r="AB22" s="193"/>
      <c r="AC22" s="193"/>
    </row>
    <row r="23" spans="1:29" ht="15.75" x14ac:dyDescent="0.25">
      <c r="A23" s="150" t="str">
        <f>'növénykínálat-rágás'!A23</f>
        <v>Vadrózsa</v>
      </c>
      <c r="B23" s="260">
        <f t="shared" si="5"/>
        <v>20</v>
      </c>
      <c r="C23" s="335">
        <f>'növénykínálat-rágás'!E23</f>
        <v>22</v>
      </c>
      <c r="D23" s="253">
        <f t="shared" si="0"/>
        <v>0.13750000000000001</v>
      </c>
      <c r="E23" s="253">
        <f t="shared" si="6"/>
        <v>-1</v>
      </c>
      <c r="F23" s="253">
        <f t="shared" si="1"/>
        <v>0</v>
      </c>
      <c r="G23" s="263" t="str">
        <f t="shared" si="7"/>
        <v>Vadrózsa</v>
      </c>
      <c r="H23" s="260">
        <f t="shared" si="2"/>
        <v>2.75</v>
      </c>
      <c r="I23" s="336">
        <f>'növénykínálat-rágás'!F23</f>
        <v>0</v>
      </c>
      <c r="J23" s="193"/>
      <c r="K23" s="193"/>
      <c r="L23" s="238"/>
      <c r="M23" s="21"/>
      <c r="N23" s="25"/>
      <c r="O23" s="1"/>
      <c r="P23" s="22"/>
      <c r="R23" s="256" t="str">
        <f t="shared" si="8"/>
        <v>Vadrózsa</v>
      </c>
      <c r="S23" s="255">
        <f t="shared" si="9"/>
        <v>0.13750000000000001</v>
      </c>
      <c r="T23" s="41">
        <f t="shared" si="10"/>
        <v>-1</v>
      </c>
      <c r="U23" s="255">
        <f t="shared" si="11"/>
        <v>0</v>
      </c>
      <c r="V23" s="150">
        <f t="shared" si="3"/>
        <v>-0.29272932680851854</v>
      </c>
      <c r="W23" s="150" t="e">
        <f t="shared" si="4"/>
        <v>#NUM!</v>
      </c>
      <c r="X23" s="193"/>
      <c r="Y23" s="193"/>
      <c r="Z23" s="193"/>
      <c r="AA23" s="193"/>
      <c r="AB23" s="193"/>
      <c r="AC23" s="193"/>
    </row>
    <row r="24" spans="1:29" ht="15.75" x14ac:dyDescent="0.25">
      <c r="A24" s="150" t="str">
        <f>'növénykínálat-rágás'!A24</f>
        <v>Bodza</v>
      </c>
      <c r="B24" s="260">
        <f t="shared" si="5"/>
        <v>0</v>
      </c>
      <c r="C24" s="335">
        <f>'növénykínálat-rágás'!E24</f>
        <v>0</v>
      </c>
      <c r="D24" s="253">
        <f t="shared" si="0"/>
        <v>0</v>
      </c>
      <c r="E24" s="253" t="e">
        <f t="shared" si="6"/>
        <v>#DIV/0!</v>
      </c>
      <c r="F24" s="253">
        <f t="shared" si="1"/>
        <v>0</v>
      </c>
      <c r="G24" s="263" t="str">
        <f t="shared" si="7"/>
        <v>Bodza</v>
      </c>
      <c r="H24" s="260">
        <f t="shared" si="2"/>
        <v>0</v>
      </c>
      <c r="I24" s="336">
        <f>'növénykínálat-rágás'!F24</f>
        <v>0</v>
      </c>
      <c r="J24" s="193"/>
      <c r="K24" s="193"/>
      <c r="L24" s="238"/>
      <c r="M24" s="21"/>
      <c r="N24" s="25"/>
      <c r="O24" s="1"/>
      <c r="P24" s="22"/>
      <c r="R24" s="254" t="str">
        <f t="shared" si="8"/>
        <v>Bodza</v>
      </c>
      <c r="S24" s="255">
        <f t="shared" si="9"/>
        <v>0</v>
      </c>
      <c r="T24" s="41" t="e">
        <f t="shared" si="10"/>
        <v>#DIV/0!</v>
      </c>
      <c r="U24" s="255">
        <f t="shared" si="11"/>
        <v>0</v>
      </c>
      <c r="V24" s="150" t="e">
        <f t="shared" si="3"/>
        <v>#NUM!</v>
      </c>
      <c r="W24" s="150" t="e">
        <f t="shared" si="4"/>
        <v>#NUM!</v>
      </c>
      <c r="X24" s="193"/>
      <c r="Y24" s="193"/>
      <c r="Z24" s="193"/>
      <c r="AA24" s="193"/>
      <c r="AB24" s="193"/>
      <c r="AC24" s="193"/>
    </row>
    <row r="25" spans="1:29" ht="15.75" x14ac:dyDescent="0.25">
      <c r="A25" s="150"/>
      <c r="B25" s="260"/>
      <c r="C25" s="335"/>
      <c r="D25" s="253"/>
      <c r="E25" s="253"/>
      <c r="F25" s="253"/>
      <c r="G25" s="263"/>
      <c r="H25" s="260"/>
      <c r="I25" s="336"/>
      <c r="J25" s="193"/>
      <c r="K25" s="193"/>
      <c r="L25" s="193"/>
      <c r="R25" s="254"/>
      <c r="S25" s="255"/>
      <c r="T25" s="41"/>
      <c r="U25" s="255"/>
      <c r="V25" s="150"/>
      <c r="W25" s="150"/>
      <c r="X25" s="193"/>
      <c r="Y25" s="193"/>
      <c r="Z25" s="193"/>
      <c r="AA25" s="193"/>
      <c r="AB25" s="193"/>
      <c r="AC25" s="193"/>
    </row>
    <row r="26" spans="1:29" ht="15.75" x14ac:dyDescent="0.25">
      <c r="A26" s="150" t="s">
        <v>195</v>
      </c>
      <c r="B26" s="252"/>
      <c r="C26" s="261">
        <f>SUM(C5:C24)</f>
        <v>160</v>
      </c>
      <c r="D26" s="262"/>
      <c r="E26" s="252"/>
      <c r="F26" s="252"/>
      <c r="G26" s="263" t="str">
        <f>A26</f>
        <v>összes (n)</v>
      </c>
      <c r="H26" s="260">
        <f>SUM(H5:H24)</f>
        <v>20</v>
      </c>
      <c r="I26" s="260">
        <f>SUM(I5:I24)</f>
        <v>20</v>
      </c>
      <c r="J26" s="242"/>
      <c r="K26" s="238"/>
      <c r="L26" s="193"/>
      <c r="R26" s="254" t="str">
        <f>A26</f>
        <v>összes (n)</v>
      </c>
      <c r="S26" s="40">
        <f>SUM(S5:S21)</f>
        <v>0.86250000000000004</v>
      </c>
      <c r="T26" s="257"/>
      <c r="U26" s="40">
        <f>SUM(U5:U21)</f>
        <v>0.99999999999999989</v>
      </c>
      <c r="V26" s="37" t="e">
        <f>-(SUM(V5:V21))</f>
        <v>#NUM!</v>
      </c>
      <c r="W26" s="37" t="e">
        <f>-(SUM(W5:W21))</f>
        <v>#NUM!</v>
      </c>
      <c r="X26" s="37">
        <f>COUNTIF(S5:S21, "&gt;0")</f>
        <v>7</v>
      </c>
      <c r="Y26" s="37">
        <f>COUNTIF(U5:U21, "&gt;0")</f>
        <v>4</v>
      </c>
      <c r="Z26" s="37" t="e">
        <f>V26/LN(X26)</f>
        <v>#NUM!</v>
      </c>
      <c r="AA26" s="37" t="e">
        <f>W26/LN(Y26)</f>
        <v>#NUM!</v>
      </c>
      <c r="AB26" s="193"/>
      <c r="AC26" s="193"/>
    </row>
    <row r="27" spans="1:29" ht="15.75" x14ac:dyDescent="0.25">
      <c r="B27" s="1"/>
      <c r="C27" s="22"/>
      <c r="D27" s="23"/>
      <c r="E27" s="1"/>
      <c r="F27" s="1"/>
      <c r="G27" s="1"/>
      <c r="H27" s="1"/>
      <c r="I27" s="1"/>
      <c r="J27" s="1"/>
      <c r="K27" s="23"/>
      <c r="R27" s="193"/>
      <c r="S27" s="258">
        <v>1</v>
      </c>
      <c r="T27" s="193"/>
      <c r="U27" s="258">
        <v>1</v>
      </c>
      <c r="V27" s="193"/>
      <c r="W27" s="193"/>
      <c r="X27" s="193"/>
      <c r="Y27" s="193"/>
      <c r="Z27" s="193"/>
      <c r="AA27" s="193"/>
      <c r="AB27" s="193"/>
      <c r="AC27" s="193"/>
    </row>
    <row r="28" spans="1:29" ht="15.75" x14ac:dyDescent="0.25">
      <c r="A28" s="238"/>
      <c r="B28" s="237"/>
      <c r="C28" s="478"/>
      <c r="D28" s="242"/>
      <c r="E28" s="237"/>
      <c r="F28" s="237"/>
      <c r="G28" s="237"/>
      <c r="H28" s="237"/>
      <c r="I28" s="237"/>
      <c r="J28" s="237"/>
      <c r="K28" s="242"/>
      <c r="L28" s="193"/>
      <c r="M28" s="193"/>
      <c r="N28" s="193"/>
      <c r="O28" s="193"/>
      <c r="P28" s="193"/>
      <c r="Q28" s="193"/>
      <c r="R28" s="193"/>
      <c r="S28" s="236" t="s">
        <v>314</v>
      </c>
      <c r="T28" s="244"/>
      <c r="U28" s="244"/>
      <c r="V28" s="236" t="s">
        <v>205</v>
      </c>
      <c r="W28" s="244"/>
      <c r="X28" s="244"/>
      <c r="Y28" s="244"/>
      <c r="Z28" s="244"/>
      <c r="AA28" s="193"/>
      <c r="AB28" s="193"/>
      <c r="AC28" s="193"/>
    </row>
    <row r="29" spans="1:29" ht="15.75" x14ac:dyDescent="0.25">
      <c r="A29" s="193"/>
      <c r="B29" s="193"/>
      <c r="C29" s="193"/>
      <c r="D29" s="193"/>
      <c r="E29" s="193"/>
      <c r="F29" s="193"/>
      <c r="G29" s="193"/>
      <c r="H29" s="193"/>
      <c r="I29" s="193"/>
      <c r="J29" s="193"/>
      <c r="K29" s="193"/>
      <c r="L29" s="193"/>
      <c r="M29" s="193"/>
      <c r="N29" s="193"/>
      <c r="O29" s="193"/>
      <c r="P29" s="193"/>
      <c r="Q29" s="193"/>
      <c r="R29" s="193"/>
      <c r="S29" s="193"/>
    </row>
    <row r="30" spans="1:29" ht="15.75" x14ac:dyDescent="0.25">
      <c r="A30" s="193"/>
      <c r="B30" s="193"/>
      <c r="C30" s="193"/>
      <c r="D30" s="193"/>
      <c r="E30" s="193"/>
      <c r="F30" s="193"/>
      <c r="G30" s="193"/>
      <c r="H30" s="193"/>
      <c r="I30" s="193"/>
      <c r="J30" s="193"/>
      <c r="K30" s="193"/>
      <c r="L30" s="193"/>
      <c r="M30" s="193"/>
      <c r="N30" s="193"/>
      <c r="O30" s="193"/>
      <c r="P30" s="193"/>
      <c r="Q30" s="193"/>
      <c r="R30" s="193"/>
      <c r="S30" s="193"/>
    </row>
    <row r="31" spans="1:29" ht="15.75" x14ac:dyDescent="0.25">
      <c r="A31" s="193"/>
      <c r="B31" s="193"/>
      <c r="C31" s="193"/>
      <c r="D31" s="193"/>
      <c r="E31" s="193"/>
      <c r="F31" s="193"/>
      <c r="G31" s="193"/>
      <c r="H31" s="193"/>
      <c r="I31" s="193"/>
      <c r="J31" s="193"/>
      <c r="K31" s="305"/>
      <c r="L31" s="305"/>
      <c r="M31" s="305"/>
      <c r="N31" s="305"/>
      <c r="O31" s="305"/>
      <c r="P31" s="305"/>
      <c r="Q31" s="305"/>
      <c r="R31" s="305"/>
      <c r="S31" s="193"/>
    </row>
    <row r="32" spans="1:29" ht="15.75" x14ac:dyDescent="0.25">
      <c r="A32" s="193"/>
      <c r="B32" s="193"/>
      <c r="C32" s="193"/>
      <c r="D32" s="193"/>
      <c r="E32" s="193"/>
      <c r="F32" s="193"/>
      <c r="G32" s="193"/>
      <c r="H32" s="193"/>
      <c r="I32" s="193"/>
      <c r="J32" s="193"/>
      <c r="K32" s="305"/>
      <c r="L32" s="305"/>
      <c r="M32" s="305"/>
      <c r="N32" s="305"/>
      <c r="O32" s="305"/>
      <c r="P32" s="305"/>
      <c r="Q32" s="305"/>
      <c r="R32" s="305"/>
      <c r="S32" s="193"/>
    </row>
    <row r="33" spans="1:19" ht="15.75" x14ac:dyDescent="0.25">
      <c r="A33" s="243" t="s">
        <v>150</v>
      </c>
      <c r="B33" s="193"/>
      <c r="C33" s="193"/>
      <c r="D33" s="193"/>
      <c r="E33" s="193"/>
      <c r="F33" s="193"/>
      <c r="G33" s="193"/>
      <c r="H33" s="193"/>
      <c r="I33" s="193"/>
      <c r="J33" s="193"/>
      <c r="K33" s="193"/>
      <c r="L33" s="193"/>
      <c r="M33" s="193"/>
      <c r="N33" s="193"/>
      <c r="O33" s="193"/>
      <c r="P33" s="193"/>
      <c r="Q33" s="193"/>
      <c r="R33" s="193"/>
      <c r="S33" s="193"/>
    </row>
    <row r="34" spans="1:19" ht="15.75" x14ac:dyDescent="0.25">
      <c r="A34" s="193" t="s">
        <v>151</v>
      </c>
      <c r="B34" s="193"/>
      <c r="C34" s="193"/>
      <c r="D34" s="193"/>
      <c r="E34" s="193"/>
      <c r="F34" s="193"/>
      <c r="G34" s="193"/>
      <c r="H34" s="193"/>
      <c r="I34" s="193"/>
      <c r="J34" s="193"/>
      <c r="K34" s="193"/>
      <c r="L34" s="193"/>
      <c r="M34" s="193"/>
      <c r="N34" s="193"/>
      <c r="O34" s="193"/>
      <c r="P34" s="238"/>
      <c r="Q34" s="193"/>
      <c r="R34" s="193"/>
      <c r="S34" s="193"/>
    </row>
    <row r="35" spans="1:19" ht="15.75" x14ac:dyDescent="0.25">
      <c r="A35" s="193"/>
      <c r="B35" s="193" t="s">
        <v>146</v>
      </c>
      <c r="C35" s="193" t="s">
        <v>152</v>
      </c>
      <c r="D35" s="193" t="s">
        <v>32</v>
      </c>
      <c r="E35" s="193"/>
      <c r="F35" s="193"/>
      <c r="G35" s="193"/>
      <c r="H35" s="193"/>
      <c r="I35" s="193"/>
      <c r="J35" s="193"/>
      <c r="K35" s="305"/>
      <c r="L35" s="305"/>
      <c r="M35" s="305"/>
      <c r="N35" s="238"/>
      <c r="O35" s="238"/>
      <c r="P35" s="305"/>
      <c r="Q35" s="238"/>
      <c r="R35" s="193"/>
      <c r="S35" s="193"/>
    </row>
    <row r="36" spans="1:19" ht="19.5" thickBot="1" x14ac:dyDescent="0.3">
      <c r="A36" s="245" t="s">
        <v>153</v>
      </c>
      <c r="B36" s="193" t="s">
        <v>154</v>
      </c>
      <c r="C36" s="246" t="s">
        <v>155</v>
      </c>
      <c r="D36" s="193" t="s">
        <v>171</v>
      </c>
      <c r="E36" s="193" t="s">
        <v>272</v>
      </c>
      <c r="F36" s="193"/>
      <c r="G36" s="193"/>
      <c r="H36" s="193"/>
      <c r="I36" s="193"/>
      <c r="J36" s="193"/>
      <c r="K36" s="193" t="s">
        <v>156</v>
      </c>
      <c r="L36" s="193" t="s">
        <v>157</v>
      </c>
      <c r="M36" s="193" t="s">
        <v>158</v>
      </c>
      <c r="N36" s="193" t="s">
        <v>159</v>
      </c>
      <c r="O36" s="193" t="s">
        <v>160</v>
      </c>
      <c r="P36" s="471" t="s">
        <v>199</v>
      </c>
      <c r="Q36" s="193" t="s">
        <v>153</v>
      </c>
      <c r="R36" s="193"/>
      <c r="S36" s="193"/>
    </row>
    <row r="37" spans="1:19" ht="15.75" x14ac:dyDescent="0.25">
      <c r="A37" s="150" t="str">
        <f t="shared" ref="A37:C56" si="12">A5</f>
        <v>Kocsánytalan tölgy</v>
      </c>
      <c r="B37" s="264">
        <f t="shared" si="12"/>
        <v>20</v>
      </c>
      <c r="C37" s="264">
        <f t="shared" si="12"/>
        <v>26</v>
      </c>
      <c r="D37" s="264">
        <f>SUM(B37:C37)</f>
        <v>46</v>
      </c>
      <c r="E37" s="264">
        <f>IF(C5=0,"nem volt",(B37-C37)*(B37-C37)/B37)</f>
        <v>1.8</v>
      </c>
      <c r="F37" s="193"/>
      <c r="G37" s="193"/>
      <c r="H37" s="193"/>
      <c r="I37" s="194"/>
      <c r="J37" s="193"/>
      <c r="K37" s="402">
        <f t="shared" ref="K37:K56" si="13">C37/C$57</f>
        <v>0.16250000000000001</v>
      </c>
      <c r="L37" s="402">
        <f>IF(K37=0,"nem volt",B37/B$57)</f>
        <v>0.125</v>
      </c>
      <c r="M37" s="402">
        <f>IF(K37=0,"nem volt",$O$1*(SQRT(K37*(1-K37)/C$57)))</f>
        <v>8.0138471972421646E-2</v>
      </c>
      <c r="N37" s="402">
        <f>K37-M37</f>
        <v>8.236152802757836E-2</v>
      </c>
      <c r="O37" s="402">
        <f>K37+M37</f>
        <v>0.24263847197242167</v>
      </c>
      <c r="P37" s="473" t="str">
        <f>IF(L37&gt;O37,"ritka",IF(L37&gt;N37,"ns","gyakori"))</f>
        <v>ns</v>
      </c>
      <c r="Q37" s="402" t="str">
        <f>A37</f>
        <v>Kocsánytalan tölgy</v>
      </c>
      <c r="R37" s="193"/>
      <c r="S37" s="193"/>
    </row>
    <row r="38" spans="1:19" ht="15.75" x14ac:dyDescent="0.25">
      <c r="A38" s="150" t="str">
        <f t="shared" si="12"/>
        <v>Kocsányos tölgy</v>
      </c>
      <c r="B38" s="264">
        <f t="shared" si="12"/>
        <v>0</v>
      </c>
      <c r="C38" s="264">
        <f t="shared" si="12"/>
        <v>0</v>
      </c>
      <c r="D38" s="264">
        <f t="shared" ref="D38:D56" si="14">SUM(B38:C38)</f>
        <v>0</v>
      </c>
      <c r="E38" s="264" t="str">
        <f t="shared" ref="E38:E57" si="15">IF(C6=0,"nem volt",(B38-C38)*(B38-C38)/B38)</f>
        <v>nem volt</v>
      </c>
      <c r="F38" s="193"/>
      <c r="G38" s="193"/>
      <c r="H38" s="193"/>
      <c r="I38" s="193"/>
      <c r="J38" s="193"/>
      <c r="K38" s="402">
        <f t="shared" si="13"/>
        <v>0</v>
      </c>
      <c r="L38" s="402" t="str">
        <f t="shared" ref="L38:L56" si="16">IF(K38=0,"nem volt",B38/B$57)</f>
        <v>nem volt</v>
      </c>
      <c r="M38" s="402" t="str">
        <f t="shared" ref="M38:M56" si="17">IF(K38=0,"nem volt",$O$1*(SQRT(K38*(1-K38)/C$57)))</f>
        <v>nem volt</v>
      </c>
      <c r="N38" s="402" t="e">
        <f t="shared" ref="N38:N56" si="18">K38-M38</f>
        <v>#VALUE!</v>
      </c>
      <c r="O38" s="402" t="e">
        <f t="shared" ref="O38:O56" si="19">K38+M38</f>
        <v>#VALUE!</v>
      </c>
      <c r="P38" s="474" t="e">
        <f t="shared" ref="P38:P56" si="20">IF(L38&gt;O38,"ritka",IF(L38&gt;N38,"ns","gyakori"))</f>
        <v>#VALUE!</v>
      </c>
      <c r="Q38" s="402" t="str">
        <f t="shared" ref="Q38:Q56" si="21">A38</f>
        <v>Kocsányos tölgy</v>
      </c>
      <c r="R38" s="193"/>
      <c r="S38" s="193"/>
    </row>
    <row r="39" spans="1:19" ht="15.75" x14ac:dyDescent="0.25">
      <c r="A39" s="150" t="str">
        <f t="shared" si="12"/>
        <v>Csertölgy</v>
      </c>
      <c r="B39" s="264">
        <f t="shared" si="12"/>
        <v>20</v>
      </c>
      <c r="C39" s="264">
        <f t="shared" si="12"/>
        <v>2</v>
      </c>
      <c r="D39" s="264">
        <f t="shared" si="14"/>
        <v>22</v>
      </c>
      <c r="E39" s="264">
        <f t="shared" si="15"/>
        <v>16.2</v>
      </c>
      <c r="F39" s="193"/>
      <c r="G39" s="193"/>
      <c r="H39" s="193"/>
      <c r="I39" s="193"/>
      <c r="J39" s="193"/>
      <c r="K39" s="402">
        <f t="shared" si="13"/>
        <v>1.2500000000000001E-2</v>
      </c>
      <c r="L39" s="402">
        <f t="shared" si="16"/>
        <v>0.125</v>
      </c>
      <c r="M39" s="402">
        <f t="shared" si="17"/>
        <v>2.4134901209456699E-2</v>
      </c>
      <c r="N39" s="402">
        <f t="shared" si="18"/>
        <v>-1.1634901209456698E-2</v>
      </c>
      <c r="O39" s="402">
        <f t="shared" si="19"/>
        <v>3.6634901209456699E-2</v>
      </c>
      <c r="P39" s="474" t="str">
        <f t="shared" si="20"/>
        <v>ritka</v>
      </c>
      <c r="Q39" s="402" t="str">
        <f t="shared" si="21"/>
        <v>Csertölgy</v>
      </c>
      <c r="R39" s="193"/>
      <c r="S39" s="193"/>
    </row>
    <row r="40" spans="1:19" ht="15.75" x14ac:dyDescent="0.25">
      <c r="A40" s="150" t="str">
        <f t="shared" si="12"/>
        <v>Magas kőris</v>
      </c>
      <c r="B40" s="264">
        <f t="shared" si="12"/>
        <v>0</v>
      </c>
      <c r="C40" s="264">
        <f t="shared" si="12"/>
        <v>0</v>
      </c>
      <c r="D40" s="264">
        <f t="shared" si="14"/>
        <v>0</v>
      </c>
      <c r="E40" s="264" t="str">
        <f t="shared" si="15"/>
        <v>nem volt</v>
      </c>
      <c r="F40" s="193"/>
      <c r="G40" s="193"/>
      <c r="H40" s="193"/>
      <c r="I40" s="193"/>
      <c r="J40" s="193"/>
      <c r="K40" s="402">
        <f t="shared" si="13"/>
        <v>0</v>
      </c>
      <c r="L40" s="402" t="str">
        <f t="shared" si="16"/>
        <v>nem volt</v>
      </c>
      <c r="M40" s="402" t="str">
        <f t="shared" si="17"/>
        <v>nem volt</v>
      </c>
      <c r="N40" s="402" t="e">
        <f t="shared" si="18"/>
        <v>#VALUE!</v>
      </c>
      <c r="O40" s="402" t="e">
        <f t="shared" si="19"/>
        <v>#VALUE!</v>
      </c>
      <c r="P40" s="474" t="e">
        <f t="shared" si="20"/>
        <v>#VALUE!</v>
      </c>
      <c r="Q40" s="402" t="str">
        <f t="shared" si="21"/>
        <v>Magas kőris</v>
      </c>
      <c r="R40" s="193"/>
      <c r="S40" s="193"/>
    </row>
    <row r="41" spans="1:19" ht="15.75" x14ac:dyDescent="0.25">
      <c r="A41" s="150" t="str">
        <f t="shared" si="12"/>
        <v>Virágos kőris</v>
      </c>
      <c r="B41" s="264">
        <f t="shared" si="12"/>
        <v>20</v>
      </c>
      <c r="C41" s="264">
        <f t="shared" si="12"/>
        <v>3</v>
      </c>
      <c r="D41" s="264">
        <f t="shared" si="14"/>
        <v>23</v>
      </c>
      <c r="E41" s="264">
        <f t="shared" si="15"/>
        <v>14.45</v>
      </c>
      <c r="F41" s="193"/>
      <c r="G41" s="193"/>
      <c r="H41" s="193"/>
      <c r="I41" s="193"/>
      <c r="J41" s="193"/>
      <c r="K41" s="402">
        <f t="shared" si="13"/>
        <v>1.8749999999999999E-2</v>
      </c>
      <c r="L41" s="402">
        <f t="shared" si="16"/>
        <v>0.125</v>
      </c>
      <c r="M41" s="402">
        <f t="shared" si="17"/>
        <v>2.9465406554417161E-2</v>
      </c>
      <c r="N41" s="402">
        <f t="shared" si="18"/>
        <v>-1.0715406554417162E-2</v>
      </c>
      <c r="O41" s="402">
        <f t="shared" si="19"/>
        <v>4.821540655441716E-2</v>
      </c>
      <c r="P41" s="474" t="str">
        <f t="shared" si="20"/>
        <v>ritka</v>
      </c>
      <c r="Q41" s="402" t="str">
        <f t="shared" si="21"/>
        <v>Virágos kőris</v>
      </c>
      <c r="R41" s="193"/>
      <c r="S41" s="193"/>
    </row>
    <row r="42" spans="1:19" ht="15.75" x14ac:dyDescent="0.25">
      <c r="A42" s="150" t="str">
        <f t="shared" si="12"/>
        <v>Gyertyán</v>
      </c>
      <c r="B42" s="264">
        <f t="shared" si="12"/>
        <v>20</v>
      </c>
      <c r="C42" s="264">
        <f t="shared" si="12"/>
        <v>17</v>
      </c>
      <c r="D42" s="264">
        <f t="shared" si="14"/>
        <v>37</v>
      </c>
      <c r="E42" s="264">
        <f t="shared" si="15"/>
        <v>0.45</v>
      </c>
      <c r="F42" s="193"/>
      <c r="G42" s="193"/>
      <c r="H42" s="193"/>
      <c r="I42" s="193"/>
      <c r="J42" s="193"/>
      <c r="K42" s="402">
        <f t="shared" si="13"/>
        <v>0.10625</v>
      </c>
      <c r="L42" s="402">
        <f t="shared" si="16"/>
        <v>0.125</v>
      </c>
      <c r="M42" s="402">
        <f t="shared" si="17"/>
        <v>6.6941349553282431E-2</v>
      </c>
      <c r="N42" s="402">
        <f t="shared" si="18"/>
        <v>3.9308650446717566E-2</v>
      </c>
      <c r="O42" s="402">
        <f t="shared" si="19"/>
        <v>0.17319134955328241</v>
      </c>
      <c r="P42" s="474" t="str">
        <f t="shared" si="20"/>
        <v>ns</v>
      </c>
      <c r="Q42" s="402" t="str">
        <f t="shared" si="21"/>
        <v>Gyertyán</v>
      </c>
      <c r="R42" s="193"/>
      <c r="S42" s="193"/>
    </row>
    <row r="43" spans="1:19" ht="15.75" x14ac:dyDescent="0.25">
      <c r="A43" s="150" t="str">
        <f t="shared" si="12"/>
        <v>Bükk</v>
      </c>
      <c r="B43" s="264">
        <f t="shared" si="12"/>
        <v>0</v>
      </c>
      <c r="C43" s="264">
        <f t="shared" si="12"/>
        <v>0</v>
      </c>
      <c r="D43" s="264">
        <f t="shared" si="14"/>
        <v>0</v>
      </c>
      <c r="E43" s="264" t="str">
        <f t="shared" si="15"/>
        <v>nem volt</v>
      </c>
      <c r="F43" s="193"/>
      <c r="G43" s="193"/>
      <c r="H43" s="193"/>
      <c r="I43" s="193"/>
      <c r="J43" s="193"/>
      <c r="K43" s="402">
        <f t="shared" si="13"/>
        <v>0</v>
      </c>
      <c r="L43" s="402" t="str">
        <f t="shared" si="16"/>
        <v>nem volt</v>
      </c>
      <c r="M43" s="402" t="str">
        <f t="shared" si="17"/>
        <v>nem volt</v>
      </c>
      <c r="N43" s="402" t="e">
        <f t="shared" si="18"/>
        <v>#VALUE!</v>
      </c>
      <c r="O43" s="402" t="e">
        <f t="shared" si="19"/>
        <v>#VALUE!</v>
      </c>
      <c r="P43" s="474" t="e">
        <f t="shared" si="20"/>
        <v>#VALUE!</v>
      </c>
      <c r="Q43" s="402" t="str">
        <f t="shared" si="21"/>
        <v>Bükk</v>
      </c>
      <c r="R43" s="248"/>
      <c r="S43" s="193"/>
    </row>
    <row r="44" spans="1:19" ht="15.75" x14ac:dyDescent="0.25">
      <c r="A44" s="150" t="str">
        <f t="shared" si="12"/>
        <v>Hegyi juhar</v>
      </c>
      <c r="B44" s="264">
        <f t="shared" si="12"/>
        <v>0</v>
      </c>
      <c r="C44" s="264">
        <f t="shared" si="12"/>
        <v>0</v>
      </c>
      <c r="D44" s="264">
        <f t="shared" si="14"/>
        <v>0</v>
      </c>
      <c r="E44" s="264" t="str">
        <f t="shared" si="15"/>
        <v>nem volt</v>
      </c>
      <c r="F44" s="193"/>
      <c r="G44" s="193"/>
      <c r="H44" s="193"/>
      <c r="I44" s="193"/>
      <c r="J44" s="193"/>
      <c r="K44" s="402">
        <f t="shared" si="13"/>
        <v>0</v>
      </c>
      <c r="L44" s="402" t="str">
        <f t="shared" si="16"/>
        <v>nem volt</v>
      </c>
      <c r="M44" s="402" t="str">
        <f t="shared" si="17"/>
        <v>nem volt</v>
      </c>
      <c r="N44" s="402" t="e">
        <f t="shared" si="18"/>
        <v>#VALUE!</v>
      </c>
      <c r="O44" s="402" t="e">
        <f t="shared" si="19"/>
        <v>#VALUE!</v>
      </c>
      <c r="P44" s="474" t="e">
        <f t="shared" si="20"/>
        <v>#VALUE!</v>
      </c>
      <c r="Q44" s="402" t="str">
        <f t="shared" si="21"/>
        <v>Hegyi juhar</v>
      </c>
      <c r="R44" s="248"/>
      <c r="S44" s="193"/>
    </row>
    <row r="45" spans="1:19" ht="15.75" x14ac:dyDescent="0.25">
      <c r="A45" s="150" t="str">
        <f t="shared" si="12"/>
        <v>Korai juhar</v>
      </c>
      <c r="B45" s="264">
        <f t="shared" si="12"/>
        <v>0</v>
      </c>
      <c r="C45" s="264">
        <f t="shared" si="12"/>
        <v>0</v>
      </c>
      <c r="D45" s="264">
        <f t="shared" si="14"/>
        <v>0</v>
      </c>
      <c r="E45" s="264" t="str">
        <f t="shared" si="15"/>
        <v>nem volt</v>
      </c>
      <c r="F45" s="193"/>
      <c r="G45" s="193"/>
      <c r="H45" s="193"/>
      <c r="I45" s="193"/>
      <c r="J45" s="193"/>
      <c r="K45" s="402">
        <f t="shared" si="13"/>
        <v>0</v>
      </c>
      <c r="L45" s="402" t="str">
        <f t="shared" si="16"/>
        <v>nem volt</v>
      </c>
      <c r="M45" s="402" t="str">
        <f t="shared" si="17"/>
        <v>nem volt</v>
      </c>
      <c r="N45" s="402" t="e">
        <f t="shared" si="18"/>
        <v>#VALUE!</v>
      </c>
      <c r="O45" s="402" t="e">
        <f t="shared" si="19"/>
        <v>#VALUE!</v>
      </c>
      <c r="P45" s="474" t="e">
        <f t="shared" si="20"/>
        <v>#VALUE!</v>
      </c>
      <c r="Q45" s="402" t="str">
        <f t="shared" si="21"/>
        <v>Korai juhar</v>
      </c>
      <c r="R45" s="248"/>
      <c r="S45" s="193"/>
    </row>
    <row r="46" spans="1:19" ht="15.75" x14ac:dyDescent="0.25">
      <c r="A46" s="150" t="str">
        <f t="shared" si="12"/>
        <v>Mezei juhar</v>
      </c>
      <c r="B46" s="264">
        <f t="shared" si="12"/>
        <v>20</v>
      </c>
      <c r="C46" s="264">
        <f t="shared" si="12"/>
        <v>53</v>
      </c>
      <c r="D46" s="264">
        <f t="shared" si="14"/>
        <v>73</v>
      </c>
      <c r="E46" s="264">
        <f t="shared" si="15"/>
        <v>54.45</v>
      </c>
      <c r="F46" s="193"/>
      <c r="G46" s="193"/>
      <c r="H46" s="193"/>
      <c r="I46" s="193"/>
      <c r="J46" s="193"/>
      <c r="K46" s="402">
        <f t="shared" si="13"/>
        <v>0.33124999999999999</v>
      </c>
      <c r="L46" s="402">
        <f t="shared" si="16"/>
        <v>0.125</v>
      </c>
      <c r="M46" s="402">
        <f t="shared" si="17"/>
        <v>0.10224258184209456</v>
      </c>
      <c r="N46" s="402">
        <f t="shared" si="18"/>
        <v>0.22900741815790543</v>
      </c>
      <c r="O46" s="402">
        <f t="shared" si="19"/>
        <v>0.43349258184209455</v>
      </c>
      <c r="P46" s="474" t="str">
        <f t="shared" si="20"/>
        <v>gyakori</v>
      </c>
      <c r="Q46" s="402" t="str">
        <f t="shared" si="21"/>
        <v>Mezei juhar</v>
      </c>
      <c r="R46" s="248"/>
      <c r="S46" s="193"/>
    </row>
    <row r="47" spans="1:19" ht="15.75" x14ac:dyDescent="0.25">
      <c r="A47" s="150" t="str">
        <f t="shared" si="12"/>
        <v>Erdei fenyő</v>
      </c>
      <c r="B47" s="264">
        <f t="shared" si="12"/>
        <v>0</v>
      </c>
      <c r="C47" s="264">
        <f t="shared" si="12"/>
        <v>0</v>
      </c>
      <c r="D47" s="264">
        <f t="shared" si="14"/>
        <v>0</v>
      </c>
      <c r="E47" s="264" t="str">
        <f t="shared" si="15"/>
        <v>nem volt</v>
      </c>
      <c r="F47" s="193"/>
      <c r="G47" s="193"/>
      <c r="H47" s="193"/>
      <c r="I47" s="193"/>
      <c r="J47" s="193"/>
      <c r="K47" s="402">
        <f t="shared" si="13"/>
        <v>0</v>
      </c>
      <c r="L47" s="402" t="str">
        <f t="shared" si="16"/>
        <v>nem volt</v>
      </c>
      <c r="M47" s="402" t="str">
        <f t="shared" si="17"/>
        <v>nem volt</v>
      </c>
      <c r="N47" s="402" t="e">
        <f t="shared" si="18"/>
        <v>#VALUE!</v>
      </c>
      <c r="O47" s="402" t="e">
        <f t="shared" si="19"/>
        <v>#VALUE!</v>
      </c>
      <c r="P47" s="474" t="e">
        <f t="shared" si="20"/>
        <v>#VALUE!</v>
      </c>
      <c r="Q47" s="402" t="str">
        <f t="shared" si="21"/>
        <v>Erdei fenyő</v>
      </c>
      <c r="R47" s="248"/>
      <c r="S47" s="193"/>
    </row>
    <row r="48" spans="1:19" ht="15.75" x14ac:dyDescent="0.25">
      <c r="A48" s="150" t="str">
        <f t="shared" si="12"/>
        <v>Akác</v>
      </c>
      <c r="B48" s="264">
        <f t="shared" si="12"/>
        <v>0</v>
      </c>
      <c r="C48" s="264">
        <f t="shared" si="12"/>
        <v>0</v>
      </c>
      <c r="D48" s="264">
        <f t="shared" si="14"/>
        <v>0</v>
      </c>
      <c r="E48" s="264" t="str">
        <f t="shared" si="15"/>
        <v>nem volt</v>
      </c>
      <c r="F48" s="193"/>
      <c r="G48" s="193"/>
      <c r="H48" s="193"/>
      <c r="I48" s="193"/>
      <c r="J48" s="193"/>
      <c r="K48" s="402">
        <f t="shared" si="13"/>
        <v>0</v>
      </c>
      <c r="L48" s="402" t="str">
        <f t="shared" si="16"/>
        <v>nem volt</v>
      </c>
      <c r="M48" s="402" t="str">
        <f t="shared" si="17"/>
        <v>nem volt</v>
      </c>
      <c r="N48" s="402" t="e">
        <f t="shared" si="18"/>
        <v>#VALUE!</v>
      </c>
      <c r="O48" s="402" t="e">
        <f t="shared" si="19"/>
        <v>#VALUE!</v>
      </c>
      <c r="P48" s="474" t="e">
        <f t="shared" si="20"/>
        <v>#VALUE!</v>
      </c>
      <c r="Q48" s="402" t="str">
        <f t="shared" si="21"/>
        <v>Akác</v>
      </c>
      <c r="R48" s="248"/>
      <c r="S48" s="193"/>
    </row>
    <row r="49" spans="1:19" ht="15.75" x14ac:dyDescent="0.25">
      <c r="A49" s="150" t="str">
        <f t="shared" si="12"/>
        <v>Fagyal</v>
      </c>
      <c r="B49" s="264">
        <f t="shared" si="12"/>
        <v>20</v>
      </c>
      <c r="C49" s="264">
        <f t="shared" si="12"/>
        <v>22</v>
      </c>
      <c r="D49" s="264">
        <f t="shared" si="14"/>
        <v>42</v>
      </c>
      <c r="E49" s="264">
        <f t="shared" si="15"/>
        <v>0.2</v>
      </c>
      <c r="F49" s="193"/>
      <c r="G49" s="193"/>
      <c r="H49" s="193"/>
      <c r="I49" s="193"/>
      <c r="J49" s="193"/>
      <c r="K49" s="402">
        <f t="shared" si="13"/>
        <v>0.13750000000000001</v>
      </c>
      <c r="L49" s="402">
        <f t="shared" si="16"/>
        <v>0.125</v>
      </c>
      <c r="M49" s="402">
        <f t="shared" si="17"/>
        <v>7.4808830911068658E-2</v>
      </c>
      <c r="N49" s="402">
        <f t="shared" si="18"/>
        <v>6.2691169088931353E-2</v>
      </c>
      <c r="O49" s="402">
        <f t="shared" si="19"/>
        <v>0.21230883091106867</v>
      </c>
      <c r="P49" s="474" t="str">
        <f t="shared" si="20"/>
        <v>ns</v>
      </c>
      <c r="Q49" s="402" t="str">
        <f t="shared" si="21"/>
        <v>Fagyal</v>
      </c>
      <c r="R49" s="248"/>
      <c r="S49" s="193"/>
    </row>
    <row r="50" spans="1:19" ht="15.75" x14ac:dyDescent="0.25">
      <c r="A50" s="150" t="str">
        <f t="shared" si="12"/>
        <v>Galagonya</v>
      </c>
      <c r="B50" s="264">
        <f t="shared" si="12"/>
        <v>20</v>
      </c>
      <c r="C50" s="264">
        <f t="shared" si="12"/>
        <v>15</v>
      </c>
      <c r="D50" s="264">
        <f t="shared" si="14"/>
        <v>35</v>
      </c>
      <c r="E50" s="264">
        <f t="shared" si="15"/>
        <v>1.25</v>
      </c>
      <c r="F50" s="193"/>
      <c r="G50" s="193"/>
      <c r="H50" s="193"/>
      <c r="I50" s="193"/>
      <c r="J50" s="193"/>
      <c r="K50" s="402">
        <f t="shared" si="13"/>
        <v>9.375E-2</v>
      </c>
      <c r="L50" s="402">
        <f t="shared" si="16"/>
        <v>0.125</v>
      </c>
      <c r="M50" s="402">
        <f t="shared" si="17"/>
        <v>6.3318645334449045E-2</v>
      </c>
      <c r="N50" s="402">
        <f t="shared" si="18"/>
        <v>3.0431354665550955E-2</v>
      </c>
      <c r="O50" s="402">
        <f t="shared" si="19"/>
        <v>0.15706864533444903</v>
      </c>
      <c r="P50" s="474" t="str">
        <f t="shared" si="20"/>
        <v>ns</v>
      </c>
      <c r="Q50" s="402" t="str">
        <f t="shared" si="21"/>
        <v>Galagonya</v>
      </c>
      <c r="R50" s="248"/>
      <c r="S50" s="193"/>
    </row>
    <row r="51" spans="1:19" ht="15.75" x14ac:dyDescent="0.25">
      <c r="A51" s="150" t="str">
        <f t="shared" si="12"/>
        <v>Húsos som</v>
      </c>
      <c r="B51" s="264">
        <f t="shared" si="12"/>
        <v>0</v>
      </c>
      <c r="C51" s="264">
        <f t="shared" si="12"/>
        <v>0</v>
      </c>
      <c r="D51" s="264">
        <f t="shared" si="14"/>
        <v>0</v>
      </c>
      <c r="E51" s="264" t="str">
        <f t="shared" si="15"/>
        <v>nem volt</v>
      </c>
      <c r="F51" s="193"/>
      <c r="G51" s="193"/>
      <c r="H51" s="193"/>
      <c r="I51" s="193"/>
      <c r="J51" s="193"/>
      <c r="K51" s="402">
        <f t="shared" si="13"/>
        <v>0</v>
      </c>
      <c r="L51" s="402" t="str">
        <f t="shared" si="16"/>
        <v>nem volt</v>
      </c>
      <c r="M51" s="402" t="str">
        <f t="shared" si="17"/>
        <v>nem volt</v>
      </c>
      <c r="N51" s="402" t="e">
        <f t="shared" si="18"/>
        <v>#VALUE!</v>
      </c>
      <c r="O51" s="402" t="e">
        <f t="shared" si="19"/>
        <v>#VALUE!</v>
      </c>
      <c r="P51" s="474" t="e">
        <f t="shared" si="20"/>
        <v>#VALUE!</v>
      </c>
      <c r="Q51" s="402" t="str">
        <f t="shared" si="21"/>
        <v>Húsos som</v>
      </c>
      <c r="R51" s="248"/>
      <c r="S51" s="193"/>
    </row>
    <row r="52" spans="1:19" ht="15.75" x14ac:dyDescent="0.25">
      <c r="A52" s="150" t="str">
        <f t="shared" si="12"/>
        <v>Veresgyűrűs som</v>
      </c>
      <c r="B52" s="264">
        <f t="shared" si="12"/>
        <v>0</v>
      </c>
      <c r="C52" s="264">
        <f t="shared" si="12"/>
        <v>0</v>
      </c>
      <c r="D52" s="264">
        <f t="shared" si="14"/>
        <v>0</v>
      </c>
      <c r="E52" s="264" t="str">
        <f t="shared" si="15"/>
        <v>nem volt</v>
      </c>
      <c r="F52" s="193"/>
      <c r="G52" s="193"/>
      <c r="H52" s="193"/>
      <c r="I52" s="193"/>
      <c r="J52" s="193"/>
      <c r="K52" s="402">
        <f t="shared" si="13"/>
        <v>0</v>
      </c>
      <c r="L52" s="402" t="str">
        <f t="shared" si="16"/>
        <v>nem volt</v>
      </c>
      <c r="M52" s="402" t="str">
        <f t="shared" si="17"/>
        <v>nem volt</v>
      </c>
      <c r="N52" s="402" t="e">
        <f t="shared" si="18"/>
        <v>#VALUE!</v>
      </c>
      <c r="O52" s="402" t="e">
        <f t="shared" si="19"/>
        <v>#VALUE!</v>
      </c>
      <c r="P52" s="474" t="e">
        <f t="shared" si="20"/>
        <v>#VALUE!</v>
      </c>
      <c r="Q52" s="402" t="str">
        <f t="shared" si="21"/>
        <v>Veresgyűrűs som</v>
      </c>
      <c r="R52" s="248"/>
      <c r="S52" s="193"/>
    </row>
    <row r="53" spans="1:19" ht="15.75" x14ac:dyDescent="0.25">
      <c r="A53" s="150" t="str">
        <f t="shared" si="12"/>
        <v>Kökény</v>
      </c>
      <c r="B53" s="264">
        <f t="shared" si="12"/>
        <v>0</v>
      </c>
      <c r="C53" s="264">
        <f t="shared" si="12"/>
        <v>0</v>
      </c>
      <c r="D53" s="264">
        <f t="shared" si="14"/>
        <v>0</v>
      </c>
      <c r="E53" s="264" t="str">
        <f t="shared" si="15"/>
        <v>nem volt</v>
      </c>
      <c r="F53" s="193"/>
      <c r="G53" s="193"/>
      <c r="H53" s="193"/>
      <c r="I53" s="193"/>
      <c r="J53" s="193"/>
      <c r="K53" s="402">
        <f t="shared" si="13"/>
        <v>0</v>
      </c>
      <c r="L53" s="402" t="str">
        <f t="shared" si="16"/>
        <v>nem volt</v>
      </c>
      <c r="M53" s="402" t="str">
        <f t="shared" si="17"/>
        <v>nem volt</v>
      </c>
      <c r="N53" s="402" t="e">
        <f t="shared" si="18"/>
        <v>#VALUE!</v>
      </c>
      <c r="O53" s="402" t="e">
        <f t="shared" si="19"/>
        <v>#VALUE!</v>
      </c>
      <c r="P53" s="474" t="e">
        <f t="shared" si="20"/>
        <v>#VALUE!</v>
      </c>
      <c r="Q53" s="402" t="str">
        <f t="shared" si="21"/>
        <v>Kökény</v>
      </c>
      <c r="R53" s="248"/>
      <c r="S53" s="193"/>
    </row>
    <row r="54" spans="1:19" ht="15.75" x14ac:dyDescent="0.25">
      <c r="A54" s="150" t="str">
        <f t="shared" si="12"/>
        <v>Szeder</v>
      </c>
      <c r="B54" s="264">
        <f t="shared" si="12"/>
        <v>0</v>
      </c>
      <c r="C54" s="264">
        <f t="shared" si="12"/>
        <v>0</v>
      </c>
      <c r="D54" s="264">
        <f t="shared" si="14"/>
        <v>0</v>
      </c>
      <c r="E54" s="264" t="str">
        <f t="shared" si="15"/>
        <v>nem volt</v>
      </c>
      <c r="F54" s="193"/>
      <c r="G54" s="193"/>
      <c r="H54" s="193"/>
      <c r="I54" s="193"/>
      <c r="J54" s="193"/>
      <c r="K54" s="402">
        <f t="shared" si="13"/>
        <v>0</v>
      </c>
      <c r="L54" s="402" t="str">
        <f t="shared" si="16"/>
        <v>nem volt</v>
      </c>
      <c r="M54" s="402" t="str">
        <f t="shared" si="17"/>
        <v>nem volt</v>
      </c>
      <c r="N54" s="402" t="e">
        <f t="shared" si="18"/>
        <v>#VALUE!</v>
      </c>
      <c r="O54" s="402" t="e">
        <f t="shared" si="19"/>
        <v>#VALUE!</v>
      </c>
      <c r="P54" s="474" t="e">
        <f t="shared" si="20"/>
        <v>#VALUE!</v>
      </c>
      <c r="Q54" s="402" t="str">
        <f t="shared" si="21"/>
        <v>Szeder</v>
      </c>
      <c r="R54" s="248"/>
      <c r="S54" s="193"/>
    </row>
    <row r="55" spans="1:19" ht="15.75" x14ac:dyDescent="0.25">
      <c r="A55" s="150" t="str">
        <f t="shared" si="12"/>
        <v>Vadrózsa</v>
      </c>
      <c r="B55" s="264">
        <f t="shared" si="12"/>
        <v>20</v>
      </c>
      <c r="C55" s="264">
        <f t="shared" si="12"/>
        <v>22</v>
      </c>
      <c r="D55" s="264">
        <f t="shared" si="14"/>
        <v>42</v>
      </c>
      <c r="E55" s="264">
        <f t="shared" si="15"/>
        <v>0.2</v>
      </c>
      <c r="F55" s="244" t="s">
        <v>162</v>
      </c>
      <c r="G55" s="193"/>
      <c r="H55" s="193"/>
      <c r="I55" s="193"/>
      <c r="J55" s="193"/>
      <c r="K55" s="402">
        <f t="shared" si="13"/>
        <v>0.13750000000000001</v>
      </c>
      <c r="L55" s="402">
        <f t="shared" si="16"/>
        <v>0.125</v>
      </c>
      <c r="M55" s="402">
        <f t="shared" si="17"/>
        <v>7.4808830911068658E-2</v>
      </c>
      <c r="N55" s="402">
        <f t="shared" si="18"/>
        <v>6.2691169088931353E-2</v>
      </c>
      <c r="O55" s="402">
        <f t="shared" si="19"/>
        <v>0.21230883091106867</v>
      </c>
      <c r="P55" s="474" t="str">
        <f t="shared" si="20"/>
        <v>ns</v>
      </c>
      <c r="Q55" s="402" t="str">
        <f t="shared" si="21"/>
        <v>Vadrózsa</v>
      </c>
      <c r="R55" s="248"/>
      <c r="S55" s="193"/>
    </row>
    <row r="56" spans="1:19" ht="16.5" thickBot="1" x14ac:dyDescent="0.3">
      <c r="A56" s="150" t="str">
        <f t="shared" si="12"/>
        <v>Bodza</v>
      </c>
      <c r="B56" s="264">
        <f t="shared" si="12"/>
        <v>0</v>
      </c>
      <c r="C56" s="264">
        <f t="shared" si="12"/>
        <v>0</v>
      </c>
      <c r="D56" s="264">
        <f t="shared" si="14"/>
        <v>0</v>
      </c>
      <c r="E56" s="264" t="str">
        <f t="shared" si="15"/>
        <v>nem volt</v>
      </c>
      <c r="F56" s="247">
        <f>SUM(E37:E57)</f>
        <v>89.000000000000014</v>
      </c>
      <c r="G56" s="193"/>
      <c r="H56" s="193"/>
      <c r="I56" s="193"/>
      <c r="J56" s="193"/>
      <c r="K56" s="402">
        <f t="shared" si="13"/>
        <v>0</v>
      </c>
      <c r="L56" s="402" t="str">
        <f t="shared" si="16"/>
        <v>nem volt</v>
      </c>
      <c r="M56" s="402" t="str">
        <f t="shared" si="17"/>
        <v>nem volt</v>
      </c>
      <c r="N56" s="402" t="e">
        <f t="shared" si="18"/>
        <v>#VALUE!</v>
      </c>
      <c r="O56" s="402" t="e">
        <f t="shared" si="19"/>
        <v>#VALUE!</v>
      </c>
      <c r="P56" s="474" t="e">
        <f t="shared" si="20"/>
        <v>#VALUE!</v>
      </c>
      <c r="Q56" s="402" t="str">
        <f t="shared" si="21"/>
        <v>Bodza</v>
      </c>
      <c r="R56" s="248"/>
      <c r="S56" s="193"/>
    </row>
    <row r="57" spans="1:19" ht="15.75" x14ac:dyDescent="0.25">
      <c r="A57" s="249" t="s">
        <v>141</v>
      </c>
      <c r="B57" s="264">
        <f>SUM(B37:B56)</f>
        <v>160</v>
      </c>
      <c r="C57" s="264">
        <f>SUM(C37:C56)</f>
        <v>160</v>
      </c>
      <c r="D57" s="264">
        <f>SUM(D37:D56)</f>
        <v>320</v>
      </c>
      <c r="E57" s="264" t="str">
        <f t="shared" si="15"/>
        <v>nem volt</v>
      </c>
      <c r="F57" s="304" t="s">
        <v>311</v>
      </c>
      <c r="G57" s="266">
        <f>L1</f>
        <v>6</v>
      </c>
      <c r="H57" s="193"/>
      <c r="I57" s="193"/>
      <c r="J57" s="193"/>
      <c r="K57" s="476"/>
      <c r="L57" s="476"/>
      <c r="M57" s="476"/>
      <c r="N57" s="476"/>
      <c r="O57" s="476"/>
      <c r="P57" s="477"/>
      <c r="Q57" s="476"/>
      <c r="R57" s="248"/>
      <c r="S57" s="193"/>
    </row>
    <row r="58" spans="1:19" ht="15.75" x14ac:dyDescent="0.25">
      <c r="F58" s="145" t="s">
        <v>163</v>
      </c>
      <c r="G58" s="193"/>
      <c r="H58" s="193"/>
      <c r="I58" s="193"/>
      <c r="J58" s="193"/>
      <c r="K58" s="193"/>
      <c r="L58" s="193"/>
      <c r="M58" s="193"/>
      <c r="N58" s="193"/>
      <c r="O58" s="193"/>
      <c r="P58" s="193"/>
      <c r="Q58" s="248"/>
      <c r="R58" s="248"/>
      <c r="S58" s="193"/>
    </row>
    <row r="59" spans="1:19" ht="15.75" x14ac:dyDescent="0.25">
      <c r="F59" s="238"/>
      <c r="G59" s="193"/>
      <c r="H59" s="193"/>
      <c r="I59" s="193"/>
      <c r="J59" s="193"/>
      <c r="K59" s="193"/>
      <c r="L59" s="193"/>
      <c r="M59" s="193"/>
      <c r="N59" s="193"/>
      <c r="O59" s="193"/>
      <c r="P59" s="193"/>
      <c r="Q59" s="248"/>
      <c r="R59" s="248"/>
      <c r="S59" s="193"/>
    </row>
    <row r="60" spans="1:19" ht="15.75" x14ac:dyDescent="0.25">
      <c r="F60" s="238"/>
      <c r="G60" s="193"/>
      <c r="H60" s="193"/>
      <c r="I60" s="193"/>
      <c r="J60" s="193"/>
      <c r="K60" s="193"/>
      <c r="L60" s="193"/>
      <c r="M60" s="193"/>
      <c r="N60" s="193"/>
      <c r="O60" s="193"/>
      <c r="P60" s="193"/>
      <c r="Q60" s="248"/>
      <c r="R60" s="248"/>
      <c r="S60" s="193"/>
    </row>
    <row r="61" spans="1:19" ht="15.75" x14ac:dyDescent="0.25">
      <c r="F61" s="238"/>
      <c r="G61" s="193"/>
      <c r="H61" s="193"/>
      <c r="I61" s="193"/>
      <c r="J61" s="193"/>
      <c r="K61" s="305"/>
      <c r="L61" s="305"/>
      <c r="M61" s="305"/>
      <c r="N61" s="305"/>
      <c r="O61" s="305"/>
      <c r="P61" s="305"/>
      <c r="Q61" s="305"/>
      <c r="R61" s="305"/>
      <c r="S61" s="193"/>
    </row>
    <row r="62" spans="1:19" ht="15.75" x14ac:dyDescent="0.25">
      <c r="A62" s="193"/>
      <c r="B62" s="193"/>
      <c r="C62" s="193"/>
      <c r="D62" s="193"/>
      <c r="E62" s="193"/>
      <c r="F62" s="193"/>
      <c r="G62" s="193"/>
      <c r="H62" s="193"/>
      <c r="I62" s="193"/>
      <c r="J62" s="193"/>
      <c r="K62" s="305"/>
      <c r="L62" s="305"/>
      <c r="M62" s="305"/>
      <c r="N62" s="305"/>
      <c r="O62" s="305"/>
      <c r="P62" s="305"/>
      <c r="Q62" s="305"/>
      <c r="R62" s="305"/>
      <c r="S62" s="193"/>
    </row>
    <row r="63" spans="1:19" ht="15.75" x14ac:dyDescent="0.25">
      <c r="A63" s="193"/>
      <c r="B63" s="193"/>
      <c r="C63" s="193"/>
      <c r="D63" s="193"/>
      <c r="E63" s="193"/>
      <c r="F63" s="193"/>
      <c r="G63" s="193"/>
      <c r="H63" s="193"/>
      <c r="I63" s="193"/>
      <c r="J63" s="193"/>
      <c r="K63" s="238"/>
      <c r="L63" s="238"/>
      <c r="M63" s="238"/>
      <c r="N63" s="238"/>
      <c r="O63" s="238"/>
      <c r="P63" s="238"/>
      <c r="Q63" s="472"/>
      <c r="R63" s="472"/>
      <c r="S63" s="193"/>
    </row>
    <row r="64" spans="1:19" ht="15.75" x14ac:dyDescent="0.25">
      <c r="A64" s="193"/>
      <c r="B64" s="193"/>
      <c r="C64" s="193"/>
      <c r="D64" s="193"/>
      <c r="E64" s="193"/>
      <c r="F64" s="193"/>
      <c r="G64" s="193"/>
      <c r="H64" s="193"/>
      <c r="I64" s="193"/>
      <c r="J64" s="193"/>
      <c r="K64" s="238"/>
      <c r="L64" s="193"/>
      <c r="M64" s="193"/>
      <c r="N64" s="238"/>
      <c r="O64" s="238"/>
      <c r="P64" s="238"/>
      <c r="Q64" s="472"/>
      <c r="R64" s="472"/>
      <c r="S64" s="193"/>
    </row>
    <row r="65" spans="1:19" ht="15.75" x14ac:dyDescent="0.25">
      <c r="A65" s="193" t="s">
        <v>164</v>
      </c>
      <c r="B65" s="193"/>
      <c r="C65" s="193"/>
      <c r="D65" s="193"/>
      <c r="E65" s="193"/>
      <c r="F65" s="193"/>
      <c r="G65" s="193"/>
      <c r="H65" s="193"/>
      <c r="I65" s="193"/>
      <c r="J65" s="193"/>
      <c r="K65" s="238"/>
      <c r="L65" s="238"/>
      <c r="M65" s="238"/>
      <c r="N65" s="238"/>
      <c r="O65" s="238"/>
      <c r="P65" s="238"/>
      <c r="Q65" s="472"/>
      <c r="R65" s="472"/>
      <c r="S65" s="193"/>
    </row>
    <row r="66" spans="1:19" ht="15.75" x14ac:dyDescent="0.25">
      <c r="A66" s="193"/>
      <c r="B66" s="193" t="s">
        <v>146</v>
      </c>
      <c r="C66" s="193" t="s">
        <v>152</v>
      </c>
      <c r="D66" s="193" t="s">
        <v>32</v>
      </c>
      <c r="E66" s="193"/>
      <c r="F66" s="193"/>
      <c r="G66" s="193"/>
      <c r="H66" s="193"/>
      <c r="I66" s="193"/>
      <c r="J66" s="193"/>
      <c r="K66" s="305"/>
      <c r="L66" s="305"/>
      <c r="M66" s="305"/>
      <c r="N66" s="238"/>
      <c r="O66" s="238"/>
      <c r="P66" s="305"/>
      <c r="Q66" s="238"/>
      <c r="R66" s="248"/>
      <c r="S66" s="193"/>
    </row>
    <row r="67" spans="1:19" ht="19.5" thickBot="1" x14ac:dyDescent="0.3">
      <c r="A67" s="245" t="s">
        <v>153</v>
      </c>
      <c r="B67" s="193" t="s">
        <v>154</v>
      </c>
      <c r="C67" s="246" t="s">
        <v>155</v>
      </c>
      <c r="D67" s="193"/>
      <c r="E67" s="193" t="s">
        <v>272</v>
      </c>
      <c r="F67" s="193"/>
      <c r="G67" s="193"/>
      <c r="H67" s="193"/>
      <c r="I67" s="193"/>
      <c r="J67" s="193"/>
      <c r="K67" s="193" t="s">
        <v>156</v>
      </c>
      <c r="L67" s="193" t="s">
        <v>157</v>
      </c>
      <c r="M67" s="193" t="s">
        <v>158</v>
      </c>
      <c r="N67" s="193" t="s">
        <v>159</v>
      </c>
      <c r="O67" s="193" t="s">
        <v>160</v>
      </c>
      <c r="P67" s="471" t="s">
        <v>161</v>
      </c>
      <c r="Q67" s="193" t="s">
        <v>153</v>
      </c>
      <c r="R67" s="248"/>
      <c r="S67" s="193"/>
    </row>
    <row r="68" spans="1:19" ht="15.75" x14ac:dyDescent="0.25">
      <c r="A68" s="150" t="str">
        <f t="shared" ref="A68:A87" si="22">G5</f>
        <v>Kocsánytalan tölgy</v>
      </c>
      <c r="B68" s="265">
        <f t="shared" ref="B68:B87" si="23">H5</f>
        <v>3.25</v>
      </c>
      <c r="C68" s="265">
        <f t="shared" ref="C68:C87" si="24">I5</f>
        <v>7</v>
      </c>
      <c r="D68" s="264">
        <f>SUM(B68:C68)</f>
        <v>10.25</v>
      </c>
      <c r="E68" s="264">
        <f>IF(C68=0,"nem volt",(B68-C68)*(B68-C68)/B68)</f>
        <v>4.3269230769230766</v>
      </c>
      <c r="F68" s="193"/>
      <c r="G68" s="193"/>
      <c r="H68" s="193"/>
      <c r="I68" s="193"/>
      <c r="J68" s="193"/>
      <c r="K68" s="402">
        <f t="shared" ref="K68:K74" si="25">C68/C$88</f>
        <v>0.35</v>
      </c>
      <c r="L68" s="402">
        <f>IF(K68=0,"nem volt",B68/B$88)</f>
        <v>0.16250000000000001</v>
      </c>
      <c r="M68" s="402">
        <f>IF(K68=0,"nem volt",$O$1*(SQRT(K68*(1-K68)/C$88)))</f>
        <v>0.29306075276391069</v>
      </c>
      <c r="N68" s="402">
        <f>K68-M68</f>
        <v>5.6939247236089285E-2</v>
      </c>
      <c r="O68" s="402">
        <f>K68+M68</f>
        <v>0.64306075276391073</v>
      </c>
      <c r="P68" s="473" t="str">
        <f>IF(L68&gt;O68,"elkerülés",IF(L68&gt;N68,"ns","preferált"))</f>
        <v>ns</v>
      </c>
      <c r="Q68" s="402" t="str">
        <f>A68</f>
        <v>Kocsánytalan tölgy</v>
      </c>
      <c r="R68" s="245"/>
      <c r="S68" s="193"/>
    </row>
    <row r="69" spans="1:19" ht="15.75" x14ac:dyDescent="0.25">
      <c r="A69" s="150" t="str">
        <f t="shared" si="22"/>
        <v>Kocsányos tölgy</v>
      </c>
      <c r="B69" s="265">
        <f t="shared" si="23"/>
        <v>0</v>
      </c>
      <c r="C69" s="265">
        <f t="shared" si="24"/>
        <v>0</v>
      </c>
      <c r="D69" s="264">
        <f>SUM(B69:C69)</f>
        <v>0</v>
      </c>
      <c r="E69" s="264" t="str">
        <f t="shared" ref="E69:E88" si="26">IF(C69=0,"nem volt",(B69-C69)*(B69-C69)/B69)</f>
        <v>nem volt</v>
      </c>
      <c r="F69" s="193"/>
      <c r="G69" s="193"/>
      <c r="H69" s="193"/>
      <c r="I69" s="193"/>
      <c r="J69" s="193"/>
      <c r="K69" s="402">
        <f t="shared" si="25"/>
        <v>0</v>
      </c>
      <c r="L69" s="402" t="str">
        <f t="shared" ref="L69:L87" si="27">IF(K69=0,"nem volt",B69/B$88)</f>
        <v>nem volt</v>
      </c>
      <c r="M69" s="402" t="str">
        <f t="shared" ref="M69:M87" si="28">IF(K69=0,"nem volt",$O$1*(SQRT(K69*(1-K69)/C$88)))</f>
        <v>nem volt</v>
      </c>
      <c r="N69" s="402" t="e">
        <f t="shared" ref="N69:N87" si="29">K69-M69</f>
        <v>#VALUE!</v>
      </c>
      <c r="O69" s="402" t="e">
        <f t="shared" ref="O69:O87" si="30">K69+M69</f>
        <v>#VALUE!</v>
      </c>
      <c r="P69" s="474" t="e">
        <f t="shared" ref="P69:P87" si="31">IF(L69&gt;O69,"elkerülés",IF(L69&gt;N69,"ns","preferált"))</f>
        <v>#VALUE!</v>
      </c>
      <c r="Q69" s="402" t="str">
        <f t="shared" ref="Q69:Q87" si="32">A69</f>
        <v>Kocsányos tölgy</v>
      </c>
      <c r="R69" s="193"/>
      <c r="S69" s="193"/>
    </row>
    <row r="70" spans="1:19" ht="15.75" x14ac:dyDescent="0.25">
      <c r="A70" s="150" t="str">
        <f t="shared" si="22"/>
        <v>Csertölgy</v>
      </c>
      <c r="B70" s="265">
        <f t="shared" si="23"/>
        <v>0.25</v>
      </c>
      <c r="C70" s="265">
        <f t="shared" si="24"/>
        <v>0</v>
      </c>
      <c r="D70" s="264">
        <f>SUM(B70:C70)</f>
        <v>0.25</v>
      </c>
      <c r="E70" s="264" t="str">
        <f t="shared" si="26"/>
        <v>nem volt</v>
      </c>
      <c r="F70" s="193"/>
      <c r="G70" s="193"/>
      <c r="H70" s="193"/>
      <c r="I70" s="193"/>
      <c r="J70" s="193"/>
      <c r="K70" s="402">
        <f t="shared" si="25"/>
        <v>0</v>
      </c>
      <c r="L70" s="402" t="str">
        <f t="shared" si="27"/>
        <v>nem volt</v>
      </c>
      <c r="M70" s="402" t="str">
        <f t="shared" si="28"/>
        <v>nem volt</v>
      </c>
      <c r="N70" s="402" t="e">
        <f t="shared" si="29"/>
        <v>#VALUE!</v>
      </c>
      <c r="O70" s="402" t="e">
        <f t="shared" si="30"/>
        <v>#VALUE!</v>
      </c>
      <c r="P70" s="474" t="e">
        <f t="shared" si="31"/>
        <v>#VALUE!</v>
      </c>
      <c r="Q70" s="402" t="str">
        <f t="shared" si="32"/>
        <v>Csertölgy</v>
      </c>
      <c r="R70" s="193"/>
      <c r="S70" s="193"/>
    </row>
    <row r="71" spans="1:19" ht="15.75" x14ac:dyDescent="0.25">
      <c r="A71" s="150" t="str">
        <f t="shared" si="22"/>
        <v>Magas kőris</v>
      </c>
      <c r="B71" s="265">
        <f t="shared" si="23"/>
        <v>0</v>
      </c>
      <c r="C71" s="265">
        <f t="shared" si="24"/>
        <v>0</v>
      </c>
      <c r="D71" s="264">
        <f>SUM(B71:C71)</f>
        <v>0</v>
      </c>
      <c r="E71" s="264" t="str">
        <f t="shared" si="26"/>
        <v>nem volt</v>
      </c>
      <c r="F71" s="193"/>
      <c r="G71" s="193"/>
      <c r="H71" s="193"/>
      <c r="I71" s="193"/>
      <c r="J71" s="193"/>
      <c r="K71" s="402">
        <f t="shared" si="25"/>
        <v>0</v>
      </c>
      <c r="L71" s="402" t="str">
        <f t="shared" si="27"/>
        <v>nem volt</v>
      </c>
      <c r="M71" s="402" t="str">
        <f t="shared" si="28"/>
        <v>nem volt</v>
      </c>
      <c r="N71" s="402" t="e">
        <f t="shared" si="29"/>
        <v>#VALUE!</v>
      </c>
      <c r="O71" s="402" t="e">
        <f t="shared" si="30"/>
        <v>#VALUE!</v>
      </c>
      <c r="P71" s="474" t="e">
        <f t="shared" si="31"/>
        <v>#VALUE!</v>
      </c>
      <c r="Q71" s="402" t="str">
        <f t="shared" si="32"/>
        <v>Magas kőris</v>
      </c>
      <c r="R71" s="193"/>
      <c r="S71" s="193"/>
    </row>
    <row r="72" spans="1:19" ht="15.75" x14ac:dyDescent="0.25">
      <c r="A72" s="150" t="str">
        <f t="shared" si="22"/>
        <v>Virágos kőris</v>
      </c>
      <c r="B72" s="265">
        <f t="shared" si="23"/>
        <v>0.375</v>
      </c>
      <c r="C72" s="265">
        <f t="shared" si="24"/>
        <v>2</v>
      </c>
      <c r="D72" s="264">
        <f>SUM(B72:C72)</f>
        <v>2.375</v>
      </c>
      <c r="E72" s="264">
        <f t="shared" si="26"/>
        <v>7.041666666666667</v>
      </c>
      <c r="F72" s="193"/>
      <c r="G72" s="193"/>
      <c r="H72" s="193"/>
      <c r="I72" s="193"/>
      <c r="J72" s="193"/>
      <c r="K72" s="402">
        <f t="shared" si="25"/>
        <v>0.1</v>
      </c>
      <c r="L72" s="402">
        <f t="shared" si="27"/>
        <v>1.8749999999999999E-2</v>
      </c>
      <c r="M72" s="402">
        <f t="shared" si="28"/>
        <v>0.18432668601643118</v>
      </c>
      <c r="N72" s="402">
        <f t="shared" si="29"/>
        <v>-8.4326686016431174E-2</v>
      </c>
      <c r="O72" s="402">
        <f t="shared" si="30"/>
        <v>0.28432668601643118</v>
      </c>
      <c r="P72" s="474" t="str">
        <f t="shared" si="31"/>
        <v>ns</v>
      </c>
      <c r="Q72" s="402" t="str">
        <f t="shared" si="32"/>
        <v>Virágos kőris</v>
      </c>
      <c r="R72" s="193"/>
      <c r="S72" s="193"/>
    </row>
    <row r="73" spans="1:19" ht="15.75" x14ac:dyDescent="0.25">
      <c r="A73" s="150" t="str">
        <f t="shared" si="22"/>
        <v>Gyertyán</v>
      </c>
      <c r="B73" s="265">
        <f t="shared" si="23"/>
        <v>2.125</v>
      </c>
      <c r="C73" s="265">
        <f t="shared" si="24"/>
        <v>9</v>
      </c>
      <c r="D73" s="264">
        <f t="shared" ref="D73:D83" si="33">SUM(B73:C73)</f>
        <v>11.125</v>
      </c>
      <c r="E73" s="264">
        <f t="shared" si="26"/>
        <v>22.242647058823529</v>
      </c>
      <c r="F73" s="193"/>
      <c r="G73" s="193"/>
      <c r="H73" s="193"/>
      <c r="I73" s="193"/>
      <c r="J73" s="193"/>
      <c r="K73" s="402">
        <f t="shared" si="25"/>
        <v>0.45</v>
      </c>
      <c r="L73" s="402">
        <f t="shared" si="27"/>
        <v>0.10625</v>
      </c>
      <c r="M73" s="402">
        <f t="shared" si="28"/>
        <v>0.30567122818307585</v>
      </c>
      <c r="N73" s="402">
        <f t="shared" si="29"/>
        <v>0.14432877181692416</v>
      </c>
      <c r="O73" s="402">
        <f t="shared" si="30"/>
        <v>0.75567122818307586</v>
      </c>
      <c r="P73" s="474" t="str">
        <f t="shared" si="31"/>
        <v>preferált</v>
      </c>
      <c r="Q73" s="402" t="str">
        <f t="shared" si="32"/>
        <v>Gyertyán</v>
      </c>
      <c r="R73" s="193"/>
      <c r="S73" s="193"/>
    </row>
    <row r="74" spans="1:19" ht="15.75" x14ac:dyDescent="0.25">
      <c r="A74" s="150" t="str">
        <f t="shared" si="22"/>
        <v>Bükk</v>
      </c>
      <c r="B74" s="265">
        <f t="shared" si="23"/>
        <v>0</v>
      </c>
      <c r="C74" s="265">
        <f t="shared" si="24"/>
        <v>0</v>
      </c>
      <c r="D74" s="264">
        <f t="shared" si="33"/>
        <v>0</v>
      </c>
      <c r="E74" s="264" t="str">
        <f t="shared" si="26"/>
        <v>nem volt</v>
      </c>
      <c r="F74" s="193"/>
      <c r="G74" s="193"/>
      <c r="H74" s="193"/>
      <c r="I74" s="193"/>
      <c r="J74" s="193"/>
      <c r="K74" s="402">
        <f t="shared" si="25"/>
        <v>0</v>
      </c>
      <c r="L74" s="402" t="str">
        <f t="shared" si="27"/>
        <v>nem volt</v>
      </c>
      <c r="M74" s="402" t="str">
        <f t="shared" si="28"/>
        <v>nem volt</v>
      </c>
      <c r="N74" s="402" t="e">
        <f t="shared" si="29"/>
        <v>#VALUE!</v>
      </c>
      <c r="O74" s="402" t="e">
        <f t="shared" si="30"/>
        <v>#VALUE!</v>
      </c>
      <c r="P74" s="474" t="e">
        <f t="shared" si="31"/>
        <v>#VALUE!</v>
      </c>
      <c r="Q74" s="402" t="str">
        <f t="shared" si="32"/>
        <v>Bükk</v>
      </c>
      <c r="R74" s="193"/>
      <c r="S74" s="193"/>
    </row>
    <row r="75" spans="1:19" ht="15.75" x14ac:dyDescent="0.25">
      <c r="A75" s="150" t="str">
        <f t="shared" si="22"/>
        <v>Hegyi juhar</v>
      </c>
      <c r="B75" s="265">
        <f t="shared" si="23"/>
        <v>0</v>
      </c>
      <c r="C75" s="265">
        <f t="shared" si="24"/>
        <v>0</v>
      </c>
      <c r="D75" s="264">
        <f t="shared" si="33"/>
        <v>0</v>
      </c>
      <c r="E75" s="264" t="str">
        <f t="shared" si="26"/>
        <v>nem volt</v>
      </c>
      <c r="F75" s="193"/>
      <c r="G75" s="193"/>
      <c r="H75" s="193"/>
      <c r="I75" s="193"/>
      <c r="J75" s="193"/>
      <c r="K75" s="402">
        <f t="shared" ref="K75:K87" si="34">C75/C$88</f>
        <v>0</v>
      </c>
      <c r="L75" s="402" t="str">
        <f t="shared" si="27"/>
        <v>nem volt</v>
      </c>
      <c r="M75" s="402" t="str">
        <f t="shared" si="28"/>
        <v>nem volt</v>
      </c>
      <c r="N75" s="402" t="e">
        <f t="shared" si="29"/>
        <v>#VALUE!</v>
      </c>
      <c r="O75" s="402" t="e">
        <f t="shared" si="30"/>
        <v>#VALUE!</v>
      </c>
      <c r="P75" s="474" t="e">
        <f t="shared" si="31"/>
        <v>#VALUE!</v>
      </c>
      <c r="Q75" s="402" t="str">
        <f t="shared" si="32"/>
        <v>Hegyi juhar</v>
      </c>
      <c r="R75" s="193"/>
      <c r="S75" s="193"/>
    </row>
    <row r="76" spans="1:19" ht="15.75" x14ac:dyDescent="0.25">
      <c r="A76" s="150" t="str">
        <f t="shared" si="22"/>
        <v>Korai juhar</v>
      </c>
      <c r="B76" s="265">
        <f t="shared" si="23"/>
        <v>0</v>
      </c>
      <c r="C76" s="265">
        <f t="shared" si="24"/>
        <v>0</v>
      </c>
      <c r="D76" s="264">
        <f t="shared" si="33"/>
        <v>0</v>
      </c>
      <c r="E76" s="264" t="str">
        <f t="shared" si="26"/>
        <v>nem volt</v>
      </c>
      <c r="F76" s="193"/>
      <c r="G76" s="193"/>
      <c r="H76" s="193"/>
      <c r="I76" s="193"/>
      <c r="J76" s="193"/>
      <c r="K76" s="402">
        <f t="shared" si="34"/>
        <v>0</v>
      </c>
      <c r="L76" s="402" t="str">
        <f t="shared" si="27"/>
        <v>nem volt</v>
      </c>
      <c r="M76" s="402" t="str">
        <f t="shared" si="28"/>
        <v>nem volt</v>
      </c>
      <c r="N76" s="402" t="e">
        <f t="shared" si="29"/>
        <v>#VALUE!</v>
      </c>
      <c r="O76" s="402" t="e">
        <f t="shared" si="30"/>
        <v>#VALUE!</v>
      </c>
      <c r="P76" s="474" t="e">
        <f t="shared" si="31"/>
        <v>#VALUE!</v>
      </c>
      <c r="Q76" s="402" t="str">
        <f t="shared" si="32"/>
        <v>Korai juhar</v>
      </c>
      <c r="R76" s="193"/>
      <c r="S76" s="193"/>
    </row>
    <row r="77" spans="1:19" ht="15.75" x14ac:dyDescent="0.25">
      <c r="A77" s="150" t="str">
        <f t="shared" si="22"/>
        <v>Mezei juhar</v>
      </c>
      <c r="B77" s="265">
        <f t="shared" si="23"/>
        <v>6.625</v>
      </c>
      <c r="C77" s="265">
        <f t="shared" si="24"/>
        <v>0</v>
      </c>
      <c r="D77" s="264">
        <f t="shared" si="33"/>
        <v>6.625</v>
      </c>
      <c r="E77" s="264" t="str">
        <f t="shared" si="26"/>
        <v>nem volt</v>
      </c>
      <c r="F77" s="193"/>
      <c r="G77" s="193"/>
      <c r="H77" s="193"/>
      <c r="I77" s="193"/>
      <c r="J77" s="193"/>
      <c r="K77" s="402">
        <f t="shared" si="34"/>
        <v>0</v>
      </c>
      <c r="L77" s="402" t="str">
        <f t="shared" si="27"/>
        <v>nem volt</v>
      </c>
      <c r="M77" s="402" t="str">
        <f t="shared" si="28"/>
        <v>nem volt</v>
      </c>
      <c r="N77" s="402" t="e">
        <f t="shared" si="29"/>
        <v>#VALUE!</v>
      </c>
      <c r="O77" s="402" t="e">
        <f t="shared" si="30"/>
        <v>#VALUE!</v>
      </c>
      <c r="P77" s="474" t="e">
        <f t="shared" si="31"/>
        <v>#VALUE!</v>
      </c>
      <c r="Q77" s="402" t="str">
        <f t="shared" si="32"/>
        <v>Mezei juhar</v>
      </c>
      <c r="R77" s="193"/>
      <c r="S77" s="193"/>
    </row>
    <row r="78" spans="1:19" ht="15.75" x14ac:dyDescent="0.25">
      <c r="A78" s="150" t="str">
        <f t="shared" si="22"/>
        <v>Erdei fenyő</v>
      </c>
      <c r="B78" s="265">
        <f t="shared" si="23"/>
        <v>0</v>
      </c>
      <c r="C78" s="265">
        <f t="shared" si="24"/>
        <v>0</v>
      </c>
      <c r="D78" s="264">
        <f t="shared" si="33"/>
        <v>0</v>
      </c>
      <c r="E78" s="264" t="str">
        <f t="shared" si="26"/>
        <v>nem volt</v>
      </c>
      <c r="F78" s="193"/>
      <c r="G78" s="193"/>
      <c r="H78" s="193"/>
      <c r="I78" s="193"/>
      <c r="J78" s="193"/>
      <c r="K78" s="402">
        <f t="shared" si="34"/>
        <v>0</v>
      </c>
      <c r="L78" s="402" t="str">
        <f t="shared" si="27"/>
        <v>nem volt</v>
      </c>
      <c r="M78" s="402" t="str">
        <f t="shared" si="28"/>
        <v>nem volt</v>
      </c>
      <c r="N78" s="402" t="e">
        <f t="shared" si="29"/>
        <v>#VALUE!</v>
      </c>
      <c r="O78" s="402" t="e">
        <f t="shared" si="30"/>
        <v>#VALUE!</v>
      </c>
      <c r="P78" s="474" t="e">
        <f t="shared" si="31"/>
        <v>#VALUE!</v>
      </c>
      <c r="Q78" s="402" t="str">
        <f t="shared" si="32"/>
        <v>Erdei fenyő</v>
      </c>
      <c r="R78" s="193"/>
      <c r="S78" s="193"/>
    </row>
    <row r="79" spans="1:19" ht="15.75" x14ac:dyDescent="0.25">
      <c r="A79" s="150" t="str">
        <f t="shared" si="22"/>
        <v>Akác</v>
      </c>
      <c r="B79" s="265">
        <f t="shared" si="23"/>
        <v>0</v>
      </c>
      <c r="C79" s="265">
        <f t="shared" si="24"/>
        <v>0</v>
      </c>
      <c r="D79" s="264">
        <f t="shared" si="33"/>
        <v>0</v>
      </c>
      <c r="E79" s="264" t="str">
        <f t="shared" si="26"/>
        <v>nem volt</v>
      </c>
      <c r="F79" s="193"/>
      <c r="G79" s="193"/>
      <c r="H79" s="193"/>
      <c r="I79" s="193"/>
      <c r="J79" s="193"/>
      <c r="K79" s="402">
        <f t="shared" si="34"/>
        <v>0</v>
      </c>
      <c r="L79" s="402" t="str">
        <f t="shared" si="27"/>
        <v>nem volt</v>
      </c>
      <c r="M79" s="402" t="str">
        <f t="shared" si="28"/>
        <v>nem volt</v>
      </c>
      <c r="N79" s="402" t="e">
        <f t="shared" si="29"/>
        <v>#VALUE!</v>
      </c>
      <c r="O79" s="402" t="e">
        <f t="shared" si="30"/>
        <v>#VALUE!</v>
      </c>
      <c r="P79" s="474" t="e">
        <f t="shared" si="31"/>
        <v>#VALUE!</v>
      </c>
      <c r="Q79" s="402" t="str">
        <f t="shared" si="32"/>
        <v>Akác</v>
      </c>
      <c r="R79" s="193"/>
      <c r="S79" s="193"/>
    </row>
    <row r="80" spans="1:19" ht="15.75" x14ac:dyDescent="0.25">
      <c r="A80" s="150" t="str">
        <f t="shared" si="22"/>
        <v>Fagyal</v>
      </c>
      <c r="B80" s="265">
        <f t="shared" si="23"/>
        <v>2.75</v>
      </c>
      <c r="C80" s="265">
        <f t="shared" si="24"/>
        <v>0</v>
      </c>
      <c r="D80" s="264">
        <f t="shared" si="33"/>
        <v>2.75</v>
      </c>
      <c r="E80" s="264" t="str">
        <f t="shared" si="26"/>
        <v>nem volt</v>
      </c>
      <c r="F80" s="193"/>
      <c r="G80" s="193"/>
      <c r="H80" s="193"/>
      <c r="I80" s="193"/>
      <c r="J80" s="193"/>
      <c r="K80" s="402">
        <f t="shared" si="34"/>
        <v>0</v>
      </c>
      <c r="L80" s="402" t="str">
        <f t="shared" si="27"/>
        <v>nem volt</v>
      </c>
      <c r="M80" s="402" t="str">
        <f t="shared" si="28"/>
        <v>nem volt</v>
      </c>
      <c r="N80" s="402" t="e">
        <f t="shared" si="29"/>
        <v>#VALUE!</v>
      </c>
      <c r="O80" s="402" t="e">
        <f t="shared" si="30"/>
        <v>#VALUE!</v>
      </c>
      <c r="P80" s="474" t="e">
        <f t="shared" si="31"/>
        <v>#VALUE!</v>
      </c>
      <c r="Q80" s="402" t="str">
        <f t="shared" si="32"/>
        <v>Fagyal</v>
      </c>
      <c r="R80" s="193"/>
      <c r="S80" s="193"/>
    </row>
    <row r="81" spans="1:19" ht="15.75" x14ac:dyDescent="0.25">
      <c r="A81" s="150" t="str">
        <f t="shared" si="22"/>
        <v>Galagonya</v>
      </c>
      <c r="B81" s="265">
        <f t="shared" si="23"/>
        <v>1.875</v>
      </c>
      <c r="C81" s="265">
        <f t="shared" si="24"/>
        <v>2</v>
      </c>
      <c r="D81" s="264">
        <f t="shared" si="33"/>
        <v>3.875</v>
      </c>
      <c r="E81" s="264">
        <f t="shared" si="26"/>
        <v>8.3333333333333332E-3</v>
      </c>
      <c r="F81" s="193"/>
      <c r="G81" s="193"/>
      <c r="H81" s="193"/>
      <c r="I81" s="193"/>
      <c r="J81" s="193"/>
      <c r="K81" s="402">
        <f t="shared" si="34"/>
        <v>0.1</v>
      </c>
      <c r="L81" s="402">
        <f t="shared" si="27"/>
        <v>9.375E-2</v>
      </c>
      <c r="M81" s="402">
        <f t="shared" si="28"/>
        <v>0.18432668601643118</v>
      </c>
      <c r="N81" s="402">
        <f t="shared" si="29"/>
        <v>-8.4326686016431174E-2</v>
      </c>
      <c r="O81" s="402">
        <f t="shared" si="30"/>
        <v>0.28432668601643118</v>
      </c>
      <c r="P81" s="474" t="str">
        <f t="shared" si="31"/>
        <v>ns</v>
      </c>
      <c r="Q81" s="402" t="str">
        <f t="shared" si="32"/>
        <v>Galagonya</v>
      </c>
      <c r="R81" s="193"/>
      <c r="S81" s="193"/>
    </row>
    <row r="82" spans="1:19" ht="15.75" x14ac:dyDescent="0.25">
      <c r="A82" s="150" t="str">
        <f t="shared" si="22"/>
        <v>Húsos som</v>
      </c>
      <c r="B82" s="265">
        <f t="shared" si="23"/>
        <v>0</v>
      </c>
      <c r="C82" s="265">
        <f t="shared" si="24"/>
        <v>0</v>
      </c>
      <c r="D82" s="264">
        <f t="shared" si="33"/>
        <v>0</v>
      </c>
      <c r="E82" s="264" t="str">
        <f t="shared" si="26"/>
        <v>nem volt</v>
      </c>
      <c r="F82" s="193"/>
      <c r="G82" s="193"/>
      <c r="H82" s="193"/>
      <c r="I82" s="193"/>
      <c r="J82" s="193"/>
      <c r="K82" s="402">
        <f t="shared" si="34"/>
        <v>0</v>
      </c>
      <c r="L82" s="402" t="str">
        <f t="shared" si="27"/>
        <v>nem volt</v>
      </c>
      <c r="M82" s="402" t="str">
        <f t="shared" si="28"/>
        <v>nem volt</v>
      </c>
      <c r="N82" s="402" t="e">
        <f t="shared" si="29"/>
        <v>#VALUE!</v>
      </c>
      <c r="O82" s="402" t="e">
        <f t="shared" si="30"/>
        <v>#VALUE!</v>
      </c>
      <c r="P82" s="474" t="e">
        <f t="shared" si="31"/>
        <v>#VALUE!</v>
      </c>
      <c r="Q82" s="402" t="str">
        <f t="shared" si="32"/>
        <v>Húsos som</v>
      </c>
      <c r="R82" s="193"/>
      <c r="S82" s="193"/>
    </row>
    <row r="83" spans="1:19" ht="15.75" x14ac:dyDescent="0.25">
      <c r="A83" s="150" t="str">
        <f t="shared" si="22"/>
        <v>Veresgyűrűs som</v>
      </c>
      <c r="B83" s="265">
        <f t="shared" si="23"/>
        <v>0</v>
      </c>
      <c r="C83" s="265">
        <f t="shared" si="24"/>
        <v>0</v>
      </c>
      <c r="D83" s="264">
        <f t="shared" si="33"/>
        <v>0</v>
      </c>
      <c r="E83" s="264" t="str">
        <f t="shared" si="26"/>
        <v>nem volt</v>
      </c>
      <c r="F83" s="193"/>
      <c r="G83" s="193"/>
      <c r="H83" s="193"/>
      <c r="I83" s="193"/>
      <c r="J83" s="193"/>
      <c r="K83" s="402">
        <f t="shared" si="34"/>
        <v>0</v>
      </c>
      <c r="L83" s="402" t="str">
        <f t="shared" si="27"/>
        <v>nem volt</v>
      </c>
      <c r="M83" s="402" t="str">
        <f t="shared" si="28"/>
        <v>nem volt</v>
      </c>
      <c r="N83" s="402" t="e">
        <f t="shared" si="29"/>
        <v>#VALUE!</v>
      </c>
      <c r="O83" s="402" t="e">
        <f t="shared" si="30"/>
        <v>#VALUE!</v>
      </c>
      <c r="P83" s="474" t="e">
        <f t="shared" si="31"/>
        <v>#VALUE!</v>
      </c>
      <c r="Q83" s="402" t="str">
        <f t="shared" si="32"/>
        <v>Veresgyűrűs som</v>
      </c>
      <c r="R83" s="193"/>
      <c r="S83" s="193"/>
    </row>
    <row r="84" spans="1:19" ht="15.75" x14ac:dyDescent="0.25">
      <c r="A84" s="150" t="str">
        <f t="shared" si="22"/>
        <v>Kökény</v>
      </c>
      <c r="B84" s="265">
        <f t="shared" si="23"/>
        <v>0</v>
      </c>
      <c r="C84" s="265">
        <f t="shared" si="24"/>
        <v>0</v>
      </c>
      <c r="D84" s="264">
        <f>SUM(B84:C84)</f>
        <v>0</v>
      </c>
      <c r="E84" s="264" t="str">
        <f t="shared" si="26"/>
        <v>nem volt</v>
      </c>
      <c r="F84" s="193"/>
      <c r="G84" s="193"/>
      <c r="H84" s="193"/>
      <c r="I84" s="193"/>
      <c r="J84" s="193"/>
      <c r="K84" s="402">
        <f t="shared" si="34"/>
        <v>0</v>
      </c>
      <c r="L84" s="402" t="str">
        <f t="shared" si="27"/>
        <v>nem volt</v>
      </c>
      <c r="M84" s="402" t="str">
        <f t="shared" si="28"/>
        <v>nem volt</v>
      </c>
      <c r="N84" s="402" t="e">
        <f t="shared" si="29"/>
        <v>#VALUE!</v>
      </c>
      <c r="O84" s="402" t="e">
        <f t="shared" si="30"/>
        <v>#VALUE!</v>
      </c>
      <c r="P84" s="474" t="e">
        <f t="shared" si="31"/>
        <v>#VALUE!</v>
      </c>
      <c r="Q84" s="402" t="str">
        <f t="shared" si="32"/>
        <v>Kökény</v>
      </c>
      <c r="R84" s="193"/>
      <c r="S84" s="193"/>
    </row>
    <row r="85" spans="1:19" ht="15.75" x14ac:dyDescent="0.25">
      <c r="A85" s="150" t="str">
        <f t="shared" si="22"/>
        <v>Szeder</v>
      </c>
      <c r="B85" s="265">
        <f t="shared" si="23"/>
        <v>0</v>
      </c>
      <c r="C85" s="265">
        <f t="shared" si="24"/>
        <v>0</v>
      </c>
      <c r="D85" s="264">
        <f>SUM(B85:C85)</f>
        <v>0</v>
      </c>
      <c r="E85" s="264" t="str">
        <f t="shared" si="26"/>
        <v>nem volt</v>
      </c>
      <c r="F85" s="193"/>
      <c r="G85" s="193"/>
      <c r="H85" s="193"/>
      <c r="I85" s="193"/>
      <c r="J85" s="193"/>
      <c r="K85" s="402">
        <f t="shared" si="34"/>
        <v>0</v>
      </c>
      <c r="L85" s="402" t="str">
        <f t="shared" si="27"/>
        <v>nem volt</v>
      </c>
      <c r="M85" s="402" t="str">
        <f t="shared" si="28"/>
        <v>nem volt</v>
      </c>
      <c r="N85" s="402" t="e">
        <f t="shared" si="29"/>
        <v>#VALUE!</v>
      </c>
      <c r="O85" s="402" t="e">
        <f t="shared" si="30"/>
        <v>#VALUE!</v>
      </c>
      <c r="P85" s="474" t="e">
        <f t="shared" si="31"/>
        <v>#VALUE!</v>
      </c>
      <c r="Q85" s="402" t="str">
        <f t="shared" si="32"/>
        <v>Szeder</v>
      </c>
      <c r="R85" s="193"/>
      <c r="S85" s="193"/>
    </row>
    <row r="86" spans="1:19" ht="15.75" x14ac:dyDescent="0.25">
      <c r="A86" s="150" t="str">
        <f t="shared" si="22"/>
        <v>Vadrózsa</v>
      </c>
      <c r="B86" s="265">
        <f t="shared" si="23"/>
        <v>2.75</v>
      </c>
      <c r="C86" s="265">
        <f t="shared" si="24"/>
        <v>0</v>
      </c>
      <c r="D86" s="264">
        <f>SUM(B86:C86)</f>
        <v>2.75</v>
      </c>
      <c r="E86" s="264" t="str">
        <f t="shared" si="26"/>
        <v>nem volt</v>
      </c>
      <c r="F86" s="244" t="s">
        <v>162</v>
      </c>
      <c r="G86" s="193"/>
      <c r="H86" s="193"/>
      <c r="I86" s="193"/>
      <c r="J86" s="193"/>
      <c r="K86" s="402">
        <f t="shared" si="34"/>
        <v>0</v>
      </c>
      <c r="L86" s="402" t="str">
        <f t="shared" si="27"/>
        <v>nem volt</v>
      </c>
      <c r="M86" s="402" t="str">
        <f t="shared" si="28"/>
        <v>nem volt</v>
      </c>
      <c r="N86" s="402" t="e">
        <f t="shared" si="29"/>
        <v>#VALUE!</v>
      </c>
      <c r="O86" s="402" t="e">
        <f t="shared" si="30"/>
        <v>#VALUE!</v>
      </c>
      <c r="P86" s="474" t="e">
        <f t="shared" si="31"/>
        <v>#VALUE!</v>
      </c>
      <c r="Q86" s="402" t="str">
        <f t="shared" si="32"/>
        <v>Vadrózsa</v>
      </c>
      <c r="R86" s="193"/>
      <c r="S86" s="193"/>
    </row>
    <row r="87" spans="1:19" ht="16.5" thickBot="1" x14ac:dyDescent="0.3">
      <c r="A87" s="150" t="str">
        <f t="shared" si="22"/>
        <v>Bodza</v>
      </c>
      <c r="B87" s="265">
        <f t="shared" si="23"/>
        <v>0</v>
      </c>
      <c r="C87" s="265">
        <f t="shared" si="24"/>
        <v>0</v>
      </c>
      <c r="D87" s="264">
        <f>SUM(B87:C87)</f>
        <v>0</v>
      </c>
      <c r="E87" s="264" t="str">
        <f t="shared" si="26"/>
        <v>nem volt</v>
      </c>
      <c r="F87" s="247">
        <f>SUM(E68:E88)</f>
        <v>33.619570135746606</v>
      </c>
      <c r="G87" s="193"/>
      <c r="H87" s="193"/>
      <c r="I87" s="193"/>
      <c r="J87" s="193"/>
      <c r="K87" s="402">
        <f t="shared" si="34"/>
        <v>0</v>
      </c>
      <c r="L87" s="402" t="str">
        <f t="shared" si="27"/>
        <v>nem volt</v>
      </c>
      <c r="M87" s="402" t="str">
        <f t="shared" si="28"/>
        <v>nem volt</v>
      </c>
      <c r="N87" s="402" t="e">
        <f t="shared" si="29"/>
        <v>#VALUE!</v>
      </c>
      <c r="O87" s="402" t="e">
        <f t="shared" si="30"/>
        <v>#VALUE!</v>
      </c>
      <c r="P87" s="475" t="e">
        <f t="shared" si="31"/>
        <v>#VALUE!</v>
      </c>
      <c r="Q87" s="402" t="str">
        <f t="shared" si="32"/>
        <v>Bodza</v>
      </c>
      <c r="R87" s="193"/>
      <c r="S87" s="193"/>
    </row>
    <row r="88" spans="1:19" ht="15.75" x14ac:dyDescent="0.25">
      <c r="A88" s="249" t="s">
        <v>141</v>
      </c>
      <c r="B88" s="264">
        <f>SUM(B68:B87)</f>
        <v>20</v>
      </c>
      <c r="C88" s="264">
        <f>SUM(C68:C87)</f>
        <v>20</v>
      </c>
      <c r="D88" s="264">
        <f>SUM(D68:D87)</f>
        <v>40</v>
      </c>
      <c r="E88" s="264">
        <f t="shared" si="26"/>
        <v>0</v>
      </c>
      <c r="F88" s="304" t="s">
        <v>311</v>
      </c>
      <c r="G88" s="266">
        <f>L1</f>
        <v>6</v>
      </c>
      <c r="H88" s="193"/>
      <c r="I88" s="193"/>
      <c r="J88" s="193"/>
      <c r="K88" s="238"/>
      <c r="L88" s="238"/>
      <c r="M88" s="238"/>
      <c r="N88" s="238"/>
      <c r="O88" s="238"/>
      <c r="P88" s="238"/>
      <c r="Q88" s="25"/>
      <c r="R88" s="193"/>
      <c r="S88" s="193"/>
    </row>
    <row r="89" spans="1:19" ht="15.75" x14ac:dyDescent="0.25">
      <c r="F89" s="145" t="s">
        <v>163</v>
      </c>
      <c r="G89" s="193"/>
      <c r="H89" s="193"/>
      <c r="I89" s="193"/>
      <c r="J89" s="193"/>
      <c r="K89" s="193"/>
      <c r="L89" s="193"/>
      <c r="M89" s="193"/>
      <c r="N89" s="193"/>
      <c r="O89" s="193"/>
      <c r="P89" s="193"/>
      <c r="Q89" s="193"/>
      <c r="R89" s="193"/>
      <c r="S89" s="193"/>
    </row>
    <row r="92" spans="1:19" ht="33.75" customHeight="1" x14ac:dyDescent="0.2"/>
  </sheetData>
  <phoneticPr fontId="6" type="noConversion"/>
  <pageMargins left="0.75" right="0.75" top="1" bottom="1" header="0.5" footer="0.5"/>
  <pageSetup paperSize="9" orientation="portrait" horizontalDpi="4294967293"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11</vt:i4>
      </vt:variant>
    </vt:vector>
  </HeadingPairs>
  <TitlesOfParts>
    <vt:vector size="11" baseType="lpstr">
      <vt:lpstr>Copyright</vt:lpstr>
      <vt:lpstr>alapadatok+magyarázat</vt:lpstr>
      <vt:lpstr>terepi-hajtásszám&amp;hullaték</vt:lpstr>
      <vt:lpstr>terepi-főfafaj</vt:lpstr>
      <vt:lpstr>terepi-törzskínálat</vt:lpstr>
      <vt:lpstr>terepi-avar&amp;túrás</vt:lpstr>
      <vt:lpstr>Megjegyzések</vt:lpstr>
      <vt:lpstr>növénykínálat-rágás</vt:lpstr>
      <vt:lpstr>preferencia</vt:lpstr>
      <vt:lpstr>törzskínálat</vt:lpstr>
      <vt:lpstr>disznótúrás&amp;hullatéksűrűség</vt:lpstr>
    </vt:vector>
  </TitlesOfParts>
  <Company>SZIE-VMI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Vadhatás-felmérés kiértékelő táblázat</dc:title>
  <dc:creator>Katona Krisztián;Fehér Ádám</dc:creator>
  <cp:lastModifiedBy>Feher Adam</cp:lastModifiedBy>
  <dcterms:created xsi:type="dcterms:W3CDTF">2009-09-06T16:59:57Z</dcterms:created>
  <dcterms:modified xsi:type="dcterms:W3CDTF">2014-08-02T14:41:54Z</dcterms:modified>
</cp:coreProperties>
</file>