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bud07677\Desktop\Gazdaságtörténeti tanulmány\"/>
    </mc:Choice>
  </mc:AlternateContent>
  <xr:revisionPtr revIDLastSave="0" documentId="13_ncr:1_{856D05E0-7F17-4F94-8890-5D41923211A2}" xr6:coauthVersionLast="36" xr6:coauthVersionMax="36" xr10:uidLastSave="{00000000-0000-0000-0000-000000000000}"/>
  <bookViews>
    <workbookView xWindow="0" yWindow="0" windowWidth="28800" windowHeight="12225" xr2:uid="{4558F27A-F7B4-4A28-A60E-E52805B73846}"/>
  </bookViews>
  <sheets>
    <sheet name="Industry and employment data" sheetId="1" r:id="rId1"/>
    <sheet name="Detailed data for 1900 and 1930" sheetId="2" r:id="rId2"/>
    <sheet name="Weights from 1900"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4" i="2" l="1"/>
  <c r="L34" i="2"/>
  <c r="M33" i="2"/>
  <c r="L33" i="2"/>
  <c r="M31" i="2"/>
  <c r="L31" i="2"/>
  <c r="M30" i="2"/>
  <c r="L30" i="2"/>
  <c r="F530" i="1" l="1"/>
  <c r="F529" i="1"/>
  <c r="F528" i="1"/>
  <c r="F527" i="1"/>
  <c r="F524" i="1"/>
  <c r="F523" i="1"/>
  <c r="F522" i="1"/>
  <c r="F521" i="1"/>
  <c r="F520" i="1"/>
  <c r="K108" i="2" l="1"/>
  <c r="J108" i="2"/>
  <c r="I108" i="2"/>
  <c r="H108" i="2"/>
  <c r="G108" i="2"/>
  <c r="K107" i="2"/>
  <c r="J107" i="2"/>
  <c r="I107" i="2"/>
  <c r="H107" i="2"/>
  <c r="G107" i="2"/>
  <c r="K106" i="2"/>
  <c r="J106" i="2"/>
  <c r="I106" i="2"/>
  <c r="H106" i="2"/>
  <c r="G106" i="2"/>
  <c r="K105" i="2"/>
  <c r="J105" i="2"/>
  <c r="I105" i="2"/>
  <c r="H105" i="2"/>
  <c r="G105" i="2"/>
  <c r="F108" i="2"/>
  <c r="F107" i="2"/>
  <c r="F106" i="2"/>
  <c r="F105" i="2"/>
  <c r="E530" i="1"/>
  <c r="E529" i="1"/>
  <c r="E528" i="1"/>
  <c r="E527" i="1"/>
  <c r="E524" i="1"/>
  <c r="E523" i="1"/>
  <c r="E522" i="1"/>
  <c r="E521" i="1"/>
  <c r="E520" i="1"/>
</calcChain>
</file>

<file path=xl/sharedStrings.xml><?xml version="1.0" encoding="utf-8"?>
<sst xmlns="http://schemas.openxmlformats.org/spreadsheetml/2006/main" count="2273" uniqueCount="283">
  <si>
    <t>YEAR</t>
  </si>
  <si>
    <t>REGION</t>
  </si>
  <si>
    <t>TERRITORY</t>
  </si>
  <si>
    <t>Czech Regions</t>
  </si>
  <si>
    <t>Böhmen</t>
  </si>
  <si>
    <t>Mähren</t>
  </si>
  <si>
    <t>No</t>
  </si>
  <si>
    <t>Yes</t>
  </si>
  <si>
    <t>Austria  (as of 1930 borders)</t>
  </si>
  <si>
    <t>Oesterreich ob der Enns</t>
  </si>
  <si>
    <t>Salzburg</t>
  </si>
  <si>
    <t>From Sopron County to Austria</t>
  </si>
  <si>
    <t>From Vas County to Austria</t>
  </si>
  <si>
    <t>From Moson Country to Austria</t>
  </si>
  <si>
    <t>From Freistadt Judicial district  (Freistadt District) to Czech Regions</t>
  </si>
  <si>
    <t>Troppau City</t>
  </si>
  <si>
    <t>Freiwaldau District</t>
  </si>
  <si>
    <t>Freudenthal District</t>
  </si>
  <si>
    <t>Jägerndorf District</t>
  </si>
  <si>
    <t>Troppau Umgebung District</t>
  </si>
  <si>
    <t>Oderberg Judicial district (Freisadt District)</t>
  </si>
  <si>
    <t>Friedek Judicial district (Teschen District)</t>
  </si>
  <si>
    <t>From the later Hlučín County to Czech Regions</t>
  </si>
  <si>
    <t>Steiermark without Cilli Umgebung, Leibnitz, Luttenberg, Marburg Umgebung, Pettau, Radkersburg, Rann, Windischgratz Districts</t>
  </si>
  <si>
    <t>From Jablunkau Judicial district (Teschen District) to Czech Regions</t>
  </si>
  <si>
    <t>From Teschen  Judicial district (Teschen District) to Czech Regions</t>
  </si>
  <si>
    <t>From Feldsberg Judicial district (Mistelbach District) to Czech Regions</t>
  </si>
  <si>
    <t>From Schrems Judicial district (Waidhofen an der Thaya District) to Czech Regions</t>
  </si>
  <si>
    <t>From Weitra Judicial district (Zwettl District) to Czech Regions</t>
  </si>
  <si>
    <t>Oesterreich unter der Enns without Feldsberg Judicial district (Mistelbach District), Schrems Judicial district (Waidhofen an der Thaya District), Weitra Judicial district (Zwettl District)</t>
  </si>
  <si>
    <t>Kärnten without Villach, Völkermarkt, Wolfsberg Districts</t>
  </si>
  <si>
    <t>Villach District without Tarvis Judicial district</t>
  </si>
  <si>
    <t>Wolfsberg District without St. Paul Judicial district</t>
  </si>
  <si>
    <t>Völkermarkt District without Bleiburg und Kappel Judicial districts</t>
  </si>
  <si>
    <t>Landeck  District without Nauders Judicial district</t>
  </si>
  <si>
    <t>Lienz District without Sillian Judicial district</t>
  </si>
  <si>
    <t>K.-Márton City (Sopron County)</t>
  </si>
  <si>
    <t>Ruszt City (Sopron County)</t>
  </si>
  <si>
    <t>Felső-Eőr District (Vas County)</t>
  </si>
  <si>
    <t>Pinkafő District (Vas County)</t>
  </si>
  <si>
    <t>Szent-Elek District (Vas County)</t>
  </si>
  <si>
    <t>Nezsider District (Moson County)</t>
  </si>
  <si>
    <t>From Feldsberg Judicial district (Mistelbach District) to Austria</t>
  </si>
  <si>
    <t>From Schrems Judicial district (Waidhofen an der Thaya District) to Austria</t>
  </si>
  <si>
    <t>From Weitra Judicial district (Zwettl District) to Austria</t>
  </si>
  <si>
    <t>From Arnfels Judicial district (Leibnitz District) to Austria</t>
  </si>
  <si>
    <t>From Mahrenberg Judicial district (Windischgraz District) to Austria</t>
  </si>
  <si>
    <t>From Bleiburg Judicial district (Völkermarkt District) to Austria</t>
  </si>
  <si>
    <t>From Kappel Judicial district (Völkermarkt District) to Austria</t>
  </si>
  <si>
    <t>From St. Paul Judicial district (Wolfsberg District) to Austria</t>
  </si>
  <si>
    <t>From Nauders Judicial district (Landeck District) to Austria</t>
  </si>
  <si>
    <t>From Sillian Judicial district (Lienz District) to Austria</t>
  </si>
  <si>
    <t>Slovakia and Carpathian Ruthenia</t>
  </si>
  <si>
    <t>Nyitra County</t>
  </si>
  <si>
    <t>Liptó County</t>
  </si>
  <si>
    <t>Bars County</t>
  </si>
  <si>
    <t>Sáros County with Bártfa, Eperjes and Kisszeben Cities</t>
  </si>
  <si>
    <t>Pozsony County with Pozsony, Bazin, Modor, Nagyszombat and Szentgyörgy Cities</t>
  </si>
  <si>
    <t>Turóc County</t>
  </si>
  <si>
    <t>Zólyom County</t>
  </si>
  <si>
    <t>From Ugocsa County to Slovakia and Carpathian Ruthenia</t>
  </si>
  <si>
    <t>From Máramaros County to Slovakia and Carpathian Ruthenia</t>
  </si>
  <si>
    <t>From Árva County to Slovakia and Carpathian Ruthenia</t>
  </si>
  <si>
    <t>From Szepes County to Slovakia and Carpathian Ruthenia</t>
  </si>
  <si>
    <t>From Esztergom County to Slovakia and Carpathian Ruthenia</t>
  </si>
  <si>
    <t>From Nógrád County to Slovakia and Carpathian Ruthenia</t>
  </si>
  <si>
    <t>From Torna County to Slovakia and Carpathian Ruthenia</t>
  </si>
  <si>
    <t>From Zemplén County to Slovakia and Carpathian Ruthenia</t>
  </si>
  <si>
    <t>From Bereg County to Slovakia and Carpathian Ruthenia</t>
  </si>
  <si>
    <t>From Ung County to Slovakia and Carpathian Ruthenia</t>
  </si>
  <si>
    <t>From Szatmár County with  Felsőbánya, Nagybánya and Szatmárnémeti Cities to Slovakia and Carpathian Ruthenia</t>
  </si>
  <si>
    <t>From Abaúj County without Kassa City to Slovakia and Carpathian Ruthenia</t>
  </si>
  <si>
    <t>From Győr County with Győr City to Slovakia and Carpathian Ruthenia</t>
  </si>
  <si>
    <t>From Hont County with Bakabánya and  Selmec- és Bélabánya Cities to Slovakia and Carpathian Ruthenia</t>
  </si>
  <si>
    <t>From Szabolcs County to Slovakia and Carpathian Ruthenia</t>
  </si>
  <si>
    <t>Hungary (as of 1930 borders)</t>
  </si>
  <si>
    <t>Somogy County</t>
  </si>
  <si>
    <t>Tolna County</t>
  </si>
  <si>
    <t>Pest County with Pest, Buda and Kecskemét Cities</t>
  </si>
  <si>
    <t>Békés County</t>
  </si>
  <si>
    <t>Hajdú County</t>
  </si>
  <si>
    <t>Borsod County</t>
  </si>
  <si>
    <t>Heves County</t>
  </si>
  <si>
    <t>Jász-Kun County</t>
  </si>
  <si>
    <t>Fejér County with Székesfehérvár City</t>
  </si>
  <si>
    <t>Veszprém County</t>
  </si>
  <si>
    <t>From Esztergom County to Hungary</t>
  </si>
  <si>
    <t>From Nógrád County to Hungary</t>
  </si>
  <si>
    <t>From Gömör és Kis-Hont County to Hungary</t>
  </si>
  <si>
    <t>From Zemplén County to Hungary</t>
  </si>
  <si>
    <t>From Torna County to Hungary</t>
  </si>
  <si>
    <t>From Bereg County to Hungary</t>
  </si>
  <si>
    <t>From Ung County to Hungary</t>
  </si>
  <si>
    <t>From Győr County with Győr City to Hungary</t>
  </si>
  <si>
    <t>From Szabolcs County to Hungary</t>
  </si>
  <si>
    <t>From Sopron County with Sopron City to Hungary</t>
  </si>
  <si>
    <t>From Zala County to Hungary</t>
  </si>
  <si>
    <t>From Csanád County to Hungary</t>
  </si>
  <si>
    <t>From Bács-Bodrog County with  Baja, Szabadka, Újvidék and  Zombor Cities to Hungary</t>
  </si>
  <si>
    <t>From Baranya County with Pécs City to Hungary</t>
  </si>
  <si>
    <t>From Csongrád with Szeged City to Hungary</t>
  </si>
  <si>
    <t>From Bihar County with Debrecen and Nagyvárad Cities to Hungary</t>
  </si>
  <si>
    <t>From Moson County to Hungary</t>
  </si>
  <si>
    <t>ESTIMATION</t>
  </si>
  <si>
    <t>Friedek City</t>
  </si>
  <si>
    <t>From Freistadt District to Czech Regions</t>
  </si>
  <si>
    <t>From Teschen District to Czech Regions</t>
  </si>
  <si>
    <t>From Mistelbach District to Czech Regions</t>
  </si>
  <si>
    <t>From Waidhofen an der Thaya District to Czech Regions</t>
  </si>
  <si>
    <t>From Zwettl District to Czech Regions</t>
  </si>
  <si>
    <t>Ober-Oesterreich</t>
  </si>
  <si>
    <t>Nieder-Oesterreich without Mistelbach, Waidhofen an der Thaya, Zwettl Districts</t>
  </si>
  <si>
    <t>From Mistelbach District to Austria</t>
  </si>
  <si>
    <t>From Waidhofen an der Thaya District to Austria</t>
  </si>
  <si>
    <t>From Zwettl District to Austria</t>
  </si>
  <si>
    <t>From Leibnitz District to Austria</t>
  </si>
  <si>
    <t>From Windischgraz District to Austria</t>
  </si>
  <si>
    <t>From Völkermarkt District to Austria</t>
  </si>
  <si>
    <t>From Radkersburg District to Austria</t>
  </si>
  <si>
    <t>From Sopron County with Sopron City to Austria</t>
  </si>
  <si>
    <t>From Villach District to Austria</t>
  </si>
  <si>
    <t>From Wolfsberg District to Austria</t>
  </si>
  <si>
    <t>From Landeck District to Austria</t>
  </si>
  <si>
    <t>From Lienz District to Austria</t>
  </si>
  <si>
    <t>Tirol und Vorarlberg without  Bozen, Rovereto, Trient Cities and Ampezzo, Borgo, Bozen Umgebung, Brixen,  Brunek, Cavalese, Cles, Landeck, Lienz, Meran, Primiero, Riva, Rovereto Umgebung, Tione, Trient Umgebung Districts</t>
  </si>
  <si>
    <t>Tirol und Vorarlberg without  Bozen, Rovereto, Trient Cities and Ampezzo, Borgo, Bozen Umgebung, Brixen, Brunek, Cavalese, Cles, Landeck, Lienz, Meran, Primiero, Riva, Rovereto Umgebung, Tione, Trient Umgebung Districts</t>
  </si>
  <si>
    <t>Trencsén County</t>
  </si>
  <si>
    <t>Trencsén County with Trencsén City</t>
  </si>
  <si>
    <t>Pozsony County with Pozsony City</t>
  </si>
  <si>
    <t>Kassa City</t>
  </si>
  <si>
    <t>Selmec- és Bélabánya City</t>
  </si>
  <si>
    <t>From Gömör és Kis-Hont County to Slovakia and Carpathian Ruthenia</t>
  </si>
  <si>
    <t>From Szatmár County without Szatmárnémeti City to Slovakia and Carpathian Ruthenia</t>
  </si>
  <si>
    <t>From Győr County without Győr City to Slovakia and Carpathian Ruthenia</t>
  </si>
  <si>
    <t>From Hont County without Bakabánya and  Selmec- és Bélabánya Cities to Slovakia and Carpathian Ruthenia</t>
  </si>
  <si>
    <t>Pest County with Budapest and Kecskemét Cities</t>
  </si>
  <si>
    <t>Hajdú County with Debrecen City</t>
  </si>
  <si>
    <t>Pécs City</t>
  </si>
  <si>
    <t>Baja City</t>
  </si>
  <si>
    <t>Hódmezővásárhely City</t>
  </si>
  <si>
    <t>Szeged City</t>
  </si>
  <si>
    <t>Győr City</t>
  </si>
  <si>
    <t>From Szatmár County without Szatmárnémeti City to Hungary</t>
  </si>
  <si>
    <t>From Abaúj  County  without Kassa to Hungary</t>
  </si>
  <si>
    <t>From Győr County without Győr City to Hungary</t>
  </si>
  <si>
    <t>From Hont  County without Bakabánya and Selmec- és Bélabánya to Hungary</t>
  </si>
  <si>
    <t>From Vas County to Hungary</t>
  </si>
  <si>
    <t>From Baranya County without Pécs City to Hungary</t>
  </si>
  <si>
    <t>From Bács-Bodrog County without  Baja, Szabadka, Újvidék and  Zombor Cities to Hungary</t>
  </si>
  <si>
    <t>From Csongrád without Szeged and Hódmezővásárhely  Cities to Hungary</t>
  </si>
  <si>
    <t>From Arad County without  Arad City to Hungary</t>
  </si>
  <si>
    <t>From Bihar County without Nagyvárad City to Hungary</t>
  </si>
  <si>
    <t>From Torontál County without Pancsova City to Hungary</t>
  </si>
  <si>
    <t>Komárom City</t>
  </si>
  <si>
    <t>From Komárom County without Komárom City to Slovakia and Carpathian Ruthenia</t>
  </si>
  <si>
    <t>From Komárom County without Komárom to Hungary</t>
  </si>
  <si>
    <t>Sopron City</t>
  </si>
  <si>
    <t>From Sopron County without Sopron City to Hungary</t>
  </si>
  <si>
    <t>Sáros County</t>
  </si>
  <si>
    <t>Jász-Nagykun-Szolnok County</t>
  </si>
  <si>
    <t>Wagstadt District</t>
  </si>
  <si>
    <t>Nieder-Oesterreich without Mistelbach and Gmünd Districts</t>
  </si>
  <si>
    <t>Pozsony City</t>
  </si>
  <si>
    <t>Pest-Pilis-Solt-Kiskun County without Budapest and Kecskemét Cities</t>
  </si>
  <si>
    <t>Hajdú County without Debrecen City</t>
  </si>
  <si>
    <t>Fejér County without Székesfehérvár City</t>
  </si>
  <si>
    <t>Pozsony County without Pozsony City</t>
  </si>
  <si>
    <t>From Hont County without Selmec- és Bélabánya Cities to Slovakia and Carpathian Ruthenia</t>
  </si>
  <si>
    <t>Székesfehérvár City</t>
  </si>
  <si>
    <t>Budapest and Kecskemét Cities</t>
  </si>
  <si>
    <t>Hódmezővásárhely and Szeged Cities</t>
  </si>
  <si>
    <t>Debrecen City</t>
  </si>
  <si>
    <t>From Abaúj-Torna  County  without Kassa to Hungary</t>
  </si>
  <si>
    <t>From Abaúj-Torna County without Kassa City to Slovakia and Carpathian Ruthenia</t>
  </si>
  <si>
    <t>From Gmünd District to Czech Regions</t>
  </si>
  <si>
    <t>From Gmünd District to Austria</t>
  </si>
  <si>
    <t>Friedek District</t>
  </si>
  <si>
    <t>Jägerndorf City</t>
  </si>
  <si>
    <t>From Teschen City to Czech Regions</t>
  </si>
  <si>
    <t>From Ung County to Slovakia</t>
  </si>
  <si>
    <t>From Ung County to  Carpathian Ruthenia</t>
  </si>
  <si>
    <t>Miskolc City</t>
  </si>
  <si>
    <t>Overall</t>
  </si>
  <si>
    <t>Morava</t>
  </si>
  <si>
    <t xml:space="preserve">Čechy </t>
  </si>
  <si>
    <t>Slovensko</t>
  </si>
  <si>
    <t>Podkarpatská Rus</t>
  </si>
  <si>
    <t>Slezsko</t>
  </si>
  <si>
    <t>Morava a Slezsko</t>
  </si>
  <si>
    <t>AGRICULTURE</t>
  </si>
  <si>
    <t>MINING AND METALLURGY</t>
  </si>
  <si>
    <t>IRON AND METAL  INDUSTRY</t>
  </si>
  <si>
    <t>MACHINE INDUSTRY</t>
  </si>
  <si>
    <t>TEXTILE AND CLOTHING INDUSTRY</t>
  </si>
  <si>
    <t>FOOD INDUSTRY</t>
  </si>
  <si>
    <t>OTHER INDUSTRY</t>
  </si>
  <si>
    <t>ALL INDUSTRY AND MINING</t>
  </si>
  <si>
    <t>OTHER (SERVICES, PUBLIC SECTOR, INTELLECTUALS)</t>
  </si>
  <si>
    <t>–</t>
  </si>
  <si>
    <t>From Szatmár County with Felsőbánya, Nagybánya and Szatmárnémeti Cities to Hungary</t>
  </si>
  <si>
    <t>BASED ON WHICH SETTLEMENTS?</t>
  </si>
  <si>
    <t>From Abaúj  County  without Kassa City to Hungary</t>
  </si>
  <si>
    <t>From Abaúj-Torna  County  without Kassa City to Hungary</t>
  </si>
  <si>
    <t>Barakony, Becskeháza, Bódvalenke, Derenk, Dobódél, Égerszög, Gagybátor, Hidvégardó,  Jósvafő, Kány, Kápolna, Keresztéte, Komjáti, Krasznikvajda, Nádaska, Pamlény, Perecse, Perkupa, Rákó, Szászfa, Szentandrás, Szentjakab, Szilas, Szin, Szinpetri, Szögliget, Szőlősardó, Teresztenye, Varbócz</t>
  </si>
  <si>
    <t>From Arad County with Arad City to Hungary</t>
  </si>
  <si>
    <t>Almáskamarás, Elek, Medgyesbodzás, Medgyesegyháza, Nagykamarás</t>
  </si>
  <si>
    <t>From Torna District (former County) to Slovakia and Carpathian Ruthenia</t>
  </si>
  <si>
    <t>From Torna District (former County) to Hungary</t>
  </si>
  <si>
    <t>Residually from the Hungary part</t>
  </si>
  <si>
    <t>From Bács-Bodrog County with Baja, Szabadka, Újvidék and  Zombor Cities to Hungary</t>
  </si>
  <si>
    <t>From Bács-Bodrog County without Baja, Szabadka, Újvidék and  Zombor Cities to Hungary</t>
  </si>
  <si>
    <t>From Hont County with Bakabánya and Selmec- és Bélabánya Cities to Hungary</t>
  </si>
  <si>
    <t>Barabás, Gelénes,Kislónya, Mátyus, Nagylónya, Tiszaadony, Tiszakerecseny, Tiszaszalka, Tiszavid, Vámosatya, Csaroda, Darócz, Fejércse, Gergelyi, Gulács, Hete, Jánd, Márok, Márokpapi, Mezőtarpa, Surány, Tákos, Tivadar, Ugornya, Vásárosnamény</t>
  </si>
  <si>
    <t>Residually from the Slovakia and Carpathian Ruthenia part</t>
  </si>
  <si>
    <t>Alsóhangony, Felsőhangony, Sajópüspöki, Susa, Szentsimon, Uraj, Zabar, Aggtelek, Alsószuha, Bánréve, Felsőszuha, Hét, Imola, Kánó, Kelemér, Málé, Poszoba, Putnok, Ragály, Trizs, Zádorfala, Zubogy</t>
  </si>
  <si>
    <t>Ballony, Csilizradvány, Kulcsod, Medve, Nyárad, Patas, Szap</t>
  </si>
  <si>
    <t>Baráti, Bernecze, Drégelypalánk, Hont, Ipolyvecze, Kemencze, Tésa, Börzsöny, Ipolydamásd, Kóspallag, Letkés, Márianosztra, Nagymaros, Perőcsény, Szob, Szokolya, Tölgyes, Vámosmikola, Zebegény</t>
  </si>
  <si>
    <t>From Komárom County with Komárom City to Slovakia and Carpathian Ruthenia</t>
  </si>
  <si>
    <t>From Komárom County with Komárom City to Hungary</t>
  </si>
  <si>
    <t xml:space="preserve"> Baja City, every settlement from Bácsalmás District except for Bajmok Settlement and from Baja District except for Béreg and Regőcze Settlements</t>
  </si>
  <si>
    <t>Every settlement from Bácsalmás District except for Bajmok Settlement and from Baja District except for Béreg and Regőcze Settlements</t>
  </si>
  <si>
    <t>Every settlement except for Horgos, Szeged, Hódmezővásárhely</t>
  </si>
  <si>
    <t xml:space="preserve">Csallóköz, Udvard Districts </t>
  </si>
  <si>
    <t>Gönc, Szikszó Districts,  Alsógagy, Apáti, Büttös, Csenyéte, Fáj, Felsőgagy, Fúlókércs, Gagyvendégi,  Litka, Pusztaradvány, Abaujvár, Alsókéked, Felsőkéked, Filkeháza, Füzér, Hollóháza, Kajata, Kisbózsva, Komlós, Kovácsvágás, Kovácsvágáshuta, Nagybózsva, Nyíri, Pálháza, Pányok, Pusztafalu, Radvány, Sompatakkishuta, Sompataknagyhuta, Telkibánya, Zsujta, Hidasnémeti, Tornyosnémeti Settlements</t>
  </si>
  <si>
    <t xml:space="preserve">Every settlement except for Dályok, Izsép, Petárda, Torjáncz, Újbezdán Settlements and from Baranyavár District only Bezedek, Herczegszentmárton, Illocska, Ivándárda, Kislippó,  Lapáncsa, Lippó, Magyarbóly, Németmárok, Sárok, Villány, Virágos Settlements </t>
  </si>
  <si>
    <t>Every settlement except for  Alsólipnicza, Alsózubricza, Bukovinapodszkle, Chizsne, Felsőlipnicza, Felsőzubricza, Harkabúz, Jablonka, Oravka, Pekelnik, Podvilk, Szárnya Settlements</t>
  </si>
  <si>
    <t xml:space="preserve">Párkány District </t>
  </si>
  <si>
    <t xml:space="preserve">Every settlement except for Kisiratos, Tornya, Nagylak, Sajtény Settlements </t>
  </si>
  <si>
    <t>Debrecen City, Berettyóújfalu, Derecske, Sárrét,Szalárd Districts every settlement from Mezőkeresztes District except for Bors, Kisszántó, Nagyszántó, Szentjános Settlements, Geszt, Mezőgyán,Okány, Sarkadkeresztúr, Ugra, Zsadány, Bagamér, Kötegyán, Méhkerék, Sarkad,  Kismarja, Álmosd, Kakad, Nagyléta, Újléta Settlements</t>
  </si>
  <si>
    <t xml:space="preserve">Komárom City,Csallóköz, Udvard Districts </t>
  </si>
  <si>
    <t>Every settlement from Magyaróvár District except for Tarcsa and Tétény, Settlements Bezenye, Csún, Hegyeshalom, Horvátjárfalu, Kiliti, Oroszvár, Rajka Settlements</t>
  </si>
  <si>
    <t>Losoncz Town, Gács, Losoncz Districts, Alsóesztergály, Felsőesztergály, Kékkő, Kiskér és Nagykér, Kiskürtös, Kissztraczin, Kisújfalu, Lest, Nagykürtös, Nagysztraczin, Szécsénykovácsi, Szelcz, Szentpéter, Szklabonya, Turopolya, Varbó, Zsély, Bolgárom, Fülek, Fülekkelecsény, Fülekkovácsi, Fülekpüspöki, Galsa, Ipolynyitra, Korlát, Óbást, Perse, Sávoly, Bussa, Csalár, Galábocs, Kiszellő, Nagyzellő, Rárósmulyad, Zobor Settlements</t>
  </si>
  <si>
    <t>NUMBER OF EMPLOYED POPULATION</t>
  </si>
  <si>
    <t>From Sopron County without Sopron City to Austria</t>
  </si>
  <si>
    <t>Dolha, Huszt, Ökörmező, Taraczviz, Técső, Tiszavölgy Districts, Aknaszlatina, Alsóapsa, Faluszlatina, Felsőapsa, Középapsa, Szentmihálykörtvélyes</t>
  </si>
  <si>
    <t>Sopron City, Csepreg, Csorna, kapuvár Districts, Ágfalva, Balf, Bánfalva, Boz, Harka, Hegykő Hidegség, Homok, Kópháza, Kövesd, Lózs, Nagyczenk, Németpereszteg, Pinnye, Rákos, Szécseny Settlements</t>
  </si>
  <si>
    <t>Csepreg, Csorna, kapuvár Districts, Ágfalva, Balf, Bánfalva, Boz, Harka, Hegykő Hidegség, Homok, Kópháza, Kövesd, Lózs, Nagyczenk, Németpereszteg, Pinnye, Rákos, Szécseny Settlements</t>
  </si>
  <si>
    <t>Ágtelek, Eszeny, Szalóka</t>
  </si>
  <si>
    <t>Nagypalád</t>
  </si>
  <si>
    <t>Berettyóújfalu, Derecske, Sárrét,Szalárd Districts, every settlement from Mezőkeresztes District except for Bors, Kisszántó, Nagyszántó, Szentjános Settlements, Geszt, Mezőgyán,Okány, Sarkadkeresztúr, Ugra, Zsadány, Bagamér, Kötegyán, Méhkerék, Sarkad,  Kismarja, Álmosd, Kakad, Nagyléta, Újléta Settlements</t>
  </si>
  <si>
    <t>Fehérgyarmat, Mátészalka, Nagykároly, Szatmár Districts, Angyalos, Császló, Csegöld, Csenger, Gacsály, Hermánszeg, Komlódtótfalu, Nagygécz, Ököritó, Pátyod, Porcsalma, Rápolt, Rozsály, Sályi, Sima, Szamosbecs, Tatárfalva, Tyúkod, Ura, Mérk, Penészlek, Vállaj, Botpalád, Garbolcz, Kishodos, Kispalád, Magosliget, Méhtelek, Nagyhodos, Zajta Settlements</t>
  </si>
  <si>
    <t>Every settlement except for Horgos Settlement</t>
  </si>
  <si>
    <t>From Torontál County with Nagykikinda and Pancsova Cities to Hungary</t>
  </si>
  <si>
    <t xml:space="preserve">Ferenczszállás, Kiszombor, Deszk, Klárafalva, Kübekháza, Ószentiván, Szőreg, Újszentiván </t>
  </si>
  <si>
    <t>Every settlements except for  Bábony, Batarcs, Bocskó, Csedreg, Dabolcz, Halmi, Kisgércze, Komlóssellő, Kökényesd, Nagygércze, Nagytarna, Tamásváralja, Turterebes, Turcz Settlements</t>
  </si>
  <si>
    <t>Every settlements except for Alsólápos, Csarnagura, Dunajeczkrempach, Durstin, Felsőlápos, Fridman, Jurgó, Kaczvin, Kislápos, Nedecz, Repiszkó, Trips, Újbéla Settlements</t>
  </si>
  <si>
    <t>SHARE OF EMPLOYED POPULATION</t>
  </si>
  <si>
    <t>SHARE OF INDUSTRY AND MINING</t>
  </si>
  <si>
    <t>NUMBER OF INDUSTRY AND MINING</t>
  </si>
  <si>
    <t>Győröcske, Záhony</t>
  </si>
  <si>
    <t>Pécs City from Baranyavár District only Bezedek, Herczegszentmárton, Illocska, Ivándárda, Kislippó,  Lapáncsa, Lippó, Magyarbóly, Németmárok, Sárok, Villány, Virágos Settlements, otherwise every settlement except for  Dályok, Izsép, Petárda, Torjáncz, Újbezdán Settlements</t>
  </si>
  <si>
    <t>Szobráncz District, every settlement from Kapos District except for Győröcske, Záhony Settlements, Domasina, Kisberezna, Knyahinya, Kosztrina, Lubnya, Mircse, Nagyberezna, Osztuzsicza, Szolya, Sztricsava, Újsztuzsicza, Uzsok, Verhovinabisztra, Voloszánka, Zábrogy, Zauszina, Dubrinics, Perecseny, Újkemencze, Alsódomonya, Alsónémeti, Bező, Felsődomonya, Felsőnémeti, Homok, Huszák, Hutta, Jenke, Karcsava, Ketergény, Korumlya, Minaj, Neviczke, Ókemencze, Petrócz, Pinkócz, Székó, Tasolya, Zahar Settlements</t>
  </si>
  <si>
    <t>From Vas County with to Hungary</t>
  </si>
  <si>
    <t>Kőszeg, Szombathely Towns, Kisczell, Sárvár, Vasvár Districts, every settlement from Körmend District except for Karácsfa, Kertes, Kissároslak, Lovaszad, Németbüks, Németsároslak Settlements, every settlement from Szombathely District except for Abdalócz, Alsóbeled,  Cséke, Csém, Felsőbeled, Kólom, Monyorókerék, Németlő, Pokolfalu, Szentkatalin, Tótfalu Settlements, Bozsok, Czák, Doroszló, Kiscsömöte, Kispőse, Ludad, Lukácsháza, Nagycsömöte, Nagypaty és Kispaty, Nagypőse, Nemescsó, Perenye, Pusztacsó, Seregélyháza, Szerdahely, Tömörd, Velem, Gödörháza, Szombatfa, Velemér, Nemeskismedves, Alsórönök, Alsószölnök, Bajánháza, Balázsfalu, Csörötnek, Dávidház,Farkasfa, Felsőrönök, Felsőszölnök, Gasztony, Háromház, Jakabháza, Kercza, Kerkáskápolna, Kethely, Kisfalud, Kondorfa, Kotormány, Magyarlak, Orfalu, Őriszentpéter, Permise, Rábafüzes, Rábagyarmat, Rábaszentmihály, Rátót, Ritkaháza, Senyeház, Szakonyfalu, Szalafő, Szentgotthárd, Szomorócz, Talapatka, Tótfalu, Zsidó Settlements</t>
  </si>
  <si>
    <t>Residually from the Slovakia and Hungary parts</t>
  </si>
  <si>
    <t>Residually from the Hungary and neither (every settlement from Muraszombat District except for Gödörházán, Szombatfán, Velemér Settlements, Büdincz, Domonkosfa, Hodos, Kapornak, Kerkafő, Kisdolincz, Magasfok, Marokrét, Nagydolincz, Sal, Szentmátyás Settlements) parts</t>
  </si>
  <si>
    <t>Every settlement except for Csáktornya, Perlak Districts, Adriáncz, Alsóbisztricze, Alsólendva, Alsólendvalakos, Bagonya, Bakónak, Bánuta, Belatincz, Bratoncz,  Brezovicza, Csente, Cserencsócz, Deklezsin, Dobronak, Felsőbisztricze, Felsőlendvalakos, Filócz, Ganicsa,  Göntérháza, Gumilicza, Gyertyános, Hidvég, Hosszúfalu, Hottiza, Izsakócz, Kámaháza,Kapcza, Kebele, Kispalina, Kót, Középbisztricze, Lippa, Lippahócz, Mellincz, Nagypalina, Petesháza, Radamos, Renkócz, Strelecz, Szécsiszentlászló, Turnischa, Tüskeszer, Völgyifalu, Zalaiváncz, Zorkóháza, Zsitkócz, Zsizsekszer, Pincze Settlements</t>
  </si>
  <si>
    <t>Sátoraljaújhely Town, Szerencs, Tokaj Districts, Agárd, Alsóbereczki, Cséke, Dámócz, Felsőbereczki, Karád, Karcsa, Karos, Kisczigánd, Kisrozvágy, Lácza, Leányvár, Luka, Nagyczigánd, Nagyrozvágy, Páczin, Ricse, Semjén, Vajdácska, Alsóregmecz, Bodroghalász, Felsőregmecz, Hosszúláz, Józseffalva, Károlyfalva, Makkoshogyka, Mátyásháza, Mikóháza, Rudabányácska, Sárospatak, Széphalom, Trauczonfalva, Végardó, Vily, Vitány Settlements</t>
  </si>
  <si>
    <t xml:space="preserve">Nieder Bludowitz, Nieder Lischna, Ropitz, Schumbarg, Tierlitzko and more settlements to Czech Regions and Pfeifendorf, Haslach,  Zywotitz, Merkitschdorf, Punzau, Bazanowitz and more settlements to other </t>
  </si>
  <si>
    <t>Feldsberg, Garschönthal</t>
  </si>
  <si>
    <t>Erdweis, Beinhöfen</t>
  </si>
  <si>
    <t>Naglitz</t>
  </si>
  <si>
    <t>Every settlement to Czech Regions except for Seibersdorf, Groß Kuntschitz, Klein Kuntschitz, Katschitz Settlements</t>
  </si>
  <si>
    <t>Every settlement to Czech Regions except for Istebna, Jaworzinka, Koniakau Settlements</t>
  </si>
  <si>
    <t>Every settlement to Austria except for Feldsberg, Garschönthal Settlements</t>
  </si>
  <si>
    <t>Every settlement to Austria except for Erdweis, Beinhöfen Settlements</t>
  </si>
  <si>
    <t>Every settlement to Austria except for Naglitz Settlement</t>
  </si>
  <si>
    <t>Every settlement to Austria except for Ober Kappl Settlement</t>
  </si>
  <si>
    <t>Soboth</t>
  </si>
  <si>
    <t>Every settlement to Austria except for Abstall, Proskersdorf, Wölling Settlements</t>
  </si>
  <si>
    <t>Every settlement to Austria except for Koprein Settlement</t>
  </si>
  <si>
    <t>Every settlement to Austria except for Unterdrauburg Settlement</t>
  </si>
  <si>
    <t xml:space="preserve">Nauders, Stables, Partitsch, Schalkl, Martinsbruck and more settlements to Austria, Reschen, Graun,  St. Valentin, Mallag, Rojen and more settlements to other </t>
  </si>
  <si>
    <t>Bleiburg, S. Michael, Rinkenberg, Schwabegg, Hof and more settlements to Austria, Gutenstein, Schwarzenbach, Javoria, Köttelach, Missdorf, Pollain and more settlements to other</t>
  </si>
  <si>
    <t>Sillian, Kartitsch, Hollbruck, Ausservillgraten, Strassen and more settlements to Austria,  Innichen, Sexten, Moos, Winnbach, Vierschach and more settlements to other</t>
  </si>
  <si>
    <t>1880-1910</t>
  </si>
  <si>
    <t>1880-1890</t>
  </si>
  <si>
    <t>1900-1910</t>
  </si>
  <si>
    <t>1880-1900</t>
  </si>
  <si>
    <t>Erdweis, Beinhöfen, Naglitz</t>
  </si>
  <si>
    <t>Split as Český Těšín to Czech regions and Cieszyn to  other</t>
  </si>
  <si>
    <t>Villach, Paternion, Treffen, Arnoldstein, Latschach  and more settlements to Austriam Tarvis, Leopoldskirchen, Malburgeth, Wolfsbach, Uggowitz and more settlements to other</t>
  </si>
  <si>
    <t>Every settlement to Austria except for Erdweis, Beinhöfen, Naglitz Settlements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</si>
</sst>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11"/>
      <color rgb="FF000000"/>
      <name val="Calibri"/>
      <family val="2"/>
      <charset val="238"/>
      <scheme val="minor"/>
    </font>
    <font>
      <sz val="11"/>
      <color theme="1"/>
      <name val="Calibri"/>
      <family val="2"/>
      <charset val="238"/>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Font="1"/>
    <xf numFmtId="0" fontId="1" fillId="0" borderId="0" xfId="0" applyFont="1"/>
    <xf numFmtId="0" fontId="0" fillId="0" borderId="0" xfId="0" applyAlignment="1">
      <alignment vertical="center"/>
    </xf>
    <xf numFmtId="3" fontId="0" fillId="0" borderId="0" xfId="0" applyNumberFormat="1"/>
    <xf numFmtId="0" fontId="0" fillId="0" borderId="0" xfId="0" applyAlignment="1"/>
    <xf numFmtId="0" fontId="0" fillId="0" borderId="0" xfId="0" applyFont="1" applyFill="1"/>
    <xf numFmtId="0" fontId="0" fillId="0" borderId="0" xfId="0" applyFill="1"/>
    <xf numFmtId="1" fontId="0" fillId="0" borderId="0" xfId="0" applyNumberFormat="1"/>
    <xf numFmtId="1" fontId="2" fillId="0" borderId="0" xfId="0" applyNumberFormat="1" applyFont="1" applyFill="1" applyBorder="1"/>
    <xf numFmtId="9" fontId="0" fillId="0" borderId="0" xfId="0" applyNumberFormat="1"/>
    <xf numFmtId="0" fontId="0" fillId="0" borderId="0" xfId="0" applyFont="1" applyFill="1" applyAlignment="1"/>
    <xf numFmtId="9" fontId="2" fillId="0" borderId="0" xfId="0" applyNumberFormat="1" applyFont="1" applyFill="1" applyBorder="1"/>
    <xf numFmtId="0" fontId="0" fillId="0" borderId="0" xfId="0" applyAlignment="1">
      <alignment horizontal="right"/>
    </xf>
    <xf numFmtId="3" fontId="2" fillId="0" borderId="0" xfId="0" applyNumberFormat="1" applyFont="1" applyFill="1" applyBorder="1"/>
    <xf numFmtId="0" fontId="2" fillId="0" borderId="0" xfId="0" applyFont="1" applyFill="1" applyBorder="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42994-E911-4E7D-8BC9-9099C09192BE}">
  <dimension ref="A1:O532"/>
  <sheetViews>
    <sheetView tabSelected="1" workbookViewId="0">
      <selection activeCell="I1" sqref="I1"/>
    </sheetView>
  </sheetViews>
  <sheetFormatPr defaultRowHeight="15" x14ac:dyDescent="0.25"/>
  <cols>
    <col min="2" max="2" width="30.7109375" customWidth="1"/>
    <col min="3" max="3" width="58.85546875" customWidth="1"/>
    <col min="4" max="4" width="12" bestFit="1" customWidth="1"/>
    <col min="5" max="5" width="33.28515625" bestFit="1" customWidth="1"/>
    <col min="6" max="6" width="34.28515625" bestFit="1" customWidth="1"/>
  </cols>
  <sheetData>
    <row r="1" spans="1:7" x14ac:dyDescent="0.25">
      <c r="A1" s="1" t="s">
        <v>0</v>
      </c>
      <c r="B1" s="1" t="s">
        <v>1</v>
      </c>
      <c r="C1" s="1" t="s">
        <v>2</v>
      </c>
      <c r="D1" s="1" t="s">
        <v>103</v>
      </c>
      <c r="E1" s="2" t="s">
        <v>248</v>
      </c>
      <c r="F1" s="1" t="s">
        <v>232</v>
      </c>
      <c r="G1" s="1"/>
    </row>
    <row r="2" spans="1:7" x14ac:dyDescent="0.25">
      <c r="A2">
        <v>1870</v>
      </c>
      <c r="B2" t="s">
        <v>3</v>
      </c>
      <c r="C2" s="1" t="s">
        <v>4</v>
      </c>
      <c r="D2" s="1" t="s">
        <v>6</v>
      </c>
      <c r="E2" s="4">
        <v>893655</v>
      </c>
      <c r="F2" s="4">
        <v>2704978</v>
      </c>
    </row>
    <row r="3" spans="1:7" x14ac:dyDescent="0.25">
      <c r="A3">
        <v>1870</v>
      </c>
      <c r="B3" t="s">
        <v>3</v>
      </c>
      <c r="C3" s="1" t="s">
        <v>5</v>
      </c>
      <c r="D3" s="1" t="s">
        <v>6</v>
      </c>
      <c r="E3" s="4">
        <v>296013</v>
      </c>
      <c r="F3" s="4">
        <v>1116567</v>
      </c>
    </row>
    <row r="4" spans="1:7" x14ac:dyDescent="0.25">
      <c r="A4">
        <v>1870</v>
      </c>
      <c r="B4" t="s">
        <v>3</v>
      </c>
      <c r="C4" s="1" t="s">
        <v>15</v>
      </c>
      <c r="D4" s="1" t="s">
        <v>6</v>
      </c>
      <c r="E4" s="4">
        <v>3195</v>
      </c>
      <c r="F4" s="4">
        <v>7504</v>
      </c>
    </row>
    <row r="5" spans="1:7" x14ac:dyDescent="0.25">
      <c r="A5">
        <v>1870</v>
      </c>
      <c r="B5" t="s">
        <v>3</v>
      </c>
      <c r="C5" s="1" t="s">
        <v>16</v>
      </c>
      <c r="D5" s="1" t="s">
        <v>6</v>
      </c>
      <c r="E5" s="4">
        <v>12200</v>
      </c>
      <c r="F5" s="4">
        <v>31906</v>
      </c>
    </row>
    <row r="6" spans="1:7" x14ac:dyDescent="0.25">
      <c r="A6">
        <v>1870</v>
      </c>
      <c r="B6" t="s">
        <v>3</v>
      </c>
      <c r="C6" s="1" t="s">
        <v>17</v>
      </c>
      <c r="D6" s="1" t="s">
        <v>6</v>
      </c>
      <c r="E6" s="4">
        <v>14028</v>
      </c>
      <c r="F6" s="4">
        <v>29062</v>
      </c>
    </row>
    <row r="7" spans="1:7" x14ac:dyDescent="0.25">
      <c r="A7">
        <v>1870</v>
      </c>
      <c r="B7" t="s">
        <v>3</v>
      </c>
      <c r="C7" s="1" t="s">
        <v>18</v>
      </c>
      <c r="D7" s="1" t="s">
        <v>6</v>
      </c>
      <c r="E7" s="4">
        <v>11683</v>
      </c>
      <c r="F7" s="4">
        <v>28180</v>
      </c>
    </row>
    <row r="8" spans="1:7" x14ac:dyDescent="0.25">
      <c r="A8">
        <v>1870</v>
      </c>
      <c r="B8" t="s">
        <v>3</v>
      </c>
      <c r="C8" s="1" t="s">
        <v>19</v>
      </c>
      <c r="D8" s="1" t="s">
        <v>6</v>
      </c>
      <c r="E8" s="4">
        <v>13364</v>
      </c>
      <c r="F8" s="4">
        <v>42467</v>
      </c>
    </row>
    <row r="9" spans="1:7" x14ac:dyDescent="0.25">
      <c r="A9">
        <v>1870</v>
      </c>
      <c r="B9" t="s">
        <v>3</v>
      </c>
      <c r="C9" s="1" t="s">
        <v>20</v>
      </c>
      <c r="D9" s="1" t="s">
        <v>6</v>
      </c>
      <c r="E9" s="4">
        <v>5145</v>
      </c>
      <c r="F9" s="4">
        <v>10991</v>
      </c>
    </row>
    <row r="10" spans="1:7" x14ac:dyDescent="0.25">
      <c r="A10">
        <v>1870</v>
      </c>
      <c r="B10" t="s">
        <v>3</v>
      </c>
      <c r="C10" t="s">
        <v>21</v>
      </c>
      <c r="D10" s="1" t="s">
        <v>6</v>
      </c>
      <c r="E10" s="4">
        <v>7946</v>
      </c>
      <c r="F10" s="4">
        <v>22655</v>
      </c>
    </row>
    <row r="11" spans="1:7" x14ac:dyDescent="0.25">
      <c r="A11">
        <v>1870</v>
      </c>
      <c r="B11" t="s">
        <v>3</v>
      </c>
      <c r="C11" s="3" t="s">
        <v>22</v>
      </c>
      <c r="D11" s="1" t="s">
        <v>7</v>
      </c>
      <c r="E11" s="4">
        <v>5081</v>
      </c>
      <c r="F11" s="4">
        <v>8960</v>
      </c>
    </row>
    <row r="12" spans="1:7" x14ac:dyDescent="0.25">
      <c r="A12">
        <v>1870</v>
      </c>
      <c r="B12" t="s">
        <v>3</v>
      </c>
      <c r="C12" s="1" t="s">
        <v>14</v>
      </c>
      <c r="D12" s="1" t="s">
        <v>7</v>
      </c>
      <c r="E12" s="4">
        <v>4111</v>
      </c>
      <c r="F12" s="4">
        <v>12445</v>
      </c>
    </row>
    <row r="13" spans="1:7" x14ac:dyDescent="0.25">
      <c r="A13">
        <v>1870</v>
      </c>
      <c r="B13" t="s">
        <v>3</v>
      </c>
      <c r="C13" s="1" t="s">
        <v>24</v>
      </c>
      <c r="D13" s="1" t="s">
        <v>7</v>
      </c>
      <c r="E13" s="4">
        <v>2761</v>
      </c>
      <c r="F13" s="4">
        <v>15365</v>
      </c>
    </row>
    <row r="14" spans="1:7" x14ac:dyDescent="0.25">
      <c r="A14">
        <v>1870</v>
      </c>
      <c r="B14" t="s">
        <v>3</v>
      </c>
      <c r="C14" s="1" t="s">
        <v>25</v>
      </c>
      <c r="D14" s="1" t="s">
        <v>7</v>
      </c>
      <c r="E14" s="4">
        <v>2670.5</v>
      </c>
      <c r="F14" s="4">
        <v>11874</v>
      </c>
    </row>
    <row r="15" spans="1:7" x14ac:dyDescent="0.25">
      <c r="A15">
        <v>1870</v>
      </c>
      <c r="B15" t="s">
        <v>3</v>
      </c>
      <c r="C15" t="s">
        <v>26</v>
      </c>
      <c r="D15" s="1" t="s">
        <v>7</v>
      </c>
      <c r="E15" s="4">
        <v>0</v>
      </c>
      <c r="F15" s="4">
        <v>0</v>
      </c>
    </row>
    <row r="16" spans="1:7" x14ac:dyDescent="0.25">
      <c r="A16">
        <v>1870</v>
      </c>
      <c r="B16" t="s">
        <v>3</v>
      </c>
      <c r="C16" t="s">
        <v>27</v>
      </c>
      <c r="D16" s="1" t="s">
        <v>7</v>
      </c>
      <c r="E16" s="4">
        <v>0</v>
      </c>
      <c r="F16" s="4">
        <v>0</v>
      </c>
    </row>
    <row r="17" spans="1:6" x14ac:dyDescent="0.25">
      <c r="A17">
        <v>1870</v>
      </c>
      <c r="B17" t="s">
        <v>3</v>
      </c>
      <c r="C17" t="s">
        <v>28</v>
      </c>
      <c r="D17" s="1" t="s">
        <v>7</v>
      </c>
      <c r="E17" s="4">
        <v>0</v>
      </c>
      <c r="F17" s="4">
        <v>0</v>
      </c>
    </row>
    <row r="18" spans="1:6" x14ac:dyDescent="0.25">
      <c r="A18">
        <v>1870</v>
      </c>
      <c r="B18" t="s">
        <v>8</v>
      </c>
      <c r="C18" s="1" t="s">
        <v>29</v>
      </c>
      <c r="D18" s="1" t="s">
        <v>6</v>
      </c>
      <c r="E18" s="4">
        <v>412608</v>
      </c>
      <c r="F18" s="4">
        <v>1077954</v>
      </c>
    </row>
    <row r="19" spans="1:6" x14ac:dyDescent="0.25">
      <c r="A19">
        <v>1870</v>
      </c>
      <c r="B19" t="s">
        <v>8</v>
      </c>
      <c r="C19" s="1" t="s">
        <v>9</v>
      </c>
      <c r="D19" s="1" t="s">
        <v>6</v>
      </c>
      <c r="E19" s="4">
        <v>84374</v>
      </c>
      <c r="F19" s="4">
        <v>471956</v>
      </c>
    </row>
    <row r="20" spans="1:6" x14ac:dyDescent="0.25">
      <c r="A20">
        <v>1870</v>
      </c>
      <c r="B20" t="s">
        <v>8</v>
      </c>
      <c r="C20" s="1" t="s">
        <v>10</v>
      </c>
      <c r="D20" s="1" t="s">
        <v>6</v>
      </c>
      <c r="E20" s="4">
        <v>16368</v>
      </c>
      <c r="F20" s="4">
        <v>87075</v>
      </c>
    </row>
    <row r="21" spans="1:6" x14ac:dyDescent="0.25">
      <c r="A21">
        <v>1870</v>
      </c>
      <c r="B21" t="s">
        <v>8</v>
      </c>
      <c r="C21" t="s">
        <v>23</v>
      </c>
      <c r="D21" s="1" t="s">
        <v>6</v>
      </c>
      <c r="E21" s="4">
        <v>81067</v>
      </c>
      <c r="F21" s="4">
        <v>436954</v>
      </c>
    </row>
    <row r="22" spans="1:6" x14ac:dyDescent="0.25">
      <c r="A22">
        <v>1870</v>
      </c>
      <c r="B22" t="s">
        <v>8</v>
      </c>
      <c r="C22" s="1" t="s">
        <v>30</v>
      </c>
      <c r="D22" s="1" t="s">
        <v>6</v>
      </c>
      <c r="E22" s="4">
        <v>19645</v>
      </c>
      <c r="F22" s="4">
        <v>122233</v>
      </c>
    </row>
    <row r="23" spans="1:6" x14ac:dyDescent="0.25">
      <c r="A23">
        <v>1870</v>
      </c>
      <c r="B23" t="s">
        <v>8</v>
      </c>
      <c r="C23" t="s">
        <v>125</v>
      </c>
      <c r="D23" s="1" t="s">
        <v>6</v>
      </c>
      <c r="E23" s="4">
        <v>52594</v>
      </c>
      <c r="F23" s="4">
        <v>215237</v>
      </c>
    </row>
    <row r="24" spans="1:6" x14ac:dyDescent="0.25">
      <c r="A24">
        <v>1870</v>
      </c>
      <c r="B24" t="s">
        <v>8</v>
      </c>
      <c r="C24" s="1" t="s">
        <v>31</v>
      </c>
      <c r="D24" s="1" t="s">
        <v>6</v>
      </c>
      <c r="E24" s="4">
        <v>5514</v>
      </c>
      <c r="F24" s="4">
        <v>31423</v>
      </c>
    </row>
    <row r="25" spans="1:6" x14ac:dyDescent="0.25">
      <c r="A25">
        <v>1870</v>
      </c>
      <c r="B25" t="s">
        <v>8</v>
      </c>
      <c r="C25" t="s">
        <v>33</v>
      </c>
      <c r="D25" s="1" t="s">
        <v>6</v>
      </c>
      <c r="E25" s="4">
        <v>1577</v>
      </c>
      <c r="F25" s="4">
        <v>16193</v>
      </c>
    </row>
    <row r="26" spans="1:6" x14ac:dyDescent="0.25">
      <c r="A26">
        <v>1870</v>
      </c>
      <c r="B26" t="s">
        <v>8</v>
      </c>
      <c r="C26" t="s">
        <v>32</v>
      </c>
      <c r="D26" s="1" t="s">
        <v>6</v>
      </c>
      <c r="E26" s="4">
        <v>1935</v>
      </c>
      <c r="F26" s="4">
        <v>24882</v>
      </c>
    </row>
    <row r="27" spans="1:6" x14ac:dyDescent="0.25">
      <c r="A27">
        <v>1870</v>
      </c>
      <c r="B27" t="s">
        <v>8</v>
      </c>
      <c r="C27" s="1" t="s">
        <v>34</v>
      </c>
      <c r="D27" s="1" t="s">
        <v>6</v>
      </c>
      <c r="E27" s="4">
        <v>1447</v>
      </c>
      <c r="F27" s="4">
        <v>11601</v>
      </c>
    </row>
    <row r="28" spans="1:6" x14ac:dyDescent="0.25">
      <c r="A28">
        <v>1870</v>
      </c>
      <c r="B28" t="s">
        <v>8</v>
      </c>
      <c r="C28" s="1" t="s">
        <v>35</v>
      </c>
      <c r="D28" s="1" t="s">
        <v>6</v>
      </c>
      <c r="E28" s="4">
        <v>1460</v>
      </c>
      <c r="F28" s="4">
        <v>12259</v>
      </c>
    </row>
    <row r="29" spans="1:6" x14ac:dyDescent="0.25">
      <c r="A29">
        <v>1870</v>
      </c>
      <c r="B29" t="s">
        <v>8</v>
      </c>
      <c r="C29" t="s">
        <v>36</v>
      </c>
      <c r="D29" s="1" t="s">
        <v>6</v>
      </c>
      <c r="E29" s="4">
        <v>332</v>
      </c>
      <c r="F29" s="4">
        <v>852</v>
      </c>
    </row>
    <row r="30" spans="1:6" x14ac:dyDescent="0.25">
      <c r="A30">
        <v>1870</v>
      </c>
      <c r="B30" t="s">
        <v>8</v>
      </c>
      <c r="C30" t="s">
        <v>37</v>
      </c>
      <c r="D30" s="1" t="s">
        <v>6</v>
      </c>
      <c r="E30" s="4">
        <v>80</v>
      </c>
      <c r="F30" s="4">
        <v>659</v>
      </c>
    </row>
    <row r="31" spans="1:6" x14ac:dyDescent="0.25">
      <c r="A31">
        <v>1870</v>
      </c>
      <c r="B31" t="s">
        <v>8</v>
      </c>
      <c r="C31" t="s">
        <v>38</v>
      </c>
      <c r="D31" s="1" t="s">
        <v>6</v>
      </c>
      <c r="E31" s="4">
        <v>1258</v>
      </c>
      <c r="F31" s="4">
        <v>7755</v>
      </c>
    </row>
    <row r="32" spans="1:6" x14ac:dyDescent="0.25">
      <c r="A32">
        <v>1870</v>
      </c>
      <c r="B32" t="s">
        <v>8</v>
      </c>
      <c r="C32" t="s">
        <v>39</v>
      </c>
      <c r="D32" s="1" t="s">
        <v>6</v>
      </c>
      <c r="E32" s="4">
        <v>1018</v>
      </c>
      <c r="F32" s="4">
        <v>9362</v>
      </c>
    </row>
    <row r="33" spans="1:6" x14ac:dyDescent="0.25">
      <c r="A33">
        <v>1870</v>
      </c>
      <c r="B33" t="s">
        <v>8</v>
      </c>
      <c r="C33" t="s">
        <v>40</v>
      </c>
      <c r="D33" s="1" t="s">
        <v>6</v>
      </c>
      <c r="E33" s="4">
        <v>1232</v>
      </c>
      <c r="F33" s="4">
        <v>11311</v>
      </c>
    </row>
    <row r="34" spans="1:6" x14ac:dyDescent="0.25">
      <c r="A34">
        <v>1870</v>
      </c>
      <c r="B34" t="s">
        <v>8</v>
      </c>
      <c r="C34" t="s">
        <v>41</v>
      </c>
      <c r="D34" s="1" t="s">
        <v>6</v>
      </c>
      <c r="E34" s="4">
        <v>1903</v>
      </c>
      <c r="F34" s="4">
        <v>14241</v>
      </c>
    </row>
    <row r="35" spans="1:6" x14ac:dyDescent="0.25">
      <c r="A35">
        <v>1870</v>
      </c>
      <c r="B35" t="s">
        <v>8</v>
      </c>
      <c r="C35" t="s">
        <v>42</v>
      </c>
      <c r="D35" s="1" t="s">
        <v>7</v>
      </c>
      <c r="E35" s="4">
        <v>2243</v>
      </c>
      <c r="F35" s="4">
        <v>16617</v>
      </c>
    </row>
    <row r="36" spans="1:6" x14ac:dyDescent="0.25">
      <c r="A36">
        <v>1870</v>
      </c>
      <c r="B36" t="s">
        <v>8</v>
      </c>
      <c r="C36" t="s">
        <v>43</v>
      </c>
      <c r="D36" s="1" t="s">
        <v>7</v>
      </c>
      <c r="E36" s="4">
        <v>7196</v>
      </c>
      <c r="F36" s="4">
        <v>15002</v>
      </c>
    </row>
    <row r="37" spans="1:6" x14ac:dyDescent="0.25">
      <c r="A37">
        <v>1870</v>
      </c>
      <c r="B37" t="s">
        <v>8</v>
      </c>
      <c r="C37" t="s">
        <v>44</v>
      </c>
      <c r="D37" s="1" t="s">
        <v>7</v>
      </c>
      <c r="E37" s="4">
        <v>2503</v>
      </c>
      <c r="F37" s="4">
        <v>9088</v>
      </c>
    </row>
    <row r="38" spans="1:6" x14ac:dyDescent="0.25">
      <c r="A38">
        <v>1870</v>
      </c>
      <c r="B38" t="s">
        <v>8</v>
      </c>
      <c r="C38" s="1" t="s">
        <v>45</v>
      </c>
      <c r="D38" s="1" t="s">
        <v>7</v>
      </c>
      <c r="E38" s="4">
        <v>834</v>
      </c>
      <c r="F38" s="4">
        <v>11482</v>
      </c>
    </row>
    <row r="39" spans="1:6" x14ac:dyDescent="0.25">
      <c r="A39">
        <v>1870</v>
      </c>
      <c r="B39" t="s">
        <v>8</v>
      </c>
      <c r="C39" t="s">
        <v>118</v>
      </c>
      <c r="D39" s="1" t="s">
        <v>7</v>
      </c>
      <c r="E39" s="4">
        <v>2191</v>
      </c>
      <c r="F39" s="4">
        <v>20225</v>
      </c>
    </row>
    <row r="40" spans="1:6" x14ac:dyDescent="0.25">
      <c r="A40">
        <v>1870</v>
      </c>
      <c r="B40" t="s">
        <v>8</v>
      </c>
      <c r="C40" s="1" t="s">
        <v>46</v>
      </c>
      <c r="D40" s="1" t="s">
        <v>7</v>
      </c>
      <c r="E40" s="4">
        <v>0</v>
      </c>
      <c r="F40" s="4">
        <v>0</v>
      </c>
    </row>
    <row r="41" spans="1:6" x14ac:dyDescent="0.25">
      <c r="A41">
        <v>1870</v>
      </c>
      <c r="B41" t="s">
        <v>8</v>
      </c>
      <c r="C41" t="s">
        <v>47</v>
      </c>
      <c r="D41" s="1" t="s">
        <v>7</v>
      </c>
      <c r="E41" s="4">
        <v>1543.5</v>
      </c>
      <c r="F41" s="4">
        <v>6249.5</v>
      </c>
    </row>
    <row r="42" spans="1:6" x14ac:dyDescent="0.25">
      <c r="A42">
        <v>1870</v>
      </c>
      <c r="B42" t="s">
        <v>8</v>
      </c>
      <c r="C42" t="s">
        <v>48</v>
      </c>
      <c r="D42" s="1" t="s">
        <v>7</v>
      </c>
      <c r="E42" s="4">
        <v>459</v>
      </c>
      <c r="F42" s="4">
        <v>2913</v>
      </c>
    </row>
    <row r="43" spans="1:6" x14ac:dyDescent="0.25">
      <c r="A43">
        <v>1870</v>
      </c>
      <c r="B43" t="s">
        <v>8</v>
      </c>
      <c r="C43" t="s">
        <v>49</v>
      </c>
      <c r="D43" s="1" t="s">
        <v>7</v>
      </c>
      <c r="E43" s="4">
        <v>1035</v>
      </c>
      <c r="F43" s="4">
        <v>7860</v>
      </c>
    </row>
    <row r="44" spans="1:6" x14ac:dyDescent="0.25">
      <c r="A44">
        <v>1870</v>
      </c>
      <c r="B44" t="s">
        <v>8</v>
      </c>
      <c r="C44" s="1" t="s">
        <v>50</v>
      </c>
      <c r="D44" s="1" t="s">
        <v>7</v>
      </c>
      <c r="E44" s="4">
        <v>185.5</v>
      </c>
      <c r="F44" s="4">
        <v>1657</v>
      </c>
    </row>
    <row r="45" spans="1:6" x14ac:dyDescent="0.25">
      <c r="A45">
        <v>1870</v>
      </c>
      <c r="B45" t="s">
        <v>8</v>
      </c>
      <c r="C45" s="1" t="s">
        <v>51</v>
      </c>
      <c r="D45" s="1" t="s">
        <v>7</v>
      </c>
      <c r="E45" s="4">
        <v>404</v>
      </c>
      <c r="F45" s="4">
        <v>2990.5</v>
      </c>
    </row>
    <row r="46" spans="1:6" x14ac:dyDescent="0.25">
      <c r="A46">
        <v>1870</v>
      </c>
      <c r="B46" t="s">
        <v>8</v>
      </c>
      <c r="C46" t="s">
        <v>119</v>
      </c>
      <c r="D46" s="1" t="s">
        <v>7</v>
      </c>
      <c r="E46" s="4">
        <v>6804.8968219068556</v>
      </c>
      <c r="F46" s="4">
        <v>39669.429151195312</v>
      </c>
    </row>
    <row r="47" spans="1:6" x14ac:dyDescent="0.25">
      <c r="A47">
        <v>1870</v>
      </c>
      <c r="B47" t="s">
        <v>8</v>
      </c>
      <c r="C47" t="s">
        <v>12</v>
      </c>
      <c r="D47" s="1" t="s">
        <v>7</v>
      </c>
      <c r="E47" s="4">
        <v>5755.5163240628781</v>
      </c>
      <c r="F47" s="4">
        <v>54429.279400760737</v>
      </c>
    </row>
    <row r="48" spans="1:6" x14ac:dyDescent="0.25">
      <c r="A48">
        <v>1870</v>
      </c>
      <c r="B48" t="s">
        <v>8</v>
      </c>
      <c r="C48" t="s">
        <v>13</v>
      </c>
      <c r="D48" s="1" t="s">
        <v>7</v>
      </c>
      <c r="E48" s="4">
        <v>2199.3797951744491</v>
      </c>
      <c r="F48" s="4">
        <v>19738.138548395302</v>
      </c>
    </row>
    <row r="49" spans="1:6" x14ac:dyDescent="0.25">
      <c r="A49">
        <v>1870</v>
      </c>
      <c r="B49" t="s">
        <v>52</v>
      </c>
      <c r="C49" t="s">
        <v>53</v>
      </c>
      <c r="D49" s="1" t="s">
        <v>6</v>
      </c>
      <c r="E49" s="4">
        <v>21263</v>
      </c>
      <c r="F49" s="4">
        <v>175682</v>
      </c>
    </row>
    <row r="50" spans="1:6" x14ac:dyDescent="0.25">
      <c r="A50">
        <v>1870</v>
      </c>
      <c r="B50" t="s">
        <v>52</v>
      </c>
      <c r="C50" t="s">
        <v>56</v>
      </c>
      <c r="D50" s="1" t="s">
        <v>6</v>
      </c>
      <c r="E50" s="4">
        <v>6161</v>
      </c>
      <c r="F50" s="4">
        <v>79104</v>
      </c>
    </row>
    <row r="51" spans="1:6" x14ac:dyDescent="0.25">
      <c r="A51">
        <v>1870</v>
      </c>
      <c r="B51" t="s">
        <v>52</v>
      </c>
      <c r="C51" t="s">
        <v>127</v>
      </c>
      <c r="D51" s="1" t="s">
        <v>6</v>
      </c>
      <c r="E51" s="4">
        <v>6985</v>
      </c>
      <c r="F51" s="4">
        <v>126829</v>
      </c>
    </row>
    <row r="52" spans="1:6" x14ac:dyDescent="0.25">
      <c r="A52">
        <v>1870</v>
      </c>
      <c r="B52" t="s">
        <v>52</v>
      </c>
      <c r="C52" t="s">
        <v>54</v>
      </c>
      <c r="D52" s="1" t="s">
        <v>6</v>
      </c>
      <c r="E52" s="4">
        <v>3617</v>
      </c>
      <c r="F52" s="4">
        <v>41039</v>
      </c>
    </row>
    <row r="53" spans="1:6" x14ac:dyDescent="0.25">
      <c r="A53">
        <v>1870</v>
      </c>
      <c r="B53" t="s">
        <v>52</v>
      </c>
      <c r="C53" t="s">
        <v>55</v>
      </c>
      <c r="D53" s="1" t="s">
        <v>6</v>
      </c>
      <c r="E53" s="4">
        <v>8194</v>
      </c>
      <c r="F53" s="4">
        <v>62341</v>
      </c>
    </row>
    <row r="54" spans="1:6" x14ac:dyDescent="0.25">
      <c r="A54">
        <v>1870</v>
      </c>
      <c r="B54" t="s">
        <v>52</v>
      </c>
      <c r="C54" t="s">
        <v>57</v>
      </c>
      <c r="D54" s="1" t="s">
        <v>6</v>
      </c>
      <c r="E54" s="4">
        <v>21355</v>
      </c>
      <c r="F54" s="4">
        <v>145880</v>
      </c>
    </row>
    <row r="55" spans="1:6" x14ac:dyDescent="0.25">
      <c r="A55">
        <v>1870</v>
      </c>
      <c r="B55" t="s">
        <v>52</v>
      </c>
      <c r="C55" t="s">
        <v>58</v>
      </c>
      <c r="D55" s="1" t="s">
        <v>6</v>
      </c>
      <c r="E55" s="4">
        <v>2680</v>
      </c>
      <c r="F55" s="4">
        <v>24608</v>
      </c>
    </row>
    <row r="56" spans="1:6" x14ac:dyDescent="0.25">
      <c r="A56">
        <v>1870</v>
      </c>
      <c r="B56" t="s">
        <v>52</v>
      </c>
      <c r="C56" t="s">
        <v>59</v>
      </c>
      <c r="D56" s="1" t="s">
        <v>6</v>
      </c>
      <c r="E56" s="4">
        <v>9143</v>
      </c>
      <c r="F56" s="4">
        <v>47260</v>
      </c>
    </row>
    <row r="57" spans="1:6" x14ac:dyDescent="0.25">
      <c r="A57">
        <v>1870</v>
      </c>
      <c r="B57" t="s">
        <v>52</v>
      </c>
      <c r="C57" t="s">
        <v>129</v>
      </c>
      <c r="D57" s="1" t="s">
        <v>6</v>
      </c>
      <c r="E57" s="4">
        <v>5749</v>
      </c>
      <c r="F57" s="4">
        <v>13897</v>
      </c>
    </row>
    <row r="58" spans="1:6" x14ac:dyDescent="0.25">
      <c r="A58">
        <v>1870</v>
      </c>
      <c r="B58" t="s">
        <v>52</v>
      </c>
      <c r="C58" t="s">
        <v>60</v>
      </c>
      <c r="D58" s="1" t="s">
        <v>7</v>
      </c>
      <c r="E58" s="4">
        <v>1229.0606578385307</v>
      </c>
      <c r="F58" s="4">
        <v>17808.305376344088</v>
      </c>
    </row>
    <row r="59" spans="1:6" x14ac:dyDescent="0.25">
      <c r="A59">
        <v>1870</v>
      </c>
      <c r="B59" t="s">
        <v>52</v>
      </c>
      <c r="C59" t="s">
        <v>61</v>
      </c>
      <c r="D59" s="1" t="s">
        <v>7</v>
      </c>
      <c r="E59" s="4">
        <v>3141.8093535895141</v>
      </c>
      <c r="F59" s="4">
        <v>60586.622923129144</v>
      </c>
    </row>
    <row r="60" spans="1:6" x14ac:dyDescent="0.25">
      <c r="A60">
        <v>1870</v>
      </c>
      <c r="B60" t="s">
        <v>52</v>
      </c>
      <c r="C60" t="s">
        <v>62</v>
      </c>
      <c r="D60" s="1" t="s">
        <v>7</v>
      </c>
      <c r="E60" s="4">
        <v>1552.2726130653266</v>
      </c>
      <c r="F60" s="4">
        <v>32325.804346290584</v>
      </c>
    </row>
    <row r="61" spans="1:6" x14ac:dyDescent="0.25">
      <c r="A61">
        <v>1870</v>
      </c>
      <c r="B61" t="s">
        <v>52</v>
      </c>
      <c r="C61" t="s">
        <v>63</v>
      </c>
      <c r="D61" s="1" t="s">
        <v>7</v>
      </c>
      <c r="E61" s="4">
        <v>15049.702450628705</v>
      </c>
      <c r="F61" s="4">
        <v>80810.408519055782</v>
      </c>
    </row>
    <row r="62" spans="1:6" x14ac:dyDescent="0.25">
      <c r="A62">
        <v>1870</v>
      </c>
      <c r="B62" t="s">
        <v>52</v>
      </c>
      <c r="C62" t="s">
        <v>217</v>
      </c>
      <c r="D62" s="1" t="s">
        <v>7</v>
      </c>
      <c r="E62" s="4">
        <v>3603.9754339993451</v>
      </c>
      <c r="F62" s="4">
        <v>38503.544285984899</v>
      </c>
    </row>
    <row r="63" spans="1:6" x14ac:dyDescent="0.25">
      <c r="A63">
        <v>1870</v>
      </c>
      <c r="B63" t="s">
        <v>52</v>
      </c>
      <c r="C63" t="s">
        <v>64</v>
      </c>
      <c r="D63" s="1" t="s">
        <v>7</v>
      </c>
      <c r="E63" s="4">
        <v>843.01443078567615</v>
      </c>
      <c r="F63" s="4">
        <v>12345.646958981613</v>
      </c>
    </row>
    <row r="64" spans="1:6" x14ac:dyDescent="0.25">
      <c r="A64">
        <v>1870</v>
      </c>
      <c r="B64" t="s">
        <v>52</v>
      </c>
      <c r="C64" t="s">
        <v>65</v>
      </c>
      <c r="D64" s="1" t="s">
        <v>7</v>
      </c>
      <c r="E64" s="4">
        <v>2697.783303031792</v>
      </c>
      <c r="F64" s="4">
        <v>31909.340326432339</v>
      </c>
    </row>
    <row r="65" spans="1:6" x14ac:dyDescent="0.25">
      <c r="A65">
        <v>1870</v>
      </c>
      <c r="B65" t="s">
        <v>52</v>
      </c>
      <c r="C65" t="s">
        <v>131</v>
      </c>
      <c r="D65" s="1" t="s">
        <v>7</v>
      </c>
      <c r="E65" s="4">
        <v>11259.02876813376</v>
      </c>
      <c r="F65" s="4">
        <v>70799.314732675761</v>
      </c>
    </row>
    <row r="66" spans="1:6" x14ac:dyDescent="0.25">
      <c r="A66">
        <v>1870</v>
      </c>
      <c r="B66" t="s">
        <v>52</v>
      </c>
      <c r="C66" t="s">
        <v>66</v>
      </c>
      <c r="D66" s="1" t="s">
        <v>7</v>
      </c>
      <c r="E66" s="4">
        <v>363.00287356321837</v>
      </c>
      <c r="F66" s="4">
        <v>2974.6175408791678</v>
      </c>
    </row>
    <row r="67" spans="1:6" x14ac:dyDescent="0.25">
      <c r="A67">
        <v>1870</v>
      </c>
      <c r="B67" t="s">
        <v>52</v>
      </c>
      <c r="C67" t="s">
        <v>67</v>
      </c>
      <c r="D67" s="1" t="s">
        <v>7</v>
      </c>
      <c r="E67" s="4">
        <v>4576.2684308801754</v>
      </c>
      <c r="F67" s="4">
        <v>81984.385087993345</v>
      </c>
    </row>
    <row r="68" spans="1:6" x14ac:dyDescent="0.25">
      <c r="A68">
        <v>1870</v>
      </c>
      <c r="B68" t="s">
        <v>52</v>
      </c>
      <c r="C68" t="s">
        <v>68</v>
      </c>
      <c r="D68" s="1" t="s">
        <v>7</v>
      </c>
      <c r="E68" s="4">
        <v>3556.4073626225986</v>
      </c>
      <c r="F68" s="4">
        <v>57373.399728751167</v>
      </c>
    </row>
    <row r="69" spans="1:6" x14ac:dyDescent="0.25">
      <c r="A69">
        <v>1870</v>
      </c>
      <c r="B69" t="s">
        <v>52</v>
      </c>
      <c r="C69" t="s">
        <v>69</v>
      </c>
      <c r="D69" s="1" t="s">
        <v>7</v>
      </c>
      <c r="E69" s="4">
        <v>3730.3975213013168</v>
      </c>
      <c r="F69" s="4">
        <v>69517.112085523651</v>
      </c>
    </row>
    <row r="70" spans="1:6" x14ac:dyDescent="0.25">
      <c r="A70">
        <v>1870</v>
      </c>
      <c r="B70" t="s">
        <v>52</v>
      </c>
      <c r="C70" t="s">
        <v>70</v>
      </c>
      <c r="D70" s="1" t="s">
        <v>7</v>
      </c>
      <c r="E70" s="4">
        <v>29.353591160220994</v>
      </c>
      <c r="F70" s="4">
        <v>549.64608387096769</v>
      </c>
    </row>
    <row r="71" spans="1:6" x14ac:dyDescent="0.25">
      <c r="A71">
        <v>1870</v>
      </c>
      <c r="B71" t="s">
        <v>52</v>
      </c>
      <c r="C71" t="s">
        <v>71</v>
      </c>
      <c r="D71" s="1" t="s">
        <v>7</v>
      </c>
      <c r="E71" s="9">
        <v>3815.6117229564366</v>
      </c>
      <c r="F71" s="9">
        <v>26032.17411079237</v>
      </c>
    </row>
    <row r="72" spans="1:6" x14ac:dyDescent="0.25">
      <c r="A72">
        <v>1870</v>
      </c>
      <c r="B72" t="s">
        <v>52</v>
      </c>
      <c r="C72" t="s">
        <v>72</v>
      </c>
      <c r="D72" s="1" t="s">
        <v>7</v>
      </c>
      <c r="E72" s="4">
        <v>117.57407407407406</v>
      </c>
      <c r="F72" s="4">
        <v>1921.0708416947484</v>
      </c>
    </row>
    <row r="73" spans="1:6" x14ac:dyDescent="0.25">
      <c r="A73">
        <v>1870</v>
      </c>
      <c r="B73" t="s">
        <v>52</v>
      </c>
      <c r="C73" t="s">
        <v>73</v>
      </c>
      <c r="D73" s="1" t="s">
        <v>7</v>
      </c>
      <c r="E73" s="4">
        <v>6249.9743968488428</v>
      </c>
      <c r="F73" s="4">
        <v>41667.32311918505</v>
      </c>
    </row>
    <row r="74" spans="1:6" x14ac:dyDescent="0.25">
      <c r="A74">
        <v>1870</v>
      </c>
      <c r="B74" t="s">
        <v>52</v>
      </c>
      <c r="C74" t="s">
        <v>74</v>
      </c>
      <c r="D74" s="1" t="s">
        <v>7</v>
      </c>
      <c r="E74" s="4">
        <v>57.803807509254383</v>
      </c>
      <c r="F74" s="4">
        <v>1430.9831451972923</v>
      </c>
    </row>
    <row r="75" spans="1:6" x14ac:dyDescent="0.25">
      <c r="A75">
        <v>1870</v>
      </c>
      <c r="B75" t="s">
        <v>75</v>
      </c>
      <c r="C75" t="s">
        <v>76</v>
      </c>
      <c r="D75" s="1" t="s">
        <v>6</v>
      </c>
      <c r="E75" s="14">
        <v>12890</v>
      </c>
      <c r="F75" s="14">
        <v>164386</v>
      </c>
    </row>
    <row r="76" spans="1:6" x14ac:dyDescent="0.25">
      <c r="A76">
        <v>1870</v>
      </c>
      <c r="B76" t="s">
        <v>75</v>
      </c>
      <c r="C76" t="s">
        <v>77</v>
      </c>
      <c r="D76" s="1" t="s">
        <v>6</v>
      </c>
      <c r="E76" s="14">
        <v>11849</v>
      </c>
      <c r="F76" s="14">
        <v>94575</v>
      </c>
    </row>
    <row r="77" spans="1:6" x14ac:dyDescent="0.25">
      <c r="A77">
        <v>1870</v>
      </c>
      <c r="B77" t="s">
        <v>75</v>
      </c>
      <c r="C77" t="s">
        <v>78</v>
      </c>
      <c r="D77" s="1" t="s">
        <v>6</v>
      </c>
      <c r="E77" s="14">
        <v>79358</v>
      </c>
      <c r="F77" s="14">
        <v>383050</v>
      </c>
    </row>
    <row r="78" spans="1:6" x14ac:dyDescent="0.25">
      <c r="A78">
        <v>1870</v>
      </c>
      <c r="B78" t="s">
        <v>75</v>
      </c>
      <c r="C78" t="s">
        <v>79</v>
      </c>
      <c r="D78" s="1" t="s">
        <v>6</v>
      </c>
      <c r="E78" s="14">
        <v>8938</v>
      </c>
      <c r="F78" s="14">
        <v>99078</v>
      </c>
    </row>
    <row r="79" spans="1:6" x14ac:dyDescent="0.25">
      <c r="A79">
        <v>1870</v>
      </c>
      <c r="B79" t="s">
        <v>75</v>
      </c>
      <c r="C79" t="s">
        <v>80</v>
      </c>
      <c r="D79" s="1" t="s">
        <v>6</v>
      </c>
      <c r="E79" s="14">
        <v>1853</v>
      </c>
      <c r="F79" s="14">
        <v>24941</v>
      </c>
    </row>
    <row r="80" spans="1:6" x14ac:dyDescent="0.25">
      <c r="A80">
        <v>1870</v>
      </c>
      <c r="B80" t="s">
        <v>75</v>
      </c>
      <c r="C80" t="s">
        <v>81</v>
      </c>
      <c r="D80" s="1" t="s">
        <v>6</v>
      </c>
      <c r="E80" s="14">
        <v>9242</v>
      </c>
      <c r="F80" s="14">
        <v>91515</v>
      </c>
    </row>
    <row r="81" spans="1:6" x14ac:dyDescent="0.25">
      <c r="A81">
        <v>1870</v>
      </c>
      <c r="B81" t="s">
        <v>75</v>
      </c>
      <c r="C81" t="s">
        <v>82</v>
      </c>
      <c r="D81" s="1" t="s">
        <v>6</v>
      </c>
      <c r="E81" s="14">
        <v>13626</v>
      </c>
      <c r="F81" s="14">
        <v>139303</v>
      </c>
    </row>
    <row r="82" spans="1:6" x14ac:dyDescent="0.25">
      <c r="A82">
        <v>1870</v>
      </c>
      <c r="B82" t="s">
        <v>75</v>
      </c>
      <c r="C82" t="s">
        <v>83</v>
      </c>
      <c r="D82" s="1" t="s">
        <v>6</v>
      </c>
      <c r="E82" s="14">
        <v>8721</v>
      </c>
      <c r="F82" s="14">
        <v>105631</v>
      </c>
    </row>
    <row r="83" spans="1:6" x14ac:dyDescent="0.25">
      <c r="A83">
        <v>1870</v>
      </c>
      <c r="B83" t="s">
        <v>75</v>
      </c>
      <c r="C83" t="s">
        <v>80</v>
      </c>
      <c r="D83" s="1" t="s">
        <v>6</v>
      </c>
      <c r="E83" s="14">
        <v>1853</v>
      </c>
      <c r="F83" s="14">
        <v>24941</v>
      </c>
    </row>
    <row r="84" spans="1:6" x14ac:dyDescent="0.25">
      <c r="A84">
        <v>1870</v>
      </c>
      <c r="B84" t="s">
        <v>75</v>
      </c>
      <c r="C84" t="s">
        <v>84</v>
      </c>
      <c r="D84" s="1" t="s">
        <v>6</v>
      </c>
      <c r="E84" s="14">
        <v>10510</v>
      </c>
      <c r="F84" s="14">
        <v>85881</v>
      </c>
    </row>
    <row r="85" spans="1:6" x14ac:dyDescent="0.25">
      <c r="A85">
        <v>1870</v>
      </c>
      <c r="B85" t="s">
        <v>75</v>
      </c>
      <c r="C85" t="s">
        <v>85</v>
      </c>
      <c r="D85" s="1" t="s">
        <v>6</v>
      </c>
      <c r="E85" s="14">
        <v>12508</v>
      </c>
      <c r="F85" s="14">
        <v>86887</v>
      </c>
    </row>
    <row r="86" spans="1:6" x14ac:dyDescent="0.25">
      <c r="A86">
        <v>1870</v>
      </c>
      <c r="B86" t="s">
        <v>75</v>
      </c>
      <c r="C86" t="s">
        <v>218</v>
      </c>
      <c r="D86" s="1" t="s">
        <v>7</v>
      </c>
      <c r="E86" s="4">
        <v>6257.2480785653288</v>
      </c>
      <c r="F86" s="4">
        <v>39682.064565580054</v>
      </c>
    </row>
    <row r="87" spans="1:6" x14ac:dyDescent="0.25">
      <c r="A87">
        <v>1870</v>
      </c>
      <c r="B87" t="s">
        <v>75</v>
      </c>
      <c r="C87" t="s">
        <v>86</v>
      </c>
      <c r="D87" s="1" t="s">
        <v>7</v>
      </c>
      <c r="E87" s="4">
        <v>3396.9855692143242</v>
      </c>
      <c r="F87" s="4">
        <v>18185.741186660893</v>
      </c>
    </row>
    <row r="88" spans="1:6" x14ac:dyDescent="0.25">
      <c r="A88">
        <v>1870</v>
      </c>
      <c r="B88" t="s">
        <v>75</v>
      </c>
      <c r="C88" t="s">
        <v>87</v>
      </c>
      <c r="D88" s="1" t="s">
        <v>7</v>
      </c>
      <c r="E88" s="4">
        <v>6298.2166969682085</v>
      </c>
      <c r="F88" s="4">
        <v>57776.659673567665</v>
      </c>
    </row>
    <row r="89" spans="1:6" x14ac:dyDescent="0.25">
      <c r="A89">
        <v>1870</v>
      </c>
      <c r="B89" t="s">
        <v>75</v>
      </c>
      <c r="C89" t="s">
        <v>88</v>
      </c>
      <c r="D89" s="1" t="s">
        <v>7</v>
      </c>
      <c r="E89" s="4">
        <v>806.97123186624037</v>
      </c>
      <c r="F89" s="4">
        <v>6197.6852673242447</v>
      </c>
    </row>
    <row r="90" spans="1:6" x14ac:dyDescent="0.25">
      <c r="A90">
        <v>1870</v>
      </c>
      <c r="B90" t="s">
        <v>75</v>
      </c>
      <c r="C90" s="5" t="s">
        <v>90</v>
      </c>
      <c r="D90" s="1" t="s">
        <v>7</v>
      </c>
      <c r="E90" s="4">
        <v>451.99712643678163</v>
      </c>
      <c r="F90" s="4">
        <v>4766.6052240390736</v>
      </c>
    </row>
    <row r="91" spans="1:6" x14ac:dyDescent="0.25">
      <c r="A91">
        <v>1870</v>
      </c>
      <c r="B91" t="s">
        <v>75</v>
      </c>
      <c r="C91" t="s">
        <v>89</v>
      </c>
      <c r="D91" s="1" t="s">
        <v>7</v>
      </c>
      <c r="E91" s="4">
        <v>5198.7315691198246</v>
      </c>
      <c r="F91" s="4">
        <v>48285.614912006662</v>
      </c>
    </row>
    <row r="92" spans="1:6" x14ac:dyDescent="0.25">
      <c r="A92">
        <v>1870</v>
      </c>
      <c r="B92" t="s">
        <v>75</v>
      </c>
      <c r="C92" s="6" t="s">
        <v>91</v>
      </c>
      <c r="D92" s="1" t="s">
        <v>7</v>
      </c>
      <c r="E92" s="4">
        <v>408.59263737740162</v>
      </c>
      <c r="F92" s="4">
        <v>7689.6002712488344</v>
      </c>
    </row>
    <row r="93" spans="1:6" x14ac:dyDescent="0.25">
      <c r="A93">
        <v>1870</v>
      </c>
      <c r="B93" t="s">
        <v>75</v>
      </c>
      <c r="C93" t="s">
        <v>92</v>
      </c>
      <c r="D93" s="1" t="s">
        <v>7</v>
      </c>
      <c r="E93" s="4">
        <v>25.602478698683193</v>
      </c>
      <c r="F93" s="4">
        <v>675.88791447634458</v>
      </c>
    </row>
    <row r="94" spans="1:6" x14ac:dyDescent="0.25">
      <c r="A94">
        <v>1870</v>
      </c>
      <c r="B94" t="s">
        <v>75</v>
      </c>
      <c r="C94" t="s">
        <v>199</v>
      </c>
      <c r="D94" s="1" t="s">
        <v>7</v>
      </c>
      <c r="E94" s="4">
        <v>2479.6795580110497</v>
      </c>
      <c r="F94" s="4">
        <v>34876.646129032255</v>
      </c>
    </row>
    <row r="95" spans="1:6" x14ac:dyDescent="0.25">
      <c r="A95">
        <v>1870</v>
      </c>
      <c r="B95" t="s">
        <v>75</v>
      </c>
      <c r="C95" s="6" t="s">
        <v>201</v>
      </c>
      <c r="D95" s="1" t="s">
        <v>7</v>
      </c>
      <c r="E95" s="8">
        <v>2695.3882770435634</v>
      </c>
      <c r="F95" s="8">
        <v>28214.82588920763</v>
      </c>
    </row>
    <row r="96" spans="1:6" x14ac:dyDescent="0.25">
      <c r="A96">
        <v>1870</v>
      </c>
      <c r="B96" t="s">
        <v>75</v>
      </c>
      <c r="C96" t="s">
        <v>93</v>
      </c>
      <c r="D96" s="1" t="s">
        <v>7</v>
      </c>
      <c r="E96" s="4">
        <v>6231.4259259259261</v>
      </c>
      <c r="F96" s="4">
        <v>51234.929158305255</v>
      </c>
    </row>
    <row r="97" spans="1:6" x14ac:dyDescent="0.25">
      <c r="A97">
        <v>1870</v>
      </c>
      <c r="B97" t="s">
        <v>75</v>
      </c>
      <c r="C97" t="s">
        <v>211</v>
      </c>
      <c r="D97" s="1" t="s">
        <v>7</v>
      </c>
      <c r="E97" s="4">
        <v>987.02560315115716</v>
      </c>
      <c r="F97" s="4">
        <v>8156.6768808149518</v>
      </c>
    </row>
    <row r="98" spans="1:6" x14ac:dyDescent="0.25">
      <c r="A98">
        <v>1870</v>
      </c>
      <c r="B98" t="s">
        <v>75</v>
      </c>
      <c r="C98" t="s">
        <v>94</v>
      </c>
      <c r="D98" s="1" t="s">
        <v>7</v>
      </c>
      <c r="E98" s="4">
        <v>9879.1961924907446</v>
      </c>
      <c r="F98" s="4">
        <v>103468.96698108468</v>
      </c>
    </row>
    <row r="99" spans="1:6" x14ac:dyDescent="0.25">
      <c r="A99">
        <v>1870</v>
      </c>
      <c r="B99" t="s">
        <v>75</v>
      </c>
      <c r="C99" t="s">
        <v>95</v>
      </c>
      <c r="D99" s="1" t="s">
        <v>7</v>
      </c>
      <c r="E99" s="4">
        <v>5869.1031780931444</v>
      </c>
      <c r="F99" s="4">
        <v>59410.942066158103</v>
      </c>
    </row>
    <row r="100" spans="1:6" x14ac:dyDescent="0.25">
      <c r="A100">
        <v>1870</v>
      </c>
      <c r="B100" t="s">
        <v>75</v>
      </c>
      <c r="C100" t="s">
        <v>252</v>
      </c>
      <c r="D100" s="1" t="s">
        <v>7</v>
      </c>
      <c r="E100" s="4">
        <v>7879.8997471693965</v>
      </c>
      <c r="F100" s="4">
        <v>82993.491561181436</v>
      </c>
    </row>
    <row r="101" spans="1:6" x14ac:dyDescent="0.25">
      <c r="A101">
        <v>1870</v>
      </c>
      <c r="B101" t="s">
        <v>75</v>
      </c>
      <c r="C101" t="s">
        <v>96</v>
      </c>
      <c r="D101" s="1" t="s">
        <v>7</v>
      </c>
      <c r="E101" s="4">
        <v>9856.6160752458309</v>
      </c>
      <c r="F101" s="4">
        <v>123873.16985636532</v>
      </c>
    </row>
    <row r="102" spans="1:6" x14ac:dyDescent="0.25">
      <c r="A102">
        <v>1870</v>
      </c>
      <c r="B102" t="s">
        <v>75</v>
      </c>
      <c r="C102" t="s">
        <v>97</v>
      </c>
      <c r="D102" s="1" t="s">
        <v>7</v>
      </c>
      <c r="E102" s="4">
        <v>2946.4964129756704</v>
      </c>
      <c r="F102" s="4">
        <v>46963.968477988325</v>
      </c>
    </row>
    <row r="103" spans="1:6" x14ac:dyDescent="0.25">
      <c r="A103">
        <v>1870</v>
      </c>
      <c r="B103" t="s">
        <v>75</v>
      </c>
      <c r="C103" t="s">
        <v>99</v>
      </c>
      <c r="D103" s="1" t="s">
        <v>7</v>
      </c>
      <c r="E103" s="4">
        <v>14205.095807465319</v>
      </c>
      <c r="F103" s="4">
        <v>146001.74543851279</v>
      </c>
    </row>
    <row r="104" spans="1:6" x14ac:dyDescent="0.25">
      <c r="A104">
        <v>1870</v>
      </c>
      <c r="B104" t="s">
        <v>75</v>
      </c>
      <c r="C104" t="s">
        <v>98</v>
      </c>
      <c r="D104" s="1" t="s">
        <v>7</v>
      </c>
      <c r="E104" s="4">
        <v>3543.9069860519103</v>
      </c>
      <c r="F104" s="4">
        <v>35598.146849155208</v>
      </c>
    </row>
    <row r="105" spans="1:6" x14ac:dyDescent="0.25">
      <c r="A105">
        <v>1870</v>
      </c>
      <c r="B105" t="s">
        <v>75</v>
      </c>
      <c r="C105" t="s">
        <v>100</v>
      </c>
      <c r="D105" s="1" t="s">
        <v>7</v>
      </c>
      <c r="E105" s="4">
        <v>10875.860514198004</v>
      </c>
      <c r="F105" s="4">
        <v>89467.757671261061</v>
      </c>
    </row>
    <row r="106" spans="1:6" x14ac:dyDescent="0.25">
      <c r="A106">
        <v>1870</v>
      </c>
      <c r="B106" t="s">
        <v>75</v>
      </c>
      <c r="C106" s="7" t="s">
        <v>204</v>
      </c>
      <c r="D106" s="1" t="s">
        <v>7</v>
      </c>
      <c r="E106" s="4">
        <v>488.03906510851419</v>
      </c>
      <c r="F106" s="4">
        <v>5175.6648470627979</v>
      </c>
    </row>
    <row r="107" spans="1:6" x14ac:dyDescent="0.25">
      <c r="A107">
        <v>1870</v>
      </c>
      <c r="B107" t="s">
        <v>75</v>
      </c>
      <c r="C107" s="7" t="s">
        <v>101</v>
      </c>
      <c r="D107" s="1" t="s">
        <v>7</v>
      </c>
      <c r="E107" s="4">
        <v>3798.5660255304465</v>
      </c>
      <c r="F107" s="4">
        <v>62078.854418125135</v>
      </c>
    </row>
    <row r="108" spans="1:6" x14ac:dyDescent="0.25">
      <c r="A108">
        <v>1870</v>
      </c>
      <c r="B108" t="s">
        <v>75</v>
      </c>
      <c r="C108" t="s">
        <v>242</v>
      </c>
      <c r="D108" s="1" t="s">
        <v>7</v>
      </c>
      <c r="E108" s="4">
        <v>339.72922019304218</v>
      </c>
      <c r="F108" s="4">
        <v>4463.313830769398</v>
      </c>
    </row>
    <row r="109" spans="1:6" x14ac:dyDescent="0.25">
      <c r="A109">
        <v>1870</v>
      </c>
      <c r="B109" t="s">
        <v>75</v>
      </c>
      <c r="C109" t="s">
        <v>102</v>
      </c>
      <c r="D109" s="1" t="s">
        <v>7</v>
      </c>
      <c r="E109" s="4">
        <v>2713.6202048255509</v>
      </c>
      <c r="F109" s="4">
        <v>18489.861451604698</v>
      </c>
    </row>
    <row r="110" spans="1:6" x14ac:dyDescent="0.25">
      <c r="A110">
        <v>1880</v>
      </c>
      <c r="B110" t="s">
        <v>3</v>
      </c>
      <c r="C110" s="1" t="s">
        <v>4</v>
      </c>
      <c r="D110" s="1" t="s">
        <v>6</v>
      </c>
      <c r="E110" s="4">
        <v>871036</v>
      </c>
      <c r="F110" s="4">
        <v>2562314</v>
      </c>
    </row>
    <row r="111" spans="1:6" x14ac:dyDescent="0.25">
      <c r="A111">
        <v>1880</v>
      </c>
      <c r="B111" t="s">
        <v>3</v>
      </c>
      <c r="C111" s="1" t="s">
        <v>5</v>
      </c>
      <c r="D111" s="1" t="s">
        <v>6</v>
      </c>
      <c r="E111" s="4">
        <v>264779</v>
      </c>
      <c r="F111" s="4">
        <v>1004575</v>
      </c>
    </row>
    <row r="112" spans="1:6" x14ac:dyDescent="0.25">
      <c r="A112">
        <v>1880</v>
      </c>
      <c r="B112" t="s">
        <v>3</v>
      </c>
      <c r="C112" s="1" t="s">
        <v>15</v>
      </c>
      <c r="D112" s="1" t="s">
        <v>6</v>
      </c>
      <c r="E112" s="4">
        <v>3187</v>
      </c>
      <c r="F112" s="4">
        <v>8213</v>
      </c>
    </row>
    <row r="113" spans="1:6" x14ac:dyDescent="0.25">
      <c r="A113">
        <v>1880</v>
      </c>
      <c r="B113" t="s">
        <v>3</v>
      </c>
      <c r="C113" s="1" t="s">
        <v>104</v>
      </c>
      <c r="D113" s="1" t="s">
        <v>6</v>
      </c>
      <c r="E113" s="4">
        <v>1551</v>
      </c>
      <c r="F113" s="4">
        <v>2918</v>
      </c>
    </row>
    <row r="114" spans="1:6" x14ac:dyDescent="0.25">
      <c r="A114">
        <v>1880</v>
      </c>
      <c r="B114" t="s">
        <v>3</v>
      </c>
      <c r="C114" s="1" t="s">
        <v>16</v>
      </c>
      <c r="D114" s="1" t="s">
        <v>6</v>
      </c>
      <c r="E114" s="4">
        <v>11377</v>
      </c>
      <c r="F114" s="4">
        <v>29170</v>
      </c>
    </row>
    <row r="115" spans="1:6" x14ac:dyDescent="0.25">
      <c r="A115">
        <v>1880</v>
      </c>
      <c r="B115" t="s">
        <v>3</v>
      </c>
      <c r="C115" s="1" t="s">
        <v>17</v>
      </c>
      <c r="D115" s="1" t="s">
        <v>6</v>
      </c>
      <c r="E115" s="4">
        <v>12124</v>
      </c>
      <c r="F115" s="4">
        <v>25387</v>
      </c>
    </row>
    <row r="116" spans="1:6" x14ac:dyDescent="0.25">
      <c r="A116">
        <v>1880</v>
      </c>
      <c r="B116" t="s">
        <v>3</v>
      </c>
      <c r="C116" s="1" t="s">
        <v>18</v>
      </c>
      <c r="D116" s="1" t="s">
        <v>6</v>
      </c>
      <c r="E116" s="4">
        <v>10718</v>
      </c>
      <c r="F116" s="4">
        <v>28343</v>
      </c>
    </row>
    <row r="117" spans="1:6" x14ac:dyDescent="0.25">
      <c r="A117">
        <v>1880</v>
      </c>
      <c r="B117" t="s">
        <v>3</v>
      </c>
      <c r="C117" s="1" t="s">
        <v>19</v>
      </c>
      <c r="D117" s="1" t="s">
        <v>6</v>
      </c>
      <c r="E117" s="4">
        <v>11605</v>
      </c>
      <c r="F117" s="4">
        <v>46497</v>
      </c>
    </row>
    <row r="118" spans="1:6" x14ac:dyDescent="0.25">
      <c r="A118">
        <v>1880</v>
      </c>
      <c r="B118" t="s">
        <v>3</v>
      </c>
      <c r="C118" s="3" t="s">
        <v>22</v>
      </c>
      <c r="D118" s="1" t="s">
        <v>7</v>
      </c>
      <c r="E118" s="4">
        <v>5081</v>
      </c>
      <c r="F118" s="4">
        <v>8960</v>
      </c>
    </row>
    <row r="119" spans="1:6" x14ac:dyDescent="0.25">
      <c r="A119">
        <v>1880</v>
      </c>
      <c r="B119" t="s">
        <v>3</v>
      </c>
      <c r="C119" s="1" t="s">
        <v>105</v>
      </c>
      <c r="D119" s="1" t="s">
        <v>7</v>
      </c>
      <c r="E119" s="4">
        <v>14143</v>
      </c>
      <c r="F119" s="4">
        <v>28665</v>
      </c>
    </row>
    <row r="120" spans="1:6" x14ac:dyDescent="0.25">
      <c r="A120">
        <v>1880</v>
      </c>
      <c r="B120" t="s">
        <v>3</v>
      </c>
      <c r="C120" s="1" t="s">
        <v>106</v>
      </c>
      <c r="D120" s="1" t="s">
        <v>7</v>
      </c>
      <c r="E120" s="4">
        <v>7221.5</v>
      </c>
      <c r="F120" s="4">
        <v>27711</v>
      </c>
    </row>
    <row r="121" spans="1:6" x14ac:dyDescent="0.25">
      <c r="A121">
        <v>1880</v>
      </c>
      <c r="B121" t="s">
        <v>3</v>
      </c>
      <c r="C121" t="s">
        <v>107</v>
      </c>
      <c r="D121" s="1" t="s">
        <v>7</v>
      </c>
      <c r="E121" s="4">
        <v>0</v>
      </c>
      <c r="F121" s="4">
        <v>0</v>
      </c>
    </row>
    <row r="122" spans="1:6" x14ac:dyDescent="0.25">
      <c r="A122">
        <v>1880</v>
      </c>
      <c r="B122" t="s">
        <v>3</v>
      </c>
      <c r="C122" t="s">
        <v>108</v>
      </c>
      <c r="D122" s="1" t="s">
        <v>7</v>
      </c>
      <c r="E122" s="4">
        <v>0</v>
      </c>
      <c r="F122" s="4">
        <v>0</v>
      </c>
    </row>
    <row r="123" spans="1:6" x14ac:dyDescent="0.25">
      <c r="A123">
        <v>1880</v>
      </c>
      <c r="B123" t="s">
        <v>3</v>
      </c>
      <c r="C123" t="s">
        <v>109</v>
      </c>
      <c r="D123" s="1" t="s">
        <v>7</v>
      </c>
      <c r="E123" s="4">
        <v>0</v>
      </c>
      <c r="F123" s="4">
        <v>0</v>
      </c>
    </row>
    <row r="124" spans="1:6" x14ac:dyDescent="0.25">
      <c r="A124">
        <v>1880</v>
      </c>
      <c r="B124" t="s">
        <v>8</v>
      </c>
      <c r="C124" s="1" t="s">
        <v>111</v>
      </c>
      <c r="D124" s="1" t="s">
        <v>6</v>
      </c>
      <c r="E124" s="4">
        <v>402252</v>
      </c>
      <c r="F124" s="4">
        <v>1027686</v>
      </c>
    </row>
    <row r="125" spans="1:6" x14ac:dyDescent="0.25">
      <c r="A125">
        <v>1880</v>
      </c>
      <c r="B125" t="s">
        <v>8</v>
      </c>
      <c r="C125" s="1" t="s">
        <v>110</v>
      </c>
      <c r="D125" s="1" t="s">
        <v>6</v>
      </c>
      <c r="E125" s="4">
        <v>91598</v>
      </c>
      <c r="F125" s="4">
        <v>427288</v>
      </c>
    </row>
    <row r="126" spans="1:6" x14ac:dyDescent="0.25">
      <c r="A126">
        <v>1880</v>
      </c>
      <c r="B126" t="s">
        <v>8</v>
      </c>
      <c r="C126" s="1" t="s">
        <v>10</v>
      </c>
      <c r="D126" s="1" t="s">
        <v>6</v>
      </c>
      <c r="E126" s="4">
        <v>17199</v>
      </c>
      <c r="F126" s="4">
        <v>92643</v>
      </c>
    </row>
    <row r="127" spans="1:6" x14ac:dyDescent="0.25">
      <c r="A127">
        <v>1880</v>
      </c>
      <c r="B127" t="s">
        <v>8</v>
      </c>
      <c r="C127" t="s">
        <v>23</v>
      </c>
      <c r="D127" s="1" t="s">
        <v>6</v>
      </c>
      <c r="E127" s="4">
        <v>76280</v>
      </c>
      <c r="F127" s="4">
        <v>401511</v>
      </c>
    </row>
    <row r="128" spans="1:6" x14ac:dyDescent="0.25">
      <c r="A128">
        <v>1880</v>
      </c>
      <c r="B128" t="s">
        <v>8</v>
      </c>
      <c r="C128" s="1" t="s">
        <v>30</v>
      </c>
      <c r="D128" s="1" t="s">
        <v>6</v>
      </c>
      <c r="E128" s="4">
        <v>18479</v>
      </c>
      <c r="F128" s="4">
        <v>118520</v>
      </c>
    </row>
    <row r="129" spans="1:9" x14ac:dyDescent="0.25">
      <c r="A129">
        <v>1880</v>
      </c>
      <c r="B129" t="s">
        <v>8</v>
      </c>
      <c r="C129" t="s">
        <v>124</v>
      </c>
      <c r="D129" s="1" t="s">
        <v>6</v>
      </c>
      <c r="E129" s="4">
        <v>38151</v>
      </c>
      <c r="F129" s="4">
        <v>169681</v>
      </c>
    </row>
    <row r="130" spans="1:9" x14ac:dyDescent="0.25">
      <c r="A130">
        <v>1880</v>
      </c>
      <c r="B130" t="s">
        <v>8</v>
      </c>
      <c r="C130" t="s">
        <v>112</v>
      </c>
      <c r="D130" s="1" t="s">
        <v>7</v>
      </c>
      <c r="E130" s="4">
        <v>6858</v>
      </c>
      <c r="F130" s="4">
        <v>56650</v>
      </c>
    </row>
    <row r="131" spans="1:9" x14ac:dyDescent="0.25">
      <c r="A131">
        <v>1880</v>
      </c>
      <c r="B131" t="s">
        <v>8</v>
      </c>
      <c r="C131" t="s">
        <v>113</v>
      </c>
      <c r="D131" s="1" t="s">
        <v>7</v>
      </c>
      <c r="E131" s="4">
        <v>14916</v>
      </c>
      <c r="F131" s="4">
        <v>82741</v>
      </c>
    </row>
    <row r="132" spans="1:9" x14ac:dyDescent="0.25">
      <c r="A132">
        <v>1880</v>
      </c>
      <c r="B132" t="s">
        <v>8</v>
      </c>
      <c r="C132" t="s">
        <v>114</v>
      </c>
      <c r="D132" s="1" t="s">
        <v>7</v>
      </c>
      <c r="E132" s="4">
        <v>6224</v>
      </c>
      <c r="F132" s="4">
        <v>44282</v>
      </c>
    </row>
    <row r="133" spans="1:9" x14ac:dyDescent="0.25">
      <c r="A133">
        <v>1880</v>
      </c>
      <c r="B133" t="s">
        <v>8</v>
      </c>
      <c r="C133" s="1" t="s">
        <v>115</v>
      </c>
      <c r="D133" s="1" t="s">
        <v>7</v>
      </c>
      <c r="E133" s="4">
        <v>3001</v>
      </c>
      <c r="F133" s="4">
        <v>42266</v>
      </c>
    </row>
    <row r="134" spans="1:9" x14ac:dyDescent="0.25">
      <c r="A134">
        <v>1880</v>
      </c>
      <c r="B134" t="s">
        <v>8</v>
      </c>
      <c r="C134" t="s">
        <v>118</v>
      </c>
      <c r="D134" s="1" t="s">
        <v>7</v>
      </c>
      <c r="E134" s="4">
        <v>1907</v>
      </c>
      <c r="F134" s="4">
        <v>24626</v>
      </c>
    </row>
    <row r="135" spans="1:9" x14ac:dyDescent="0.25">
      <c r="A135">
        <v>1880</v>
      </c>
      <c r="B135" t="s">
        <v>8</v>
      </c>
      <c r="C135" s="1" t="s">
        <v>116</v>
      </c>
      <c r="D135" s="1" t="s">
        <v>7</v>
      </c>
      <c r="E135" s="4">
        <v>0</v>
      </c>
      <c r="F135" s="4">
        <v>0</v>
      </c>
    </row>
    <row r="136" spans="1:9" x14ac:dyDescent="0.25">
      <c r="A136">
        <v>1880</v>
      </c>
      <c r="B136" t="s">
        <v>8</v>
      </c>
      <c r="C136" t="s">
        <v>120</v>
      </c>
      <c r="D136" s="1" t="s">
        <v>7</v>
      </c>
      <c r="E136" s="4">
        <v>3473</v>
      </c>
      <c r="F136" s="4">
        <v>14737</v>
      </c>
    </row>
    <row r="137" spans="1:9" x14ac:dyDescent="0.25">
      <c r="A137">
        <v>1880</v>
      </c>
      <c r="B137" t="s">
        <v>8</v>
      </c>
      <c r="C137" t="s">
        <v>117</v>
      </c>
      <c r="D137" s="1" t="s">
        <v>7</v>
      </c>
      <c r="E137" s="4">
        <v>2649</v>
      </c>
      <c r="F137" s="4">
        <v>15968</v>
      </c>
    </row>
    <row r="138" spans="1:9" x14ac:dyDescent="0.25">
      <c r="A138">
        <v>1880</v>
      </c>
      <c r="B138" t="s">
        <v>8</v>
      </c>
      <c r="C138" t="s">
        <v>121</v>
      </c>
      <c r="D138" s="1" t="s">
        <v>7</v>
      </c>
      <c r="E138" s="4">
        <v>3307</v>
      </c>
      <c r="F138" s="4">
        <v>26294</v>
      </c>
    </row>
    <row r="139" spans="1:9" x14ac:dyDescent="0.25">
      <c r="A139">
        <v>1880</v>
      </c>
      <c r="B139" t="s">
        <v>8</v>
      </c>
      <c r="C139" s="1" t="s">
        <v>122</v>
      </c>
      <c r="D139" s="1" t="s">
        <v>7</v>
      </c>
      <c r="E139" s="4">
        <v>695</v>
      </c>
      <c r="F139" s="4">
        <v>8048.5</v>
      </c>
    </row>
    <row r="140" spans="1:9" x14ac:dyDescent="0.25">
      <c r="A140">
        <v>1880</v>
      </c>
      <c r="B140" t="s">
        <v>8</v>
      </c>
      <c r="C140" s="1" t="s">
        <v>123</v>
      </c>
      <c r="D140" s="1" t="s">
        <v>7</v>
      </c>
      <c r="E140" s="4">
        <v>823</v>
      </c>
      <c r="F140" s="4">
        <v>9833.5</v>
      </c>
    </row>
    <row r="141" spans="1:9" x14ac:dyDescent="0.25">
      <c r="A141">
        <v>1880</v>
      </c>
      <c r="B141" t="s">
        <v>8</v>
      </c>
      <c r="C141" t="s">
        <v>119</v>
      </c>
      <c r="D141" s="1" t="s">
        <v>7</v>
      </c>
      <c r="E141" s="4">
        <v>11300.892374044306</v>
      </c>
      <c r="F141" s="4">
        <v>54311.140895133525</v>
      </c>
    </row>
    <row r="142" spans="1:9" x14ac:dyDescent="0.25">
      <c r="A142">
        <v>1880</v>
      </c>
      <c r="B142" t="s">
        <v>8</v>
      </c>
      <c r="C142" t="s">
        <v>12</v>
      </c>
      <c r="D142" s="1" t="s">
        <v>7</v>
      </c>
      <c r="E142" s="4">
        <v>8267.5247883917782</v>
      </c>
      <c r="F142" s="4">
        <v>56386.220926607217</v>
      </c>
    </row>
    <row r="143" spans="1:9" x14ac:dyDescent="0.25">
      <c r="A143">
        <v>1880</v>
      </c>
      <c r="B143" t="s">
        <v>8</v>
      </c>
      <c r="C143" t="s">
        <v>13</v>
      </c>
      <c r="D143" s="1" t="s">
        <v>7</v>
      </c>
      <c r="E143" s="4">
        <v>2211.0190939073095</v>
      </c>
      <c r="F143" s="4">
        <v>18733.366715833377</v>
      </c>
    </row>
    <row r="144" spans="1:9" x14ac:dyDescent="0.25">
      <c r="A144">
        <v>1880</v>
      </c>
      <c r="B144" t="s">
        <v>52</v>
      </c>
      <c r="C144" t="s">
        <v>53</v>
      </c>
      <c r="D144" s="1" t="s">
        <v>6</v>
      </c>
      <c r="E144" s="4">
        <v>22682</v>
      </c>
      <c r="F144" s="4">
        <v>162293</v>
      </c>
      <c r="H144" s="14"/>
      <c r="I144" s="14"/>
    </row>
    <row r="145" spans="1:9" x14ac:dyDescent="0.25">
      <c r="A145">
        <v>1880</v>
      </c>
      <c r="B145" t="s">
        <v>52</v>
      </c>
      <c r="C145" t="s">
        <v>56</v>
      </c>
      <c r="D145" s="1" t="s">
        <v>6</v>
      </c>
      <c r="E145" s="4">
        <v>7146</v>
      </c>
      <c r="F145" s="4">
        <v>73436</v>
      </c>
      <c r="H145" s="14"/>
      <c r="I145" s="14"/>
    </row>
    <row r="146" spans="1:9" x14ac:dyDescent="0.25">
      <c r="A146">
        <v>1880</v>
      </c>
      <c r="B146" t="s">
        <v>52</v>
      </c>
      <c r="C146" t="s">
        <v>126</v>
      </c>
      <c r="D146" s="1" t="s">
        <v>6</v>
      </c>
      <c r="E146" s="4">
        <v>10298</v>
      </c>
      <c r="F146" s="4">
        <v>109061</v>
      </c>
      <c r="H146" s="14"/>
      <c r="I146" s="14"/>
    </row>
    <row r="147" spans="1:9" x14ac:dyDescent="0.25">
      <c r="A147">
        <v>1880</v>
      </c>
      <c r="B147" t="s">
        <v>52</v>
      </c>
      <c r="C147" t="s">
        <v>54</v>
      </c>
      <c r="D147" s="1" t="s">
        <v>6</v>
      </c>
      <c r="E147" s="4">
        <v>4386</v>
      </c>
      <c r="F147" s="4">
        <v>34900</v>
      </c>
      <c r="H147" s="14"/>
      <c r="I147" s="14"/>
    </row>
    <row r="148" spans="1:9" x14ac:dyDescent="0.25">
      <c r="A148">
        <v>1880</v>
      </c>
      <c r="B148" t="s">
        <v>52</v>
      </c>
      <c r="C148" t="s">
        <v>55</v>
      </c>
      <c r="D148" s="1" t="s">
        <v>6</v>
      </c>
      <c r="E148" s="4">
        <v>8886</v>
      </c>
      <c r="F148" s="4">
        <v>60990</v>
      </c>
      <c r="H148" s="14"/>
      <c r="I148" s="14"/>
    </row>
    <row r="149" spans="1:9" x14ac:dyDescent="0.25">
      <c r="A149">
        <v>1880</v>
      </c>
      <c r="B149" t="s">
        <v>52</v>
      </c>
      <c r="C149" t="s">
        <v>128</v>
      </c>
      <c r="D149" s="1" t="s">
        <v>6</v>
      </c>
      <c r="E149" s="4">
        <v>23384</v>
      </c>
      <c r="F149" s="4">
        <v>140895</v>
      </c>
      <c r="H149" s="14"/>
      <c r="I149" s="14"/>
    </row>
    <row r="150" spans="1:9" x14ac:dyDescent="0.25">
      <c r="A150">
        <v>1880</v>
      </c>
      <c r="B150" t="s">
        <v>52</v>
      </c>
      <c r="C150" t="s">
        <v>58</v>
      </c>
      <c r="D150" s="1" t="s">
        <v>6</v>
      </c>
      <c r="E150" s="4">
        <v>2820</v>
      </c>
      <c r="F150" s="4">
        <v>20844</v>
      </c>
      <c r="H150" s="14"/>
      <c r="I150" s="14"/>
    </row>
    <row r="151" spans="1:9" x14ac:dyDescent="0.25">
      <c r="A151">
        <v>1880</v>
      </c>
      <c r="B151" t="s">
        <v>52</v>
      </c>
      <c r="C151" t="s">
        <v>59</v>
      </c>
      <c r="D151" s="1" t="s">
        <v>6</v>
      </c>
      <c r="E151" s="4">
        <v>8629</v>
      </c>
      <c r="F151" s="4">
        <v>43278</v>
      </c>
      <c r="H151" s="14"/>
      <c r="I151" s="14"/>
    </row>
    <row r="152" spans="1:9" x14ac:dyDescent="0.25">
      <c r="A152">
        <v>1880</v>
      </c>
      <c r="B152" t="s">
        <v>52</v>
      </c>
      <c r="C152" t="s">
        <v>129</v>
      </c>
      <c r="D152" s="1" t="s">
        <v>6</v>
      </c>
      <c r="E152" s="4">
        <v>5132</v>
      </c>
      <c r="F152" s="4">
        <v>12835</v>
      </c>
      <c r="H152" s="14"/>
      <c r="I152" s="14"/>
    </row>
    <row r="153" spans="1:9" x14ac:dyDescent="0.25">
      <c r="A153">
        <v>1880</v>
      </c>
      <c r="B153" t="s">
        <v>52</v>
      </c>
      <c r="C153" t="s">
        <v>130</v>
      </c>
      <c r="D153" s="1" t="s">
        <v>6</v>
      </c>
      <c r="E153" s="4">
        <v>5019</v>
      </c>
      <c r="F153" s="4">
        <v>6310</v>
      </c>
      <c r="H153" s="14"/>
      <c r="I153" s="14"/>
    </row>
    <row r="154" spans="1:9" x14ac:dyDescent="0.25">
      <c r="A154">
        <v>1880</v>
      </c>
      <c r="B154" t="s">
        <v>52</v>
      </c>
      <c r="C154" t="s">
        <v>60</v>
      </c>
      <c r="D154" s="1" t="s">
        <v>7</v>
      </c>
      <c r="E154" s="4">
        <v>1706.8996155489108</v>
      </c>
      <c r="F154" s="4">
        <v>19713.155693032848</v>
      </c>
      <c r="H154" s="9"/>
      <c r="I154" s="9"/>
    </row>
    <row r="155" spans="1:9" x14ac:dyDescent="0.25">
      <c r="A155">
        <v>1880</v>
      </c>
      <c r="B155" t="s">
        <v>52</v>
      </c>
      <c r="C155" t="s">
        <v>61</v>
      </c>
      <c r="D155" s="1" t="s">
        <v>7</v>
      </c>
      <c r="E155" s="4">
        <v>3677.4236917883027</v>
      </c>
      <c r="F155" s="4">
        <v>61403.103123298053</v>
      </c>
      <c r="H155" s="9"/>
      <c r="I155" s="9"/>
    </row>
    <row r="156" spans="1:9" x14ac:dyDescent="0.25">
      <c r="A156">
        <v>1880</v>
      </c>
      <c r="B156" t="s">
        <v>52</v>
      </c>
      <c r="C156" t="s">
        <v>62</v>
      </c>
      <c r="D156" s="1" t="s">
        <v>7</v>
      </c>
      <c r="E156" s="4">
        <v>1967.643216080402</v>
      </c>
      <c r="F156" s="4">
        <v>32382.827678760623</v>
      </c>
      <c r="H156" s="9"/>
      <c r="I156" s="9"/>
    </row>
    <row r="157" spans="1:9" x14ac:dyDescent="0.25">
      <c r="A157">
        <v>1880</v>
      </c>
      <c r="B157" t="s">
        <v>52</v>
      </c>
      <c r="C157" t="s">
        <v>63</v>
      </c>
      <c r="D157" s="1" t="s">
        <v>7</v>
      </c>
      <c r="E157" s="4">
        <v>16388.802574158086</v>
      </c>
      <c r="F157" s="4">
        <v>71145.893393116174</v>
      </c>
      <c r="H157" s="9"/>
      <c r="I157" s="9"/>
    </row>
    <row r="158" spans="1:9" x14ac:dyDescent="0.25">
      <c r="A158">
        <v>1880</v>
      </c>
      <c r="B158" t="s">
        <v>52</v>
      </c>
      <c r="C158" t="s">
        <v>217</v>
      </c>
      <c r="D158" s="1" t="s">
        <v>7</v>
      </c>
      <c r="E158" s="4">
        <v>3807.6746642646576</v>
      </c>
      <c r="F158" s="4">
        <v>33644.241279463102</v>
      </c>
      <c r="H158" s="9"/>
      <c r="I158" s="9"/>
    </row>
    <row r="159" spans="1:9" x14ac:dyDescent="0.25">
      <c r="A159">
        <v>1880</v>
      </c>
      <c r="B159" t="s">
        <v>52</v>
      </c>
      <c r="C159" t="s">
        <v>64</v>
      </c>
      <c r="D159" s="1" t="s">
        <v>7</v>
      </c>
      <c r="E159" s="4">
        <v>978.01603420630681</v>
      </c>
      <c r="F159" s="4">
        <v>12287.069306930693</v>
      </c>
      <c r="H159" s="9"/>
      <c r="I159" s="9"/>
    </row>
    <row r="160" spans="1:9" x14ac:dyDescent="0.25">
      <c r="A160">
        <v>1880</v>
      </c>
      <c r="B160" t="s">
        <v>52</v>
      </c>
      <c r="C160" t="s">
        <v>65</v>
      </c>
      <c r="D160" s="1" t="s">
        <v>7</v>
      </c>
      <c r="E160" s="4">
        <v>3557.2593975726008</v>
      </c>
      <c r="F160" s="4">
        <v>29961.748406323393</v>
      </c>
      <c r="H160" s="9"/>
      <c r="I160" s="9"/>
    </row>
    <row r="161" spans="1:9" x14ac:dyDescent="0.25">
      <c r="A161">
        <v>1880</v>
      </c>
      <c r="B161" t="s">
        <v>52</v>
      </c>
      <c r="C161" t="s">
        <v>131</v>
      </c>
      <c r="D161" s="1" t="s">
        <v>7</v>
      </c>
      <c r="E161" s="4">
        <v>12941.444553725105</v>
      </c>
      <c r="F161" s="4">
        <v>66477.629741785509</v>
      </c>
      <c r="H161" s="9"/>
      <c r="I161" s="9"/>
    </row>
    <row r="162" spans="1:9" x14ac:dyDescent="0.25">
      <c r="A162">
        <v>1880</v>
      </c>
      <c r="B162" t="s">
        <v>52</v>
      </c>
      <c r="C162" t="s">
        <v>66</v>
      </c>
      <c r="D162" s="1" t="s">
        <v>7</v>
      </c>
      <c r="E162" s="4">
        <v>420.01436781609192</v>
      </c>
      <c r="F162" s="4">
        <v>3544.2005733701426</v>
      </c>
      <c r="H162" s="9"/>
      <c r="I162" s="9"/>
    </row>
    <row r="163" spans="1:9" x14ac:dyDescent="0.25">
      <c r="A163">
        <v>1880</v>
      </c>
      <c r="B163" t="s">
        <v>52</v>
      </c>
      <c r="C163" t="s">
        <v>67</v>
      </c>
      <c r="D163" s="1" t="s">
        <v>7</v>
      </c>
      <c r="E163" s="4">
        <v>5099.203657201725</v>
      </c>
      <c r="F163" s="4">
        <v>74839.465122506372</v>
      </c>
      <c r="H163" s="9"/>
      <c r="I163" s="9"/>
    </row>
    <row r="164" spans="1:9" x14ac:dyDescent="0.25">
      <c r="A164">
        <v>1880</v>
      </c>
      <c r="B164" t="s">
        <v>52</v>
      </c>
      <c r="C164" t="s">
        <v>68</v>
      </c>
      <c r="D164" s="1" t="s">
        <v>7</v>
      </c>
      <c r="E164" s="4">
        <v>4529.5982802633353</v>
      </c>
      <c r="F164" s="4">
        <v>58765.782468122205</v>
      </c>
      <c r="H164" s="9"/>
      <c r="I164" s="9"/>
    </row>
    <row r="165" spans="1:9" x14ac:dyDescent="0.25">
      <c r="A165">
        <v>1880</v>
      </c>
      <c r="B165" t="s">
        <v>52</v>
      </c>
      <c r="C165" t="s">
        <v>69</v>
      </c>
      <c r="D165" s="1" t="s">
        <v>7</v>
      </c>
      <c r="E165" s="4">
        <v>4746.4243222308287</v>
      </c>
      <c r="F165" s="4">
        <v>50881.30084917105</v>
      </c>
      <c r="H165" s="9"/>
      <c r="I165" s="9"/>
    </row>
    <row r="166" spans="1:9" x14ac:dyDescent="0.25">
      <c r="A166">
        <v>1880</v>
      </c>
      <c r="B166" t="s">
        <v>52</v>
      </c>
      <c r="C166" t="s">
        <v>132</v>
      </c>
      <c r="D166" s="1" t="s">
        <v>7</v>
      </c>
      <c r="E166" s="4">
        <v>30.569890543692807</v>
      </c>
      <c r="F166" s="4">
        <v>571.99855019180484</v>
      </c>
      <c r="H166" s="9"/>
      <c r="I166" s="9"/>
    </row>
    <row r="167" spans="1:9" x14ac:dyDescent="0.25">
      <c r="A167">
        <v>1880</v>
      </c>
      <c r="B167" t="s">
        <v>52</v>
      </c>
      <c r="C167" t="s">
        <v>71</v>
      </c>
      <c r="D167" s="1" t="s">
        <v>7</v>
      </c>
      <c r="E167" s="4">
        <v>3821.4719774840919</v>
      </c>
      <c r="F167" s="4">
        <v>27638.340106125237</v>
      </c>
      <c r="H167" s="9"/>
      <c r="I167" s="9"/>
    </row>
    <row r="168" spans="1:9" x14ac:dyDescent="0.25">
      <c r="A168">
        <v>1880</v>
      </c>
      <c r="B168" t="s">
        <v>52</v>
      </c>
      <c r="C168" t="s">
        <v>133</v>
      </c>
      <c r="D168" s="1" t="s">
        <v>7</v>
      </c>
      <c r="E168" s="4">
        <v>155.88916105327618</v>
      </c>
      <c r="F168" s="4">
        <v>1724.1507513574948</v>
      </c>
      <c r="H168" s="9"/>
      <c r="I168" s="9"/>
    </row>
    <row r="169" spans="1:9" x14ac:dyDescent="0.25">
      <c r="A169">
        <v>1880</v>
      </c>
      <c r="B169" t="s">
        <v>52</v>
      </c>
      <c r="C169" t="s">
        <v>134</v>
      </c>
      <c r="D169" s="1" t="s">
        <v>7</v>
      </c>
      <c r="E169" s="4">
        <v>3393.8279742765271</v>
      </c>
      <c r="F169" s="4">
        <v>35910.477557246231</v>
      </c>
      <c r="H169" s="9"/>
      <c r="I169" s="9"/>
    </row>
    <row r="170" spans="1:9" x14ac:dyDescent="0.25">
      <c r="A170">
        <v>1880</v>
      </c>
      <c r="B170" t="s">
        <v>52</v>
      </c>
      <c r="C170" t="s">
        <v>74</v>
      </c>
      <c r="D170" s="1" t="s">
        <v>7</v>
      </c>
      <c r="E170" s="4">
        <v>49.87519830777368</v>
      </c>
      <c r="F170" s="4">
        <v>1283.2639917639235</v>
      </c>
      <c r="H170" s="9"/>
      <c r="I170" s="9"/>
    </row>
    <row r="171" spans="1:9" x14ac:dyDescent="0.25">
      <c r="A171">
        <v>1880</v>
      </c>
      <c r="B171" t="s">
        <v>75</v>
      </c>
      <c r="C171" t="s">
        <v>76</v>
      </c>
      <c r="D171" s="1" t="s">
        <v>6</v>
      </c>
      <c r="E171" s="4">
        <v>14675</v>
      </c>
      <c r="F171" s="4">
        <v>131837</v>
      </c>
      <c r="H171" s="14"/>
      <c r="I171" s="14"/>
    </row>
    <row r="172" spans="1:9" x14ac:dyDescent="0.25">
      <c r="A172">
        <v>1880</v>
      </c>
      <c r="B172" t="s">
        <v>75</v>
      </c>
      <c r="C172" t="s">
        <v>77</v>
      </c>
      <c r="D172" s="1" t="s">
        <v>6</v>
      </c>
      <c r="E172" s="4">
        <v>14632</v>
      </c>
      <c r="F172" s="4">
        <v>100271</v>
      </c>
      <c r="H172" s="14"/>
      <c r="I172" s="14"/>
    </row>
    <row r="173" spans="1:9" x14ac:dyDescent="0.25">
      <c r="A173">
        <v>1880</v>
      </c>
      <c r="B173" t="s">
        <v>75</v>
      </c>
      <c r="C173" t="s">
        <v>135</v>
      </c>
      <c r="D173" s="1" t="s">
        <v>6</v>
      </c>
      <c r="E173" s="4">
        <v>90098</v>
      </c>
      <c r="F173" s="4">
        <v>435919</v>
      </c>
      <c r="H173" s="14"/>
      <c r="I173" s="14"/>
    </row>
    <row r="174" spans="1:9" x14ac:dyDescent="0.25">
      <c r="A174">
        <v>1880</v>
      </c>
      <c r="B174" t="s">
        <v>75</v>
      </c>
      <c r="C174" t="s">
        <v>79</v>
      </c>
      <c r="D174" s="1" t="s">
        <v>6</v>
      </c>
      <c r="E174" s="4">
        <v>10758</v>
      </c>
      <c r="F174" s="4">
        <v>88967</v>
      </c>
      <c r="H174" s="14"/>
      <c r="I174" s="14"/>
    </row>
    <row r="175" spans="1:9" x14ac:dyDescent="0.25">
      <c r="A175">
        <v>1880</v>
      </c>
      <c r="B175" t="s">
        <v>75</v>
      </c>
      <c r="C175" t="s">
        <v>136</v>
      </c>
      <c r="D175" s="1" t="s">
        <v>6</v>
      </c>
      <c r="E175" s="4">
        <v>9910</v>
      </c>
      <c r="F175" s="4">
        <v>69255</v>
      </c>
      <c r="H175" s="14"/>
      <c r="I175" s="14"/>
    </row>
    <row r="176" spans="1:9" x14ac:dyDescent="0.25">
      <c r="A176">
        <v>1880</v>
      </c>
      <c r="B176" t="s">
        <v>75</v>
      </c>
      <c r="C176" t="s">
        <v>81</v>
      </c>
      <c r="D176" s="1" t="s">
        <v>6</v>
      </c>
      <c r="E176" s="4">
        <v>10061</v>
      </c>
      <c r="F176" s="4">
        <v>83312</v>
      </c>
      <c r="H176" s="14"/>
      <c r="I176" s="14"/>
    </row>
    <row r="177" spans="1:9" x14ac:dyDescent="0.25">
      <c r="A177">
        <v>1880</v>
      </c>
      <c r="B177" t="s">
        <v>75</v>
      </c>
      <c r="C177" t="s">
        <v>82</v>
      </c>
      <c r="D177" s="1" t="s">
        <v>6</v>
      </c>
      <c r="E177" s="4">
        <v>8951</v>
      </c>
      <c r="F177" s="4">
        <v>81853</v>
      </c>
      <c r="H177" s="14"/>
      <c r="I177" s="14"/>
    </row>
    <row r="178" spans="1:9" x14ac:dyDescent="0.25">
      <c r="A178">
        <v>1880</v>
      </c>
      <c r="B178" t="s">
        <v>75</v>
      </c>
      <c r="C178" t="s">
        <v>83</v>
      </c>
      <c r="D178" s="1" t="s">
        <v>6</v>
      </c>
      <c r="E178" s="4">
        <v>12191</v>
      </c>
      <c r="F178" s="4">
        <v>105945</v>
      </c>
      <c r="H178" s="14"/>
      <c r="I178" s="14"/>
    </row>
    <row r="179" spans="1:9" x14ac:dyDescent="0.25">
      <c r="A179">
        <v>1880</v>
      </c>
      <c r="B179" t="s">
        <v>75</v>
      </c>
      <c r="C179" t="s">
        <v>84</v>
      </c>
      <c r="D179" s="1" t="s">
        <v>6</v>
      </c>
      <c r="E179" s="4">
        <v>11818</v>
      </c>
      <c r="F179" s="4">
        <v>85566</v>
      </c>
      <c r="H179" s="14"/>
      <c r="I179" s="14"/>
    </row>
    <row r="180" spans="1:9" x14ac:dyDescent="0.25">
      <c r="A180">
        <v>1880</v>
      </c>
      <c r="B180" t="s">
        <v>75</v>
      </c>
      <c r="C180" t="s">
        <v>85</v>
      </c>
      <c r="D180" s="1" t="s">
        <v>6</v>
      </c>
      <c r="E180" s="4">
        <v>12769</v>
      </c>
      <c r="F180" s="4">
        <v>87115</v>
      </c>
      <c r="H180" s="14"/>
      <c r="I180" s="14"/>
    </row>
    <row r="181" spans="1:9" x14ac:dyDescent="0.25">
      <c r="A181">
        <v>1880</v>
      </c>
      <c r="B181" t="s">
        <v>75</v>
      </c>
      <c r="C181" t="s">
        <v>137</v>
      </c>
      <c r="D181" s="1" t="s">
        <v>6</v>
      </c>
      <c r="E181" s="4">
        <v>5579</v>
      </c>
      <c r="F181" s="4">
        <v>14320</v>
      </c>
      <c r="H181" s="14"/>
      <c r="I181" s="14"/>
    </row>
    <row r="182" spans="1:9" x14ac:dyDescent="0.25">
      <c r="A182">
        <v>1880</v>
      </c>
      <c r="B182" t="s">
        <v>75</v>
      </c>
      <c r="C182" t="s">
        <v>138</v>
      </c>
      <c r="D182" s="1" t="s">
        <v>6</v>
      </c>
      <c r="E182" s="4">
        <v>3030</v>
      </c>
      <c r="F182" s="4">
        <v>8422</v>
      </c>
      <c r="H182" s="14"/>
      <c r="I182" s="14"/>
    </row>
    <row r="183" spans="1:9" x14ac:dyDescent="0.25">
      <c r="A183">
        <v>1880</v>
      </c>
      <c r="B183" t="s">
        <v>75</v>
      </c>
      <c r="C183" t="s">
        <v>139</v>
      </c>
      <c r="D183" s="1" t="s">
        <v>6</v>
      </c>
      <c r="E183" s="4">
        <v>2820</v>
      </c>
      <c r="F183" s="4">
        <v>21949</v>
      </c>
      <c r="H183" s="14"/>
      <c r="I183" s="14"/>
    </row>
    <row r="184" spans="1:9" x14ac:dyDescent="0.25">
      <c r="A184">
        <v>1880</v>
      </c>
      <c r="B184" t="s">
        <v>75</v>
      </c>
      <c r="C184" t="s">
        <v>140</v>
      </c>
      <c r="D184" s="1" t="s">
        <v>6</v>
      </c>
      <c r="E184" s="4">
        <v>7308</v>
      </c>
      <c r="F184" s="4">
        <v>30105</v>
      </c>
      <c r="H184" s="14"/>
      <c r="I184" s="14"/>
    </row>
    <row r="185" spans="1:9" x14ac:dyDescent="0.25">
      <c r="A185">
        <v>1880</v>
      </c>
      <c r="B185" t="s">
        <v>75</v>
      </c>
      <c r="C185" t="s">
        <v>141</v>
      </c>
      <c r="D185" s="1" t="s">
        <v>6</v>
      </c>
      <c r="E185" s="4">
        <v>3061</v>
      </c>
      <c r="F185" s="4">
        <v>9390</v>
      </c>
      <c r="H185" s="14"/>
      <c r="I185" s="14"/>
    </row>
    <row r="186" spans="1:9" x14ac:dyDescent="0.25">
      <c r="A186">
        <v>1880</v>
      </c>
      <c r="B186" t="s">
        <v>75</v>
      </c>
      <c r="C186" t="s">
        <v>218</v>
      </c>
      <c r="D186" s="1" t="s">
        <v>7</v>
      </c>
      <c r="E186" s="4">
        <v>6610.9121477369763</v>
      </c>
      <c r="F186" s="4">
        <v>34674.027533552762</v>
      </c>
      <c r="H186" s="9"/>
      <c r="I186" s="9"/>
    </row>
    <row r="187" spans="1:9" x14ac:dyDescent="0.25">
      <c r="A187">
        <v>1880</v>
      </c>
      <c r="B187" t="s">
        <v>75</v>
      </c>
      <c r="C187" t="s">
        <v>86</v>
      </c>
      <c r="D187" s="1" t="s">
        <v>7</v>
      </c>
      <c r="E187" s="4">
        <v>3940.9839657936932</v>
      </c>
      <c r="F187" s="4">
        <v>18099.453443048937</v>
      </c>
      <c r="H187" s="9"/>
      <c r="I187" s="9"/>
    </row>
    <row r="188" spans="1:9" x14ac:dyDescent="0.25">
      <c r="A188">
        <v>1880</v>
      </c>
      <c r="B188" t="s">
        <v>75</v>
      </c>
      <c r="C188" t="s">
        <v>87</v>
      </c>
      <c r="D188" s="1" t="s">
        <v>7</v>
      </c>
      <c r="E188" s="4">
        <v>8304.7406024273987</v>
      </c>
      <c r="F188" s="4">
        <v>54250.251593676607</v>
      </c>
      <c r="H188" s="9"/>
      <c r="I188" s="9"/>
    </row>
    <row r="189" spans="1:9" x14ac:dyDescent="0.25">
      <c r="A189">
        <v>1880</v>
      </c>
      <c r="B189" t="s">
        <v>75</v>
      </c>
      <c r="C189" t="s">
        <v>88</v>
      </c>
      <c r="D189" s="1" t="s">
        <v>7</v>
      </c>
      <c r="E189" s="4">
        <v>927.55544627489542</v>
      </c>
      <c r="F189" s="4">
        <v>5819.3702582144879</v>
      </c>
      <c r="H189" s="9"/>
      <c r="I189" s="9"/>
    </row>
    <row r="190" spans="1:9" x14ac:dyDescent="0.25">
      <c r="A190">
        <v>1880</v>
      </c>
      <c r="B190" t="s">
        <v>75</v>
      </c>
      <c r="C190" s="5" t="s">
        <v>90</v>
      </c>
      <c r="D190" s="1" t="s">
        <v>7</v>
      </c>
      <c r="E190" s="4">
        <v>522.98563218390802</v>
      </c>
      <c r="F190" s="4">
        <v>5679.3200254831172</v>
      </c>
      <c r="H190" s="9"/>
      <c r="I190" s="9"/>
    </row>
    <row r="191" spans="1:9" x14ac:dyDescent="0.25">
      <c r="A191">
        <v>1880</v>
      </c>
      <c r="B191" t="s">
        <v>75</v>
      </c>
      <c r="C191" t="s">
        <v>89</v>
      </c>
      <c r="D191" s="1" t="s">
        <v>7</v>
      </c>
      <c r="E191" s="4">
        <v>5792.796342798275</v>
      </c>
      <c r="F191" s="4">
        <v>44077.534877493643</v>
      </c>
      <c r="H191" s="9"/>
      <c r="I191" s="9"/>
    </row>
    <row r="192" spans="1:9" x14ac:dyDescent="0.25">
      <c r="A192">
        <v>1880</v>
      </c>
      <c r="B192" t="s">
        <v>75</v>
      </c>
      <c r="C192" s="6" t="s">
        <v>91</v>
      </c>
      <c r="D192" s="1" t="s">
        <v>7</v>
      </c>
      <c r="E192" s="4">
        <v>520.40171973666531</v>
      </c>
      <c r="F192" s="4">
        <v>7876.2175318777927</v>
      </c>
      <c r="H192" s="9"/>
      <c r="I192" s="9"/>
    </row>
    <row r="193" spans="1:9" x14ac:dyDescent="0.25">
      <c r="A193">
        <v>1880</v>
      </c>
      <c r="B193" t="s">
        <v>75</v>
      </c>
      <c r="C193" t="s">
        <v>92</v>
      </c>
      <c r="D193" s="1" t="s">
        <v>7</v>
      </c>
      <c r="E193" s="4">
        <v>32.575677769171186</v>
      </c>
      <c r="F193" s="4">
        <v>494.69915082895272</v>
      </c>
      <c r="H193" s="9"/>
      <c r="I193" s="9"/>
    </row>
    <row r="194" spans="1:9" x14ac:dyDescent="0.25">
      <c r="A194">
        <v>1880</v>
      </c>
      <c r="B194" t="s">
        <v>75</v>
      </c>
      <c r="C194" t="s">
        <v>142</v>
      </c>
      <c r="D194" s="1" t="s">
        <v>7</v>
      </c>
      <c r="E194" s="4">
        <v>2582.4278964052874</v>
      </c>
      <c r="F194" s="4">
        <v>36294.975270018105</v>
      </c>
      <c r="H194" s="9"/>
      <c r="I194" s="9"/>
    </row>
    <row r="195" spans="1:9" x14ac:dyDescent="0.25">
      <c r="A195">
        <v>1880</v>
      </c>
      <c r="B195" t="s">
        <v>75</v>
      </c>
      <c r="C195" s="6" t="s">
        <v>143</v>
      </c>
      <c r="D195" s="1" t="s">
        <v>7</v>
      </c>
      <c r="E195" s="4">
        <v>2699.5280225159081</v>
      </c>
      <c r="F195" s="4">
        <v>29955.659893874763</v>
      </c>
      <c r="H195" s="9"/>
      <c r="I195" s="9"/>
    </row>
    <row r="196" spans="1:9" x14ac:dyDescent="0.25">
      <c r="A196">
        <v>1880</v>
      </c>
      <c r="B196" t="s">
        <v>75</v>
      </c>
      <c r="C196" t="s">
        <v>144</v>
      </c>
      <c r="D196" s="1" t="s">
        <v>7</v>
      </c>
      <c r="E196" s="4">
        <v>3801.1108389467236</v>
      </c>
      <c r="F196" s="4">
        <v>34036.849248642509</v>
      </c>
      <c r="H196" s="9"/>
      <c r="I196" s="9"/>
    </row>
    <row r="197" spans="1:9" x14ac:dyDescent="0.25">
      <c r="A197">
        <v>1880</v>
      </c>
      <c r="B197" t="s">
        <v>75</v>
      </c>
      <c r="C197" t="s">
        <v>145</v>
      </c>
      <c r="D197" s="1" t="s">
        <v>7</v>
      </c>
      <c r="E197" s="4">
        <v>972.17202572347242</v>
      </c>
      <c r="F197" s="4">
        <v>8218.5224427537705</v>
      </c>
      <c r="H197" s="9"/>
      <c r="I197" s="9"/>
    </row>
    <row r="198" spans="1:9" x14ac:dyDescent="0.25">
      <c r="A198">
        <v>1880</v>
      </c>
      <c r="B198" t="s">
        <v>75</v>
      </c>
      <c r="C198" t="s">
        <v>94</v>
      </c>
      <c r="D198" s="1" t="s">
        <v>7</v>
      </c>
      <c r="E198" s="4">
        <v>8524.1248016922254</v>
      </c>
      <c r="F198" s="4">
        <v>92787.9549367648</v>
      </c>
      <c r="H198" s="9"/>
      <c r="I198" s="9"/>
    </row>
    <row r="199" spans="1:9" x14ac:dyDescent="0.25">
      <c r="A199">
        <v>1880</v>
      </c>
      <c r="B199" t="s">
        <v>75</v>
      </c>
      <c r="C199" t="s">
        <v>95</v>
      </c>
      <c r="D199" s="1" t="s">
        <v>7</v>
      </c>
      <c r="E199" s="4">
        <v>7950.194363381971</v>
      </c>
      <c r="F199" s="4">
        <v>61590.753884595659</v>
      </c>
      <c r="H199" s="9"/>
      <c r="I199" s="9"/>
    </row>
    <row r="200" spans="1:9" x14ac:dyDescent="0.25">
      <c r="A200">
        <v>1880</v>
      </c>
      <c r="B200" t="s">
        <v>75</v>
      </c>
      <c r="C200" t="s">
        <v>146</v>
      </c>
      <c r="D200" s="1" t="s">
        <v>7</v>
      </c>
      <c r="E200" s="4">
        <v>11319.100289472719</v>
      </c>
      <c r="F200" s="4">
        <v>85977.426160337549</v>
      </c>
      <c r="H200" s="9"/>
      <c r="I200" s="9"/>
    </row>
    <row r="201" spans="1:9" x14ac:dyDescent="0.25">
      <c r="A201">
        <v>1880</v>
      </c>
      <c r="B201" t="s">
        <v>75</v>
      </c>
      <c r="C201" t="s">
        <v>96</v>
      </c>
      <c r="D201" s="1" t="s">
        <v>7</v>
      </c>
      <c r="E201" s="4">
        <v>12405.397605814451</v>
      </c>
      <c r="F201" s="4">
        <v>112089.0623415794</v>
      </c>
      <c r="H201" s="9"/>
      <c r="I201" s="9"/>
    </row>
    <row r="202" spans="1:9" x14ac:dyDescent="0.25">
      <c r="A202">
        <v>1880</v>
      </c>
      <c r="B202" t="s">
        <v>75</v>
      </c>
      <c r="C202" t="s">
        <v>97</v>
      </c>
      <c r="D202" s="1" t="s">
        <v>7</v>
      </c>
      <c r="E202" s="4">
        <v>3539.3426388022458</v>
      </c>
      <c r="F202" s="4">
        <v>34681.412759250634</v>
      </c>
      <c r="H202" s="9"/>
      <c r="I202" s="9"/>
    </row>
    <row r="203" spans="1:9" x14ac:dyDescent="0.25">
      <c r="A203">
        <v>1880</v>
      </c>
      <c r="B203" t="s">
        <v>75</v>
      </c>
      <c r="C203" t="s">
        <v>147</v>
      </c>
      <c r="D203" s="1" t="s">
        <v>7</v>
      </c>
      <c r="E203" s="4">
        <v>12193.094796940644</v>
      </c>
      <c r="F203" s="4">
        <v>102896.65740690219</v>
      </c>
      <c r="H203" s="9"/>
      <c r="I203" s="9"/>
    </row>
    <row r="204" spans="1:9" x14ac:dyDescent="0.25">
      <c r="A204">
        <v>1880</v>
      </c>
      <c r="B204" t="s">
        <v>75</v>
      </c>
      <c r="C204" t="s">
        <v>210</v>
      </c>
      <c r="D204" s="1" t="s">
        <v>7</v>
      </c>
      <c r="E204" s="4">
        <v>2213.9694734164336</v>
      </c>
      <c r="F204" s="4">
        <v>29708.567341905222</v>
      </c>
      <c r="H204" s="9"/>
      <c r="I204" s="9"/>
    </row>
    <row r="205" spans="1:9" x14ac:dyDescent="0.25">
      <c r="A205">
        <v>1880</v>
      </c>
      <c r="B205" t="s">
        <v>75</v>
      </c>
      <c r="C205" t="s">
        <v>149</v>
      </c>
      <c r="D205" s="1" t="s">
        <v>7</v>
      </c>
      <c r="E205" s="4">
        <v>4626.5664097055478</v>
      </c>
      <c r="F205" s="4">
        <v>36730.711376132582</v>
      </c>
      <c r="H205" s="9"/>
      <c r="I205" s="9"/>
    </row>
    <row r="206" spans="1:9" x14ac:dyDescent="0.25">
      <c r="A206">
        <v>1880</v>
      </c>
      <c r="B206" t="s">
        <v>75</v>
      </c>
      <c r="C206" s="7" t="s">
        <v>150</v>
      </c>
      <c r="D206" s="1" t="s">
        <v>7</v>
      </c>
      <c r="E206" s="4">
        <v>524.97010410178848</v>
      </c>
      <c r="F206" s="4">
        <v>5459.192917873097</v>
      </c>
      <c r="H206" s="9"/>
      <c r="I206" s="9"/>
    </row>
    <row r="207" spans="1:9" x14ac:dyDescent="0.25">
      <c r="A207">
        <v>1880</v>
      </c>
      <c r="B207" t="s">
        <v>75</v>
      </c>
      <c r="C207" s="7" t="s">
        <v>151</v>
      </c>
      <c r="D207" s="1" t="s">
        <v>7</v>
      </c>
      <c r="E207" s="4">
        <v>2971.4342659541021</v>
      </c>
      <c r="F207" s="4">
        <v>48342.546878076253</v>
      </c>
      <c r="H207" s="9"/>
      <c r="I207" s="9"/>
    </row>
    <row r="208" spans="1:9" x14ac:dyDescent="0.25">
      <c r="A208">
        <v>1880</v>
      </c>
      <c r="B208" t="s">
        <v>75</v>
      </c>
      <c r="C208" t="s">
        <v>152</v>
      </c>
      <c r="D208" s="1" t="s">
        <v>7</v>
      </c>
      <c r="E208" s="4">
        <v>492.25793755912957</v>
      </c>
      <c r="F208" s="4">
        <v>5717.456352763581</v>
      </c>
      <c r="H208" s="9"/>
      <c r="I208" s="9"/>
    </row>
    <row r="209" spans="1:9" x14ac:dyDescent="0.25">
      <c r="A209">
        <v>1880</v>
      </c>
      <c r="B209" t="s">
        <v>75</v>
      </c>
      <c r="C209" t="s">
        <v>102</v>
      </c>
      <c r="D209" s="1" t="s">
        <v>7</v>
      </c>
      <c r="E209" s="4">
        <v>2727.9809060926923</v>
      </c>
      <c r="F209" s="4">
        <v>17548.633284166623</v>
      </c>
      <c r="H209" s="9"/>
      <c r="I209" s="9"/>
    </row>
    <row r="210" spans="1:9" x14ac:dyDescent="0.25">
      <c r="A210">
        <v>1890</v>
      </c>
      <c r="B210" t="s">
        <v>3</v>
      </c>
      <c r="C210" s="1" t="s">
        <v>4</v>
      </c>
      <c r="D210" s="1" t="s">
        <v>6</v>
      </c>
      <c r="E210" s="4">
        <v>1071353</v>
      </c>
      <c r="F210" s="4">
        <v>2901182</v>
      </c>
      <c r="H210" s="15"/>
      <c r="I210" s="14"/>
    </row>
    <row r="211" spans="1:9" x14ac:dyDescent="0.25">
      <c r="A211">
        <v>1890</v>
      </c>
      <c r="B211" t="s">
        <v>3</v>
      </c>
      <c r="C211" s="1" t="s">
        <v>5</v>
      </c>
      <c r="D211" s="1" t="s">
        <v>6</v>
      </c>
      <c r="E211" s="4">
        <v>346836</v>
      </c>
      <c r="F211" s="4">
        <v>1182381</v>
      </c>
      <c r="H211" s="15"/>
      <c r="I211" s="14"/>
    </row>
    <row r="212" spans="1:9" x14ac:dyDescent="0.25">
      <c r="A212">
        <v>1890</v>
      </c>
      <c r="B212" t="s">
        <v>3</v>
      </c>
      <c r="C212" s="1" t="s">
        <v>15</v>
      </c>
      <c r="D212" s="1" t="s">
        <v>6</v>
      </c>
      <c r="E212" s="4">
        <v>5020</v>
      </c>
      <c r="F212" s="4">
        <v>10072</v>
      </c>
      <c r="H212" s="15"/>
      <c r="I212" s="14"/>
    </row>
    <row r="213" spans="1:9" x14ac:dyDescent="0.25">
      <c r="A213">
        <v>1890</v>
      </c>
      <c r="B213" t="s">
        <v>3</v>
      </c>
      <c r="C213" s="1" t="s">
        <v>104</v>
      </c>
      <c r="D213" s="1" t="s">
        <v>6</v>
      </c>
      <c r="E213" s="4">
        <v>2309</v>
      </c>
      <c r="F213" s="4">
        <v>3706</v>
      </c>
      <c r="H213" s="15"/>
      <c r="I213" s="14"/>
    </row>
    <row r="214" spans="1:9" x14ac:dyDescent="0.25">
      <c r="A214">
        <v>1890</v>
      </c>
      <c r="B214" t="s">
        <v>3</v>
      </c>
      <c r="C214" s="1" t="s">
        <v>16</v>
      </c>
      <c r="D214" s="1" t="s">
        <v>6</v>
      </c>
      <c r="E214" s="4">
        <v>15510</v>
      </c>
      <c r="F214" s="4">
        <v>36563</v>
      </c>
      <c r="H214" s="15"/>
      <c r="I214" s="14"/>
    </row>
    <row r="215" spans="1:9" x14ac:dyDescent="0.25">
      <c r="A215">
        <v>1890</v>
      </c>
      <c r="B215" t="s">
        <v>3</v>
      </c>
      <c r="C215" s="1" t="s">
        <v>17</v>
      </c>
      <c r="D215" s="1" t="s">
        <v>6</v>
      </c>
      <c r="E215" s="4">
        <v>14437</v>
      </c>
      <c r="F215" s="4">
        <v>28060</v>
      </c>
      <c r="H215" s="15"/>
      <c r="I215" s="14"/>
    </row>
    <row r="216" spans="1:9" x14ac:dyDescent="0.25">
      <c r="A216">
        <v>1890</v>
      </c>
      <c r="B216" t="s">
        <v>3</v>
      </c>
      <c r="C216" s="1" t="s">
        <v>18</v>
      </c>
      <c r="D216" s="1" t="s">
        <v>6</v>
      </c>
      <c r="E216" s="4">
        <v>12879</v>
      </c>
      <c r="F216" s="4">
        <v>31579</v>
      </c>
      <c r="H216" s="15"/>
      <c r="I216" s="14"/>
    </row>
    <row r="217" spans="1:9" x14ac:dyDescent="0.25">
      <c r="A217">
        <v>1890</v>
      </c>
      <c r="B217" t="s">
        <v>3</v>
      </c>
      <c r="C217" s="1" t="s">
        <v>19</v>
      </c>
      <c r="D217" s="1" t="s">
        <v>6</v>
      </c>
      <c r="E217" s="4">
        <v>15898</v>
      </c>
      <c r="F217" s="4">
        <v>52601</v>
      </c>
      <c r="H217" s="15"/>
      <c r="I217" s="14"/>
    </row>
    <row r="218" spans="1:9" x14ac:dyDescent="0.25">
      <c r="A218">
        <v>1890</v>
      </c>
      <c r="B218" t="s">
        <v>3</v>
      </c>
      <c r="C218" s="3" t="s">
        <v>22</v>
      </c>
      <c r="D218" s="1" t="s">
        <v>7</v>
      </c>
      <c r="E218" s="4">
        <v>5081</v>
      </c>
      <c r="F218" s="4">
        <v>8960</v>
      </c>
    </row>
    <row r="219" spans="1:9" x14ac:dyDescent="0.25">
      <c r="A219">
        <v>1890</v>
      </c>
      <c r="B219" t="s">
        <v>3</v>
      </c>
      <c r="C219" s="1" t="s">
        <v>105</v>
      </c>
      <c r="D219" s="1" t="s">
        <v>7</v>
      </c>
      <c r="E219" s="4">
        <v>22941</v>
      </c>
      <c r="F219" s="4">
        <v>38590</v>
      </c>
    </row>
    <row r="220" spans="1:9" x14ac:dyDescent="0.25">
      <c r="A220">
        <v>1890</v>
      </c>
      <c r="B220" t="s">
        <v>3</v>
      </c>
      <c r="C220" s="1" t="s">
        <v>106</v>
      </c>
      <c r="D220" s="1" t="s">
        <v>7</v>
      </c>
      <c r="E220" s="4">
        <v>8932.5</v>
      </c>
      <c r="F220" s="4">
        <v>31106</v>
      </c>
    </row>
    <row r="221" spans="1:9" x14ac:dyDescent="0.25">
      <c r="A221">
        <v>1890</v>
      </c>
      <c r="B221" t="s">
        <v>3</v>
      </c>
      <c r="C221" t="s">
        <v>107</v>
      </c>
      <c r="D221" s="1" t="s">
        <v>7</v>
      </c>
      <c r="E221" s="4">
        <v>0</v>
      </c>
      <c r="F221" s="4">
        <v>0</v>
      </c>
    </row>
    <row r="222" spans="1:9" x14ac:dyDescent="0.25">
      <c r="A222">
        <v>1890</v>
      </c>
      <c r="B222" t="s">
        <v>3</v>
      </c>
      <c r="C222" t="s">
        <v>108</v>
      </c>
      <c r="D222" s="1" t="s">
        <v>7</v>
      </c>
      <c r="E222" s="4">
        <v>0</v>
      </c>
      <c r="F222" s="4">
        <v>0</v>
      </c>
    </row>
    <row r="223" spans="1:9" x14ac:dyDescent="0.25">
      <c r="A223">
        <v>1890</v>
      </c>
      <c r="B223" t="s">
        <v>3</v>
      </c>
      <c r="C223" t="s">
        <v>109</v>
      </c>
      <c r="D223" s="1" t="s">
        <v>7</v>
      </c>
      <c r="E223" s="4">
        <v>0</v>
      </c>
      <c r="F223" s="4">
        <v>0</v>
      </c>
    </row>
    <row r="224" spans="1:9" x14ac:dyDescent="0.25">
      <c r="A224">
        <v>1890</v>
      </c>
      <c r="B224" t="s">
        <v>8</v>
      </c>
      <c r="C224" s="1" t="s">
        <v>111</v>
      </c>
      <c r="D224" s="1" t="s">
        <v>6</v>
      </c>
      <c r="E224" s="4">
        <v>539377</v>
      </c>
      <c r="F224" s="4">
        <v>1244638</v>
      </c>
    </row>
    <row r="225" spans="1:9" x14ac:dyDescent="0.25">
      <c r="A225">
        <v>1890</v>
      </c>
      <c r="B225" t="s">
        <v>8</v>
      </c>
      <c r="C225" s="1" t="s">
        <v>110</v>
      </c>
      <c r="D225" s="1" t="s">
        <v>6</v>
      </c>
      <c r="E225" s="4">
        <v>107308</v>
      </c>
      <c r="F225" s="4">
        <v>451830</v>
      </c>
    </row>
    <row r="226" spans="1:9" x14ac:dyDescent="0.25">
      <c r="A226">
        <v>1890</v>
      </c>
      <c r="B226" t="s">
        <v>8</v>
      </c>
      <c r="C226" s="1" t="s">
        <v>10</v>
      </c>
      <c r="D226" s="1" t="s">
        <v>6</v>
      </c>
      <c r="E226" s="4">
        <v>20790</v>
      </c>
      <c r="F226" s="4">
        <v>101701</v>
      </c>
    </row>
    <row r="227" spans="1:9" x14ac:dyDescent="0.25">
      <c r="A227">
        <v>1890</v>
      </c>
      <c r="B227" t="s">
        <v>8</v>
      </c>
      <c r="C227" t="s">
        <v>23</v>
      </c>
      <c r="D227" s="1" t="s">
        <v>6</v>
      </c>
      <c r="E227" s="4">
        <v>100039</v>
      </c>
      <c r="F227" s="4">
        <v>433926</v>
      </c>
    </row>
    <row r="228" spans="1:9" x14ac:dyDescent="0.25">
      <c r="A228">
        <v>1890</v>
      </c>
      <c r="B228" t="s">
        <v>8</v>
      </c>
      <c r="C228" s="1" t="s">
        <v>30</v>
      </c>
      <c r="D228" s="1" t="s">
        <v>6</v>
      </c>
      <c r="E228" s="4">
        <v>20303</v>
      </c>
      <c r="F228" s="4">
        <v>121236</v>
      </c>
    </row>
    <row r="229" spans="1:9" x14ac:dyDescent="0.25">
      <c r="A229">
        <v>1890</v>
      </c>
      <c r="B229" t="s">
        <v>8</v>
      </c>
      <c r="C229" t="s">
        <v>124</v>
      </c>
      <c r="D229" s="1" t="s">
        <v>6</v>
      </c>
      <c r="E229" s="4">
        <v>53798</v>
      </c>
      <c r="F229" s="4">
        <v>189519</v>
      </c>
    </row>
    <row r="230" spans="1:9" x14ac:dyDescent="0.25">
      <c r="A230">
        <v>1890</v>
      </c>
      <c r="B230" t="s">
        <v>8</v>
      </c>
      <c r="C230" t="s">
        <v>112</v>
      </c>
      <c r="D230" s="1" t="s">
        <v>7</v>
      </c>
      <c r="E230" s="4">
        <v>8577</v>
      </c>
      <c r="F230" s="4">
        <v>59786</v>
      </c>
      <c r="H230" s="15"/>
      <c r="I230" s="15"/>
    </row>
    <row r="231" spans="1:9" x14ac:dyDescent="0.25">
      <c r="A231">
        <v>1890</v>
      </c>
      <c r="B231" t="s">
        <v>8</v>
      </c>
      <c r="C231" t="s">
        <v>113</v>
      </c>
      <c r="D231" s="1" t="s">
        <v>7</v>
      </c>
      <c r="E231" s="4">
        <v>13539</v>
      </c>
      <c r="F231" s="4">
        <v>39170</v>
      </c>
      <c r="H231" s="15"/>
      <c r="I231" s="15"/>
    </row>
    <row r="232" spans="1:9" x14ac:dyDescent="0.25">
      <c r="A232">
        <v>1890</v>
      </c>
      <c r="B232" t="s">
        <v>8</v>
      </c>
      <c r="C232" t="s">
        <v>114</v>
      </c>
      <c r="D232" s="1" t="s">
        <v>7</v>
      </c>
      <c r="E232" s="4">
        <v>6602</v>
      </c>
      <c r="F232" s="4">
        <v>45856</v>
      </c>
      <c r="H232" s="15"/>
      <c r="I232" s="15"/>
    </row>
    <row r="233" spans="1:9" x14ac:dyDescent="0.25">
      <c r="A233">
        <v>1890</v>
      </c>
      <c r="B233" t="s">
        <v>8</v>
      </c>
      <c r="C233" s="1" t="s">
        <v>115</v>
      </c>
      <c r="D233" s="1" t="s">
        <v>7</v>
      </c>
      <c r="E233" s="4">
        <v>3125</v>
      </c>
      <c r="F233" s="4">
        <v>42491</v>
      </c>
      <c r="H233" s="15"/>
      <c r="I233" s="15"/>
    </row>
    <row r="234" spans="1:9" x14ac:dyDescent="0.25">
      <c r="A234">
        <v>1890</v>
      </c>
      <c r="B234" t="s">
        <v>8</v>
      </c>
      <c r="C234" t="s">
        <v>118</v>
      </c>
      <c r="D234" s="1" t="s">
        <v>7</v>
      </c>
      <c r="E234" s="4">
        <v>2321</v>
      </c>
      <c r="F234" s="4">
        <v>25097</v>
      </c>
      <c r="H234" s="15"/>
      <c r="I234" s="15"/>
    </row>
    <row r="235" spans="1:9" x14ac:dyDescent="0.25">
      <c r="A235">
        <v>1890</v>
      </c>
      <c r="B235" t="s">
        <v>8</v>
      </c>
      <c r="C235" s="1" t="s">
        <v>116</v>
      </c>
      <c r="D235" s="1" t="s">
        <v>7</v>
      </c>
      <c r="E235" s="4">
        <v>0</v>
      </c>
      <c r="F235" s="4">
        <v>0</v>
      </c>
      <c r="H235" s="15"/>
      <c r="I235" s="15"/>
    </row>
    <row r="236" spans="1:9" x14ac:dyDescent="0.25">
      <c r="A236">
        <v>1890</v>
      </c>
      <c r="B236" t="s">
        <v>8</v>
      </c>
      <c r="C236" t="s">
        <v>120</v>
      </c>
      <c r="D236" s="1" t="s">
        <v>7</v>
      </c>
      <c r="E236" s="4">
        <v>3549.5</v>
      </c>
      <c r="F236" s="4">
        <v>16911</v>
      </c>
      <c r="H236" s="15"/>
      <c r="I236" s="15"/>
    </row>
    <row r="237" spans="1:9" x14ac:dyDescent="0.25">
      <c r="A237">
        <v>1890</v>
      </c>
      <c r="B237" t="s">
        <v>8</v>
      </c>
      <c r="C237" t="s">
        <v>117</v>
      </c>
      <c r="D237" s="1" t="s">
        <v>7</v>
      </c>
      <c r="E237" s="4">
        <v>2629</v>
      </c>
      <c r="F237" s="4">
        <v>16511.5</v>
      </c>
      <c r="H237" s="15"/>
      <c r="I237" s="15"/>
    </row>
    <row r="238" spans="1:9" x14ac:dyDescent="0.25">
      <c r="A238">
        <v>1890</v>
      </c>
      <c r="B238" t="s">
        <v>8</v>
      </c>
      <c r="C238" t="s">
        <v>121</v>
      </c>
      <c r="D238" s="1" t="s">
        <v>7</v>
      </c>
      <c r="E238" s="4">
        <v>3087</v>
      </c>
      <c r="F238" s="4">
        <v>26007</v>
      </c>
      <c r="H238" s="15"/>
      <c r="I238" s="15"/>
    </row>
    <row r="239" spans="1:9" x14ac:dyDescent="0.25">
      <c r="A239">
        <v>1890</v>
      </c>
      <c r="B239" t="s">
        <v>8</v>
      </c>
      <c r="C239" s="1" t="s">
        <v>122</v>
      </c>
      <c r="D239" s="1" t="s">
        <v>7</v>
      </c>
      <c r="E239" s="4">
        <v>747</v>
      </c>
      <c r="F239" s="4">
        <v>7716</v>
      </c>
      <c r="H239" s="15"/>
      <c r="I239" s="15"/>
    </row>
    <row r="240" spans="1:9" x14ac:dyDescent="0.25">
      <c r="A240">
        <v>1890</v>
      </c>
      <c r="B240" t="s">
        <v>8</v>
      </c>
      <c r="C240" s="1" t="s">
        <v>123</v>
      </c>
      <c r="D240" s="1" t="s">
        <v>7</v>
      </c>
      <c r="E240" s="4">
        <v>929</v>
      </c>
      <c r="F240" s="4">
        <v>10175.5</v>
      </c>
      <c r="H240" s="15"/>
      <c r="I240" s="15"/>
    </row>
    <row r="241" spans="1:9" x14ac:dyDescent="0.25">
      <c r="A241">
        <v>1890</v>
      </c>
      <c r="B241" t="s">
        <v>8</v>
      </c>
      <c r="C241" t="s">
        <v>233</v>
      </c>
      <c r="D241" s="1" t="s">
        <v>7</v>
      </c>
      <c r="E241" s="4">
        <v>5316.211919231524</v>
      </c>
      <c r="F241" s="4">
        <v>51899.1554852517</v>
      </c>
      <c r="H241" s="15"/>
      <c r="I241" s="15"/>
    </row>
    <row r="242" spans="1:9" x14ac:dyDescent="0.25">
      <c r="A242">
        <v>1890</v>
      </c>
      <c r="B242" t="s">
        <v>8</v>
      </c>
      <c r="C242" t="s">
        <v>12</v>
      </c>
      <c r="D242" s="1" t="s">
        <v>7</v>
      </c>
      <c r="E242" s="4">
        <v>12447.274999083947</v>
      </c>
      <c r="F242" s="4">
        <v>88012.373417721523</v>
      </c>
      <c r="H242" s="15"/>
      <c r="I242" s="15"/>
    </row>
    <row r="243" spans="1:9" x14ac:dyDescent="0.25">
      <c r="A243">
        <v>1890</v>
      </c>
      <c r="B243" t="s">
        <v>8</v>
      </c>
      <c r="C243" t="s">
        <v>13</v>
      </c>
      <c r="D243" s="1" t="s">
        <v>7</v>
      </c>
      <c r="E243" s="4">
        <v>2874.9019267488284</v>
      </c>
      <c r="F243" s="4">
        <v>18329.765601953106</v>
      </c>
      <c r="H243" s="15"/>
      <c r="I243" s="15"/>
    </row>
    <row r="244" spans="1:9" x14ac:dyDescent="0.25">
      <c r="A244">
        <v>1890</v>
      </c>
      <c r="B244" t="s">
        <v>52</v>
      </c>
      <c r="C244" t="s">
        <v>53</v>
      </c>
      <c r="D244" s="1" t="s">
        <v>6</v>
      </c>
      <c r="E244" s="4">
        <v>23572</v>
      </c>
      <c r="F244" s="4">
        <v>170100</v>
      </c>
      <c r="H244" s="14"/>
      <c r="I244" s="14"/>
    </row>
    <row r="245" spans="1:9" x14ac:dyDescent="0.25">
      <c r="A245">
        <v>1890</v>
      </c>
      <c r="B245" t="s">
        <v>52</v>
      </c>
      <c r="C245" t="s">
        <v>158</v>
      </c>
      <c r="D245" s="1" t="s">
        <v>6</v>
      </c>
      <c r="E245" s="4">
        <v>6990</v>
      </c>
      <c r="F245" s="4">
        <v>66890</v>
      </c>
      <c r="H245" s="14"/>
      <c r="I245" s="14"/>
    </row>
    <row r="246" spans="1:9" x14ac:dyDescent="0.25">
      <c r="A246">
        <v>1890</v>
      </c>
      <c r="B246" t="s">
        <v>52</v>
      </c>
      <c r="C246" t="s">
        <v>126</v>
      </c>
      <c r="D246" s="1" t="s">
        <v>6</v>
      </c>
      <c r="E246" s="4">
        <v>10777</v>
      </c>
      <c r="F246" s="4">
        <v>114069</v>
      </c>
      <c r="H246" s="14"/>
      <c r="I246" s="14"/>
    </row>
    <row r="247" spans="1:9" x14ac:dyDescent="0.25">
      <c r="A247">
        <v>1890</v>
      </c>
      <c r="B247" t="s">
        <v>52</v>
      </c>
      <c r="C247" t="s">
        <v>54</v>
      </c>
      <c r="D247" s="1" t="s">
        <v>6</v>
      </c>
      <c r="E247" s="4">
        <v>4476</v>
      </c>
      <c r="F247" s="4">
        <v>33540</v>
      </c>
      <c r="H247" s="14"/>
      <c r="I247" s="14"/>
    </row>
    <row r="248" spans="1:9" x14ac:dyDescent="0.25">
      <c r="A248">
        <v>1890</v>
      </c>
      <c r="B248" t="s">
        <v>52</v>
      </c>
      <c r="C248" t="s">
        <v>55</v>
      </c>
      <c r="D248" s="1" t="s">
        <v>6</v>
      </c>
      <c r="E248" s="4">
        <v>8494</v>
      </c>
      <c r="F248" s="4">
        <v>64534</v>
      </c>
      <c r="H248" s="14"/>
      <c r="I248" s="14"/>
    </row>
    <row r="249" spans="1:9" x14ac:dyDescent="0.25">
      <c r="A249">
        <v>1890</v>
      </c>
      <c r="B249" t="s">
        <v>52</v>
      </c>
      <c r="C249" t="s">
        <v>128</v>
      </c>
      <c r="D249" s="1" t="s">
        <v>6</v>
      </c>
      <c r="E249" s="4">
        <v>26498</v>
      </c>
      <c r="F249" s="4">
        <v>148985</v>
      </c>
      <c r="H249" s="14"/>
      <c r="I249" s="14"/>
    </row>
    <row r="250" spans="1:9" x14ac:dyDescent="0.25">
      <c r="A250">
        <v>1890</v>
      </c>
      <c r="B250" t="s">
        <v>52</v>
      </c>
      <c r="C250" t="s">
        <v>58</v>
      </c>
      <c r="D250" s="1" t="s">
        <v>6</v>
      </c>
      <c r="E250" s="4">
        <v>3686</v>
      </c>
      <c r="F250" s="4">
        <v>21116</v>
      </c>
      <c r="H250" s="14"/>
      <c r="I250" s="14"/>
    </row>
    <row r="251" spans="1:9" x14ac:dyDescent="0.25">
      <c r="A251">
        <v>1890</v>
      </c>
      <c r="B251" t="s">
        <v>52</v>
      </c>
      <c r="C251" t="s">
        <v>59</v>
      </c>
      <c r="D251" s="1" t="s">
        <v>6</v>
      </c>
      <c r="E251" s="4">
        <v>10470</v>
      </c>
      <c r="F251" s="4">
        <v>46652</v>
      </c>
      <c r="H251" s="14"/>
      <c r="I251" s="14"/>
    </row>
    <row r="252" spans="1:9" x14ac:dyDescent="0.25">
      <c r="A252">
        <v>1890</v>
      </c>
      <c r="B252" t="s">
        <v>52</v>
      </c>
      <c r="C252" t="s">
        <v>129</v>
      </c>
      <c r="D252" s="1" t="s">
        <v>6</v>
      </c>
      <c r="E252" s="4">
        <v>6585</v>
      </c>
      <c r="F252" s="4">
        <v>14268</v>
      </c>
      <c r="H252" s="14"/>
      <c r="I252" s="14"/>
    </row>
    <row r="253" spans="1:9" x14ac:dyDescent="0.25">
      <c r="A253">
        <v>1890</v>
      </c>
      <c r="B253" t="s">
        <v>52</v>
      </c>
      <c r="C253" t="s">
        <v>130</v>
      </c>
      <c r="D253" s="1" t="s">
        <v>6</v>
      </c>
      <c r="E253" s="4">
        <v>3685</v>
      </c>
      <c r="F253" s="4">
        <v>5681</v>
      </c>
      <c r="H253" s="14"/>
      <c r="I253" s="14"/>
    </row>
    <row r="254" spans="1:9" x14ac:dyDescent="0.25">
      <c r="A254">
        <v>1890</v>
      </c>
      <c r="B254" t="s">
        <v>52</v>
      </c>
      <c r="C254" t="s">
        <v>153</v>
      </c>
      <c r="D254" s="1" t="s">
        <v>6</v>
      </c>
      <c r="E254" s="4">
        <v>2319</v>
      </c>
      <c r="F254" s="4">
        <v>5746</v>
      </c>
      <c r="H254" s="14"/>
      <c r="I254" s="14"/>
    </row>
    <row r="255" spans="1:9" x14ac:dyDescent="0.25">
      <c r="A255">
        <v>1890</v>
      </c>
      <c r="B255" t="s">
        <v>52</v>
      </c>
      <c r="C255" t="s">
        <v>60</v>
      </c>
      <c r="D255" s="1" t="s">
        <v>7</v>
      </c>
      <c r="E255" s="4">
        <v>1699.929517300299</v>
      </c>
      <c r="F255" s="4">
        <v>23135.020621593754</v>
      </c>
      <c r="H255" s="9"/>
      <c r="I255" s="9"/>
    </row>
    <row r="256" spans="1:9" x14ac:dyDescent="0.25">
      <c r="A256">
        <v>1890</v>
      </c>
      <c r="B256" t="s">
        <v>52</v>
      </c>
      <c r="C256" t="s">
        <v>61</v>
      </c>
      <c r="D256" s="1" t="s">
        <v>7</v>
      </c>
      <c r="E256" s="4">
        <v>5042.0156886108625</v>
      </c>
      <c r="F256" s="4">
        <v>68753.794968940667</v>
      </c>
      <c r="H256" s="9"/>
      <c r="I256" s="9"/>
    </row>
    <row r="257" spans="1:9" x14ac:dyDescent="0.25">
      <c r="A257">
        <v>1890</v>
      </c>
      <c r="B257" t="s">
        <v>52</v>
      </c>
      <c r="C257" t="s">
        <v>62</v>
      </c>
      <c r="D257" s="1" t="s">
        <v>7</v>
      </c>
      <c r="E257" s="4">
        <v>1898.570351758794</v>
      </c>
      <c r="F257" s="4">
        <v>31212.644644833188</v>
      </c>
      <c r="H257" s="9"/>
      <c r="I257" s="9"/>
    </row>
    <row r="258" spans="1:9" x14ac:dyDescent="0.25">
      <c r="A258">
        <v>1890</v>
      </c>
      <c r="B258" t="s">
        <v>52</v>
      </c>
      <c r="C258" t="s">
        <v>63</v>
      </c>
      <c r="D258" s="1" t="s">
        <v>7</v>
      </c>
      <c r="E258" s="4">
        <v>13760.866000291293</v>
      </c>
      <c r="F258" s="4">
        <v>64661.562046683372</v>
      </c>
      <c r="H258" s="9"/>
      <c r="I258" s="9"/>
    </row>
    <row r="259" spans="1:9" x14ac:dyDescent="0.25">
      <c r="A259">
        <v>1890</v>
      </c>
      <c r="B259" t="s">
        <v>52</v>
      </c>
      <c r="C259" t="s">
        <v>154</v>
      </c>
      <c r="D259" s="1" t="s">
        <v>7</v>
      </c>
      <c r="E259" s="4">
        <v>1807.0113151152859</v>
      </c>
      <c r="F259" s="4">
        <v>30207.915926476999</v>
      </c>
      <c r="H259" s="9"/>
      <c r="I259" s="9"/>
    </row>
    <row r="260" spans="1:9" x14ac:dyDescent="0.25">
      <c r="A260">
        <v>1890</v>
      </c>
      <c r="B260" t="s">
        <v>52</v>
      </c>
      <c r="C260" t="s">
        <v>64</v>
      </c>
      <c r="D260" s="1" t="s">
        <v>7</v>
      </c>
      <c r="E260" s="4">
        <v>1184.9919828968466</v>
      </c>
      <c r="F260" s="4">
        <v>13781.613012729846</v>
      </c>
      <c r="H260" s="9"/>
      <c r="I260" s="9"/>
    </row>
    <row r="261" spans="1:9" x14ac:dyDescent="0.25">
      <c r="A261">
        <v>1890</v>
      </c>
      <c r="B261" t="s">
        <v>52</v>
      </c>
      <c r="C261" t="s">
        <v>65</v>
      </c>
      <c r="D261" s="1" t="s">
        <v>7</v>
      </c>
      <c r="E261" s="4">
        <v>4647.6484693626844</v>
      </c>
      <c r="F261" s="4">
        <v>32022.125609346942</v>
      </c>
      <c r="H261" s="9"/>
      <c r="I261" s="9"/>
    </row>
    <row r="262" spans="1:9" x14ac:dyDescent="0.25">
      <c r="A262">
        <v>1890</v>
      </c>
      <c r="B262" t="s">
        <v>52</v>
      </c>
      <c r="C262" t="s">
        <v>131</v>
      </c>
      <c r="D262" s="1" t="s">
        <v>7</v>
      </c>
      <c r="E262" s="4">
        <v>12556.065896238013</v>
      </c>
      <c r="F262" s="4">
        <v>70169.452132939623</v>
      </c>
      <c r="H262" s="9"/>
      <c r="I262" s="9"/>
    </row>
    <row r="263" spans="1:9" x14ac:dyDescent="0.25">
      <c r="A263">
        <v>1890</v>
      </c>
      <c r="B263" t="s">
        <v>52</v>
      </c>
      <c r="C263" t="s">
        <v>67</v>
      </c>
      <c r="D263" s="1" t="s">
        <v>7</v>
      </c>
      <c r="E263" s="4">
        <v>6327.6566866267467</v>
      </c>
      <c r="F263" s="4">
        <v>78867.254057511789</v>
      </c>
      <c r="H263" s="9"/>
      <c r="I263" s="9"/>
    </row>
    <row r="264" spans="1:9" x14ac:dyDescent="0.25">
      <c r="A264">
        <v>1890</v>
      </c>
      <c r="B264" t="s">
        <v>52</v>
      </c>
      <c r="C264" t="s">
        <v>68</v>
      </c>
      <c r="D264" s="1" t="s">
        <v>7</v>
      </c>
      <c r="E264" s="4">
        <v>5598.7628644363831</v>
      </c>
      <c r="F264" s="4">
        <v>64011.688051731027</v>
      </c>
      <c r="H264" s="9"/>
      <c r="I264" s="9"/>
    </row>
    <row r="265" spans="1:9" x14ac:dyDescent="0.25">
      <c r="A265">
        <v>1890</v>
      </c>
      <c r="B265" t="s">
        <v>52</v>
      </c>
      <c r="C265" t="s">
        <v>69</v>
      </c>
      <c r="D265" s="1" t="s">
        <v>7</v>
      </c>
      <c r="E265" s="4">
        <v>5245.9956622773043</v>
      </c>
      <c r="F265" s="4">
        <v>54061.382152244238</v>
      </c>
      <c r="H265" s="9"/>
      <c r="I265" s="9"/>
    </row>
    <row r="266" spans="1:9" x14ac:dyDescent="0.25">
      <c r="A266">
        <v>1890</v>
      </c>
      <c r="B266" t="s">
        <v>52</v>
      </c>
      <c r="C266" t="s">
        <v>132</v>
      </c>
      <c r="D266" s="1" t="s">
        <v>7</v>
      </c>
      <c r="E266" s="4">
        <v>38.264489502960707</v>
      </c>
      <c r="F266" s="4">
        <v>598.45560049113124</v>
      </c>
      <c r="H266" s="9"/>
      <c r="I266" s="9"/>
    </row>
    <row r="267" spans="1:9" x14ac:dyDescent="0.25">
      <c r="A267">
        <v>1890</v>
      </c>
      <c r="B267" t="s">
        <v>52</v>
      </c>
      <c r="C267" t="s">
        <v>71</v>
      </c>
      <c r="D267" s="1" t="s">
        <v>7</v>
      </c>
      <c r="E267" s="8">
        <v>4136.1676456191872</v>
      </c>
      <c r="F267" s="8">
        <v>30650.56118551108</v>
      </c>
      <c r="H267" s="9"/>
      <c r="I267" s="9"/>
    </row>
    <row r="268" spans="1:9" x14ac:dyDescent="0.25">
      <c r="A268">
        <v>1890</v>
      </c>
      <c r="B268" t="s">
        <v>52</v>
      </c>
      <c r="C268" t="s">
        <v>133</v>
      </c>
      <c r="D268" s="1" t="s">
        <v>7</v>
      </c>
      <c r="E268" s="4">
        <v>149.7040212288222</v>
      </c>
      <c r="F268" s="4">
        <v>1856.640510165425</v>
      </c>
      <c r="H268" s="9"/>
      <c r="I268" s="9"/>
    </row>
    <row r="269" spans="1:9" x14ac:dyDescent="0.25">
      <c r="A269">
        <v>1890</v>
      </c>
      <c r="B269" t="s">
        <v>52</v>
      </c>
      <c r="C269" t="s">
        <v>134</v>
      </c>
      <c r="D269" s="1" t="s">
        <v>7</v>
      </c>
      <c r="E269" s="4">
        <v>4239.5643086816717</v>
      </c>
      <c r="F269" s="4">
        <v>38261.434290072357</v>
      </c>
      <c r="H269" s="9"/>
      <c r="I269" s="9"/>
    </row>
    <row r="270" spans="1:9" x14ac:dyDescent="0.25">
      <c r="A270">
        <v>1890</v>
      </c>
      <c r="B270" t="s">
        <v>52</v>
      </c>
      <c r="C270" t="s">
        <v>74</v>
      </c>
      <c r="D270" s="1" t="s">
        <v>7</v>
      </c>
      <c r="E270" s="4">
        <v>54.976731887890018</v>
      </c>
      <c r="F270" s="4">
        <v>1388.562777307058</v>
      </c>
      <c r="H270" s="9"/>
      <c r="I270" s="9"/>
    </row>
    <row r="271" spans="1:9" x14ac:dyDescent="0.25">
      <c r="A271">
        <v>1890</v>
      </c>
      <c r="B271" t="s">
        <v>75</v>
      </c>
      <c r="C271" t="s">
        <v>76</v>
      </c>
      <c r="D271" s="1" t="s">
        <v>6</v>
      </c>
      <c r="E271" s="4">
        <v>15409</v>
      </c>
      <c r="F271" s="4">
        <v>138184</v>
      </c>
      <c r="H271" s="14"/>
      <c r="I271" s="14"/>
    </row>
    <row r="272" spans="1:9" x14ac:dyDescent="0.25">
      <c r="A272">
        <v>1890</v>
      </c>
      <c r="B272" t="s">
        <v>75</v>
      </c>
      <c r="C272" t="s">
        <v>77</v>
      </c>
      <c r="D272" s="1" t="s">
        <v>6</v>
      </c>
      <c r="E272" s="4">
        <v>14995</v>
      </c>
      <c r="F272" s="4">
        <v>109256</v>
      </c>
      <c r="H272" s="14"/>
      <c r="I272" s="14"/>
    </row>
    <row r="273" spans="1:9" x14ac:dyDescent="0.25">
      <c r="A273">
        <v>1890</v>
      </c>
      <c r="B273" t="s">
        <v>75</v>
      </c>
      <c r="C273" t="s">
        <v>135</v>
      </c>
      <c r="D273" s="1" t="s">
        <v>6</v>
      </c>
      <c r="E273" s="4">
        <v>150317</v>
      </c>
      <c r="F273" s="4">
        <v>561480</v>
      </c>
      <c r="H273" s="14"/>
      <c r="I273" s="14"/>
    </row>
    <row r="274" spans="1:9" x14ac:dyDescent="0.25">
      <c r="A274">
        <v>1890</v>
      </c>
      <c r="B274" t="s">
        <v>75</v>
      </c>
      <c r="C274" t="s">
        <v>79</v>
      </c>
      <c r="D274" s="1" t="s">
        <v>6</v>
      </c>
      <c r="E274" s="4">
        <v>11922</v>
      </c>
      <c r="F274" s="4">
        <v>101343</v>
      </c>
      <c r="H274" s="14"/>
      <c r="I274" s="14"/>
    </row>
    <row r="275" spans="1:9" x14ac:dyDescent="0.25">
      <c r="A275">
        <v>1890</v>
      </c>
      <c r="B275" t="s">
        <v>75</v>
      </c>
      <c r="C275" t="s">
        <v>136</v>
      </c>
      <c r="D275" s="1" t="s">
        <v>6</v>
      </c>
      <c r="E275" s="4">
        <v>11771</v>
      </c>
      <c r="F275" s="4">
        <v>78389</v>
      </c>
      <c r="H275" s="14"/>
      <c r="I275" s="14"/>
    </row>
    <row r="276" spans="1:9" x14ac:dyDescent="0.25">
      <c r="A276">
        <v>1890</v>
      </c>
      <c r="B276" t="s">
        <v>75</v>
      </c>
      <c r="C276" t="s">
        <v>81</v>
      </c>
      <c r="D276" s="1" t="s">
        <v>6</v>
      </c>
      <c r="E276" s="4">
        <v>13774</v>
      </c>
      <c r="F276" s="4">
        <v>94565</v>
      </c>
      <c r="H276" s="14"/>
      <c r="I276" s="14"/>
    </row>
    <row r="277" spans="1:9" x14ac:dyDescent="0.25">
      <c r="A277">
        <v>1890</v>
      </c>
      <c r="B277" t="s">
        <v>75</v>
      </c>
      <c r="C277" t="s">
        <v>82</v>
      </c>
      <c r="D277" s="1" t="s">
        <v>6</v>
      </c>
      <c r="E277" s="4">
        <v>9885</v>
      </c>
      <c r="F277" s="4">
        <v>93367</v>
      </c>
      <c r="H277" s="14"/>
      <c r="I277" s="14"/>
    </row>
    <row r="278" spans="1:9" x14ac:dyDescent="0.25">
      <c r="A278">
        <v>1890</v>
      </c>
      <c r="B278" t="s">
        <v>75</v>
      </c>
      <c r="C278" t="s">
        <v>159</v>
      </c>
      <c r="D278" s="1" t="s">
        <v>6</v>
      </c>
      <c r="E278" s="4">
        <v>13062</v>
      </c>
      <c r="F278" s="4">
        <v>126228</v>
      </c>
      <c r="H278" s="14"/>
      <c r="I278" s="14"/>
    </row>
    <row r="279" spans="1:9" x14ac:dyDescent="0.25">
      <c r="A279">
        <v>1890</v>
      </c>
      <c r="B279" t="s">
        <v>75</v>
      </c>
      <c r="C279" t="s">
        <v>84</v>
      </c>
      <c r="D279" s="1" t="s">
        <v>6</v>
      </c>
      <c r="E279" s="4">
        <v>11864</v>
      </c>
      <c r="F279" s="4">
        <v>95192</v>
      </c>
      <c r="H279" s="14"/>
      <c r="I279" s="14"/>
    </row>
    <row r="280" spans="1:9" x14ac:dyDescent="0.25">
      <c r="A280">
        <v>1890</v>
      </c>
      <c r="B280" t="s">
        <v>75</v>
      </c>
      <c r="C280" t="s">
        <v>85</v>
      </c>
      <c r="D280" s="1" t="s">
        <v>6</v>
      </c>
      <c r="E280" s="4">
        <v>12857</v>
      </c>
      <c r="F280" s="4">
        <v>93943</v>
      </c>
      <c r="H280" s="14"/>
      <c r="I280" s="14"/>
    </row>
    <row r="281" spans="1:9" x14ac:dyDescent="0.25">
      <c r="A281">
        <v>1890</v>
      </c>
      <c r="B281" t="s">
        <v>75</v>
      </c>
      <c r="C281" t="s">
        <v>137</v>
      </c>
      <c r="D281" s="1" t="s">
        <v>6</v>
      </c>
      <c r="E281" s="4">
        <v>6875</v>
      </c>
      <c r="F281" s="4">
        <v>15239</v>
      </c>
      <c r="H281" s="14"/>
      <c r="I281" s="14"/>
    </row>
    <row r="282" spans="1:9" x14ac:dyDescent="0.25">
      <c r="A282">
        <v>1890</v>
      </c>
      <c r="B282" t="s">
        <v>75</v>
      </c>
      <c r="C282" t="s">
        <v>138</v>
      </c>
      <c r="D282" s="1" t="s">
        <v>6</v>
      </c>
      <c r="E282" s="4">
        <v>3104</v>
      </c>
      <c r="F282" s="4">
        <v>8436</v>
      </c>
      <c r="H282" s="14"/>
      <c r="I282" s="14"/>
    </row>
    <row r="283" spans="1:9" x14ac:dyDescent="0.25">
      <c r="A283">
        <v>1890</v>
      </c>
      <c r="B283" t="s">
        <v>75</v>
      </c>
      <c r="C283" t="s">
        <v>139</v>
      </c>
      <c r="D283" s="1" t="s">
        <v>6</v>
      </c>
      <c r="E283" s="4">
        <v>2790</v>
      </c>
      <c r="F283" s="4">
        <v>20555</v>
      </c>
      <c r="H283" s="14"/>
      <c r="I283" s="14"/>
    </row>
    <row r="284" spans="1:9" x14ac:dyDescent="0.25">
      <c r="A284">
        <v>1890</v>
      </c>
      <c r="B284" t="s">
        <v>75</v>
      </c>
      <c r="C284" t="s">
        <v>140</v>
      </c>
      <c r="D284" s="1" t="s">
        <v>6</v>
      </c>
      <c r="E284" s="4">
        <v>7083</v>
      </c>
      <c r="F284" s="4">
        <v>34696</v>
      </c>
      <c r="H284" s="14"/>
      <c r="I284" s="14"/>
    </row>
    <row r="285" spans="1:9" x14ac:dyDescent="0.25">
      <c r="A285">
        <v>1890</v>
      </c>
      <c r="B285" t="s">
        <v>75</v>
      </c>
      <c r="C285" t="s">
        <v>141</v>
      </c>
      <c r="D285" s="1" t="s">
        <v>6</v>
      </c>
      <c r="E285" s="4">
        <v>3698</v>
      </c>
      <c r="F285" s="4">
        <v>10638</v>
      </c>
      <c r="H285" s="14"/>
      <c r="I285" s="14"/>
    </row>
    <row r="286" spans="1:9" x14ac:dyDescent="0.25">
      <c r="A286">
        <v>1890</v>
      </c>
      <c r="B286" t="s">
        <v>75</v>
      </c>
      <c r="C286" t="s">
        <v>156</v>
      </c>
      <c r="D286" s="1" t="s">
        <v>6</v>
      </c>
      <c r="E286" s="4">
        <v>4379</v>
      </c>
      <c r="F286" s="4">
        <v>12371</v>
      </c>
      <c r="H286" s="14"/>
      <c r="I286" s="14"/>
    </row>
    <row r="287" spans="1:9" x14ac:dyDescent="0.25">
      <c r="A287">
        <v>1890</v>
      </c>
      <c r="B287" t="s">
        <v>75</v>
      </c>
      <c r="C287" t="s">
        <v>155</v>
      </c>
      <c r="D287" s="1" t="s">
        <v>7</v>
      </c>
      <c r="E287" s="4">
        <v>5266.9886848847136</v>
      </c>
      <c r="F287" s="4">
        <v>34698.084073523001</v>
      </c>
      <c r="H287" s="9"/>
      <c r="I287" s="9"/>
    </row>
    <row r="288" spans="1:9" x14ac:dyDescent="0.25">
      <c r="A288">
        <v>1890</v>
      </c>
      <c r="B288" t="s">
        <v>75</v>
      </c>
      <c r="C288" t="s">
        <v>86</v>
      </c>
      <c r="D288" s="1" t="s">
        <v>7</v>
      </c>
      <c r="E288" s="4">
        <v>4775.0080171031532</v>
      </c>
      <c r="F288" s="4">
        <v>20300.989346037244</v>
      </c>
      <c r="H288" s="9"/>
      <c r="I288" s="9"/>
    </row>
    <row r="289" spans="1:9" x14ac:dyDescent="0.25">
      <c r="A289">
        <v>1890</v>
      </c>
      <c r="B289" t="s">
        <v>75</v>
      </c>
      <c r="C289" t="s">
        <v>87</v>
      </c>
      <c r="D289" s="1" t="s">
        <v>7</v>
      </c>
      <c r="E289" s="4">
        <v>10850.351530637316</v>
      </c>
      <c r="F289" s="4">
        <v>57980.874390653058</v>
      </c>
      <c r="H289" s="9"/>
      <c r="I289" s="9"/>
    </row>
    <row r="290" spans="1:9" x14ac:dyDescent="0.25">
      <c r="A290">
        <v>1890</v>
      </c>
      <c r="B290" t="s">
        <v>75</v>
      </c>
      <c r="C290" t="s">
        <v>88</v>
      </c>
      <c r="D290" s="1" t="s">
        <v>7</v>
      </c>
      <c r="E290" s="4">
        <v>899.93410376198665</v>
      </c>
      <c r="F290" s="4">
        <v>6142.5478670603761</v>
      </c>
      <c r="H290" s="9"/>
      <c r="I290" s="9"/>
    </row>
    <row r="291" spans="1:9" x14ac:dyDescent="0.25">
      <c r="A291">
        <v>1890</v>
      </c>
      <c r="B291" t="s">
        <v>75</v>
      </c>
      <c r="C291" t="s">
        <v>89</v>
      </c>
      <c r="D291" s="1" t="s">
        <v>7</v>
      </c>
      <c r="E291" s="4">
        <v>7188.3433133732533</v>
      </c>
      <c r="F291" s="4">
        <v>46449.745942488211</v>
      </c>
      <c r="H291" s="9"/>
      <c r="I291" s="9"/>
    </row>
    <row r="292" spans="1:9" x14ac:dyDescent="0.25">
      <c r="A292">
        <v>1890</v>
      </c>
      <c r="B292" t="s">
        <v>75</v>
      </c>
      <c r="C292" s="6" t="s">
        <v>91</v>
      </c>
      <c r="D292" s="1" t="s">
        <v>7</v>
      </c>
      <c r="E292" s="4">
        <v>643.23713556361679</v>
      </c>
      <c r="F292" s="4">
        <v>8579.3119482689726</v>
      </c>
      <c r="H292" s="9"/>
      <c r="I292" s="9"/>
    </row>
    <row r="293" spans="1:9" x14ac:dyDescent="0.25">
      <c r="A293">
        <v>1890</v>
      </c>
      <c r="B293" t="s">
        <v>75</v>
      </c>
      <c r="C293" t="s">
        <v>92</v>
      </c>
      <c r="D293" s="1" t="s">
        <v>7</v>
      </c>
      <c r="E293" s="4">
        <v>36.004337722695588</v>
      </c>
      <c r="F293" s="4">
        <v>525.61784775576223</v>
      </c>
      <c r="H293" s="9"/>
      <c r="I293" s="9"/>
    </row>
    <row r="294" spans="1:9" x14ac:dyDescent="0.25">
      <c r="A294">
        <v>1890</v>
      </c>
      <c r="B294" t="s">
        <v>75</v>
      </c>
      <c r="C294" t="s">
        <v>142</v>
      </c>
      <c r="D294" s="1" t="s">
        <v>7</v>
      </c>
      <c r="E294" s="4">
        <v>3232.4383037262992</v>
      </c>
      <c r="F294" s="4">
        <v>37973.752228473124</v>
      </c>
      <c r="H294" s="9"/>
      <c r="I294" s="9"/>
    </row>
    <row r="295" spans="1:9" x14ac:dyDescent="0.25">
      <c r="A295">
        <v>1890</v>
      </c>
      <c r="B295" t="s">
        <v>75</v>
      </c>
      <c r="C295" s="6" t="s">
        <v>143</v>
      </c>
      <c r="D295" s="1" t="s">
        <v>7</v>
      </c>
      <c r="E295" s="8">
        <v>2921.8323543808128</v>
      </c>
      <c r="F295" s="8">
        <v>33220.438814488924</v>
      </c>
      <c r="H295" s="9"/>
      <c r="I295" s="9"/>
    </row>
    <row r="296" spans="1:9" x14ac:dyDescent="0.25">
      <c r="A296">
        <v>1890</v>
      </c>
      <c r="B296" t="s">
        <v>75</v>
      </c>
      <c r="C296" t="s">
        <v>144</v>
      </c>
      <c r="D296" s="1" t="s">
        <v>7</v>
      </c>
      <c r="E296" s="4">
        <v>3650.2959787711775</v>
      </c>
      <c r="F296" s="4">
        <v>36652.359489834576</v>
      </c>
      <c r="H296" s="9"/>
      <c r="I296" s="9"/>
    </row>
    <row r="297" spans="1:9" x14ac:dyDescent="0.25">
      <c r="A297">
        <v>1890</v>
      </c>
      <c r="B297" t="s">
        <v>75</v>
      </c>
      <c r="C297" t="s">
        <v>145</v>
      </c>
      <c r="D297" s="1" t="s">
        <v>7</v>
      </c>
      <c r="E297" s="4">
        <v>1214.4356913183281</v>
      </c>
      <c r="F297" s="4">
        <v>8756.5657099276395</v>
      </c>
      <c r="H297" s="9"/>
      <c r="I297" s="9"/>
    </row>
    <row r="298" spans="1:9" x14ac:dyDescent="0.25">
      <c r="A298">
        <v>1890</v>
      </c>
      <c r="B298" t="s">
        <v>75</v>
      </c>
      <c r="C298" t="s">
        <v>94</v>
      </c>
      <c r="D298" s="1" t="s">
        <v>7</v>
      </c>
      <c r="E298" s="4">
        <v>9396.0232681121088</v>
      </c>
      <c r="F298" s="4">
        <v>100401.71097650402</v>
      </c>
      <c r="H298" s="9"/>
      <c r="I298" s="9"/>
    </row>
    <row r="299" spans="1:9" x14ac:dyDescent="0.25">
      <c r="A299">
        <v>1890</v>
      </c>
      <c r="B299" t="s">
        <v>75</v>
      </c>
      <c r="C299" t="s">
        <v>157</v>
      </c>
      <c r="D299" s="1" t="s">
        <v>7</v>
      </c>
      <c r="E299" s="4">
        <v>5316.211919231524</v>
      </c>
      <c r="F299" s="4">
        <v>51899.1554852517</v>
      </c>
      <c r="H299" s="9"/>
      <c r="I299" s="9"/>
    </row>
    <row r="300" spans="1:9" x14ac:dyDescent="0.25">
      <c r="A300">
        <v>1890</v>
      </c>
      <c r="B300" t="s">
        <v>75</v>
      </c>
      <c r="C300" t="s">
        <v>146</v>
      </c>
      <c r="D300" s="1" t="s">
        <v>7</v>
      </c>
      <c r="E300" s="4">
        <v>12447.274999083947</v>
      </c>
      <c r="F300" s="4">
        <v>88012.373417721523</v>
      </c>
      <c r="H300" s="9"/>
      <c r="I300" s="9"/>
    </row>
    <row r="301" spans="1:9" x14ac:dyDescent="0.25">
      <c r="A301">
        <v>1890</v>
      </c>
      <c r="B301" t="s">
        <v>75</v>
      </c>
      <c r="C301" t="s">
        <v>96</v>
      </c>
      <c r="D301" s="1" t="s">
        <v>7</v>
      </c>
      <c r="E301" s="4">
        <v>14110.691748610518</v>
      </c>
      <c r="F301" s="4">
        <v>126573.50147859234</v>
      </c>
      <c r="H301" s="9"/>
      <c r="I301" s="9"/>
    </row>
    <row r="302" spans="1:9" x14ac:dyDescent="0.25">
      <c r="A302">
        <v>1890</v>
      </c>
      <c r="B302" t="s">
        <v>75</v>
      </c>
      <c r="C302" t="s">
        <v>97</v>
      </c>
      <c r="D302" s="1" t="s">
        <v>7</v>
      </c>
      <c r="E302" s="4">
        <v>4530.7977230193383</v>
      </c>
      <c r="F302" s="4">
        <v>41297.559193323068</v>
      </c>
      <c r="H302" s="9"/>
      <c r="I302" s="9"/>
    </row>
    <row r="303" spans="1:9" x14ac:dyDescent="0.25">
      <c r="A303">
        <v>1890</v>
      </c>
      <c r="B303" t="s">
        <v>75</v>
      </c>
      <c r="C303" t="s">
        <v>147</v>
      </c>
      <c r="D303" s="1" t="s">
        <v>7</v>
      </c>
      <c r="E303" s="4">
        <v>14339.37821824841</v>
      </c>
      <c r="F303" s="4">
        <v>103754.42058382212</v>
      </c>
      <c r="H303" s="9"/>
      <c r="I303" s="9"/>
    </row>
    <row r="304" spans="1:9" x14ac:dyDescent="0.25">
      <c r="A304">
        <v>1890</v>
      </c>
      <c r="B304" t="s">
        <v>75</v>
      </c>
      <c r="C304" t="s">
        <v>148</v>
      </c>
      <c r="D304" s="1" t="s">
        <v>7</v>
      </c>
      <c r="E304" s="4">
        <v>2188.2416687865684</v>
      </c>
      <c r="F304" s="4">
        <v>33021.043081837292</v>
      </c>
      <c r="H304" s="9"/>
      <c r="I304" s="9"/>
    </row>
    <row r="305" spans="1:9" x14ac:dyDescent="0.25">
      <c r="A305">
        <v>1890</v>
      </c>
      <c r="B305" t="s">
        <v>75</v>
      </c>
      <c r="C305" t="s">
        <v>149</v>
      </c>
      <c r="D305" s="1" t="s">
        <v>7</v>
      </c>
      <c r="E305" s="4">
        <v>4890.8033615569311</v>
      </c>
      <c r="F305" s="4">
        <v>45567.148609927979</v>
      </c>
      <c r="H305" s="9"/>
      <c r="I305" s="9"/>
    </row>
    <row r="306" spans="1:9" x14ac:dyDescent="0.25">
      <c r="A306">
        <v>1890</v>
      </c>
      <c r="B306" t="s">
        <v>75</v>
      </c>
      <c r="C306" s="7" t="s">
        <v>150</v>
      </c>
      <c r="D306" s="1" t="s">
        <v>7</v>
      </c>
      <c r="E306" s="4">
        <v>646.74419432333843</v>
      </c>
      <c r="F306" s="4">
        <v>5579.3663039707772</v>
      </c>
      <c r="H306" s="9"/>
      <c r="I306" s="9"/>
    </row>
    <row r="307" spans="1:9" x14ac:dyDescent="0.25">
      <c r="A307">
        <v>1890</v>
      </c>
      <c r="B307" t="s">
        <v>75</v>
      </c>
      <c r="C307" s="7" t="s">
        <v>151</v>
      </c>
      <c r="D307" s="1" t="s">
        <v>7</v>
      </c>
      <c r="E307" s="4">
        <v>3152.1678088651365</v>
      </c>
      <c r="F307" s="4">
        <v>52206.08462640849</v>
      </c>
      <c r="H307" s="9"/>
      <c r="I307" s="9"/>
    </row>
    <row r="308" spans="1:9" x14ac:dyDescent="0.25">
      <c r="A308">
        <v>1890</v>
      </c>
      <c r="B308" t="s">
        <v>75</v>
      </c>
      <c r="C308" t="s">
        <v>152</v>
      </c>
      <c r="D308" s="1" t="s">
        <v>7</v>
      </c>
      <c r="E308" s="4">
        <v>502.52662251655624</v>
      </c>
      <c r="F308" s="4">
        <v>5793.997473718523</v>
      </c>
      <c r="H308" s="9"/>
      <c r="I308" s="9"/>
    </row>
    <row r="309" spans="1:9" x14ac:dyDescent="0.25">
      <c r="A309">
        <v>1890</v>
      </c>
      <c r="B309" t="s">
        <v>75</v>
      </c>
      <c r="C309" t="s">
        <v>102</v>
      </c>
      <c r="D309" s="1" t="s">
        <v>7</v>
      </c>
      <c r="E309" s="4">
        <v>2874.9019267488284</v>
      </c>
      <c r="F309" s="4">
        <v>18329.765601953106</v>
      </c>
      <c r="H309" s="9"/>
      <c r="I309" s="9"/>
    </row>
    <row r="310" spans="1:9" x14ac:dyDescent="0.25">
      <c r="A310">
        <v>1900</v>
      </c>
      <c r="B310" t="s">
        <v>3</v>
      </c>
      <c r="C310" s="1" t="s">
        <v>4</v>
      </c>
      <c r="D310" s="1" t="s">
        <v>6</v>
      </c>
      <c r="E310" s="4">
        <v>1166020</v>
      </c>
      <c r="F310" s="4">
        <v>2971272</v>
      </c>
      <c r="H310" s="15"/>
      <c r="I310" s="14"/>
    </row>
    <row r="311" spans="1:9" x14ac:dyDescent="0.25">
      <c r="A311">
        <v>1900</v>
      </c>
      <c r="B311" t="s">
        <v>3</v>
      </c>
      <c r="C311" s="1" t="s">
        <v>5</v>
      </c>
      <c r="D311" s="1" t="s">
        <v>6</v>
      </c>
      <c r="E311" s="4">
        <v>373443</v>
      </c>
      <c r="F311" s="4">
        <v>1218451</v>
      </c>
      <c r="H311" s="15"/>
      <c r="I311" s="14"/>
    </row>
    <row r="312" spans="1:9" x14ac:dyDescent="0.25">
      <c r="A312">
        <v>1900</v>
      </c>
      <c r="B312" t="s">
        <v>3</v>
      </c>
      <c r="C312" s="1" t="s">
        <v>15</v>
      </c>
      <c r="D312" s="1" t="s">
        <v>6</v>
      </c>
      <c r="E312" s="4">
        <v>4708</v>
      </c>
      <c r="F312" s="4">
        <v>10461</v>
      </c>
      <c r="H312" s="15"/>
      <c r="I312" s="14"/>
    </row>
    <row r="313" spans="1:9" x14ac:dyDescent="0.25">
      <c r="A313">
        <v>1900</v>
      </c>
      <c r="B313" t="s">
        <v>3</v>
      </c>
      <c r="C313" s="1" t="s">
        <v>104</v>
      </c>
      <c r="D313" s="1" t="s">
        <v>6</v>
      </c>
      <c r="E313" s="4">
        <v>2658</v>
      </c>
      <c r="F313" s="4">
        <v>4040</v>
      </c>
      <c r="H313" s="15"/>
      <c r="I313" s="14"/>
    </row>
    <row r="314" spans="1:9" x14ac:dyDescent="0.25">
      <c r="A314">
        <v>1900</v>
      </c>
      <c r="B314" t="s">
        <v>3</v>
      </c>
      <c r="C314" s="1" t="s">
        <v>16</v>
      </c>
      <c r="D314" s="1" t="s">
        <v>6</v>
      </c>
      <c r="E314" s="4">
        <v>15185</v>
      </c>
      <c r="F314" s="4">
        <v>34222</v>
      </c>
      <c r="H314" s="15"/>
      <c r="I314" s="14"/>
    </row>
    <row r="315" spans="1:9" x14ac:dyDescent="0.25">
      <c r="A315">
        <v>1900</v>
      </c>
      <c r="B315" t="s">
        <v>3</v>
      </c>
      <c r="C315" s="1" t="s">
        <v>17</v>
      </c>
      <c r="D315" s="1" t="s">
        <v>6</v>
      </c>
      <c r="E315" s="4">
        <v>13245</v>
      </c>
      <c r="F315" s="4">
        <v>25913</v>
      </c>
      <c r="H315" s="15"/>
      <c r="I315" s="14"/>
    </row>
    <row r="316" spans="1:9" x14ac:dyDescent="0.25">
      <c r="A316">
        <v>1900</v>
      </c>
      <c r="B316" t="s">
        <v>3</v>
      </c>
      <c r="C316" s="1" t="s">
        <v>18</v>
      </c>
      <c r="D316" s="1" t="s">
        <v>6</v>
      </c>
      <c r="E316" s="4">
        <v>11336</v>
      </c>
      <c r="F316" s="4">
        <v>29877</v>
      </c>
      <c r="H316" s="15"/>
      <c r="I316" s="14"/>
    </row>
    <row r="317" spans="1:9" x14ac:dyDescent="0.25">
      <c r="A317">
        <v>1900</v>
      </c>
      <c r="B317" t="s">
        <v>3</v>
      </c>
      <c r="C317" s="1" t="s">
        <v>19</v>
      </c>
      <c r="D317" s="1" t="s">
        <v>6</v>
      </c>
      <c r="E317" s="4">
        <v>10981</v>
      </c>
      <c r="F317" s="4">
        <v>32804</v>
      </c>
      <c r="H317" s="15"/>
      <c r="I317" s="14"/>
    </row>
    <row r="318" spans="1:9" x14ac:dyDescent="0.25">
      <c r="A318">
        <v>1900</v>
      </c>
      <c r="B318" t="s">
        <v>3</v>
      </c>
      <c r="C318" s="1" t="s">
        <v>160</v>
      </c>
      <c r="D318" s="1" t="s">
        <v>6</v>
      </c>
      <c r="E318" s="4">
        <v>6891</v>
      </c>
      <c r="F318" s="4">
        <v>19885</v>
      </c>
      <c r="H318" s="15"/>
      <c r="I318" s="14"/>
    </row>
    <row r="319" spans="1:9" x14ac:dyDescent="0.25">
      <c r="A319">
        <v>1900</v>
      </c>
      <c r="B319" t="s">
        <v>3</v>
      </c>
      <c r="C319" s="3" t="s">
        <v>22</v>
      </c>
      <c r="D319" s="1" t="s">
        <v>7</v>
      </c>
      <c r="E319" s="4">
        <v>5081</v>
      </c>
      <c r="F319" s="4">
        <v>8960</v>
      </c>
      <c r="H319" s="9"/>
      <c r="I319" s="9"/>
    </row>
    <row r="320" spans="1:9" x14ac:dyDescent="0.25">
      <c r="A320">
        <v>1900</v>
      </c>
      <c r="B320" t="s">
        <v>3</v>
      </c>
      <c r="C320" s="1" t="s">
        <v>105</v>
      </c>
      <c r="D320" s="1" t="s">
        <v>7</v>
      </c>
      <c r="E320" s="4">
        <v>37883</v>
      </c>
      <c r="F320" s="4">
        <v>55571</v>
      </c>
      <c r="H320" s="9"/>
      <c r="I320" s="9"/>
    </row>
    <row r="321" spans="1:9" x14ac:dyDescent="0.25">
      <c r="A321">
        <v>1900</v>
      </c>
      <c r="B321" t="s">
        <v>3</v>
      </c>
      <c r="C321" s="1" t="s">
        <v>106</v>
      </c>
      <c r="D321" s="1" t="s">
        <v>7</v>
      </c>
      <c r="E321" s="4">
        <v>10371.5</v>
      </c>
      <c r="F321" s="4">
        <v>32296</v>
      </c>
      <c r="H321" s="9"/>
      <c r="I321" s="9"/>
    </row>
    <row r="322" spans="1:9" x14ac:dyDescent="0.25">
      <c r="A322">
        <v>1900</v>
      </c>
      <c r="B322" t="s">
        <v>3</v>
      </c>
      <c r="C322" t="s">
        <v>107</v>
      </c>
      <c r="D322" s="1" t="s">
        <v>7</v>
      </c>
      <c r="E322" s="4">
        <v>0</v>
      </c>
      <c r="F322" s="4">
        <v>0</v>
      </c>
      <c r="H322" s="9"/>
      <c r="I322" s="9"/>
    </row>
    <row r="323" spans="1:9" x14ac:dyDescent="0.25">
      <c r="A323">
        <v>1900</v>
      </c>
      <c r="B323" t="s">
        <v>3</v>
      </c>
      <c r="C323" t="s">
        <v>174</v>
      </c>
      <c r="D323" s="1" t="s">
        <v>7</v>
      </c>
      <c r="E323" s="4">
        <v>0</v>
      </c>
      <c r="F323" s="4">
        <v>0</v>
      </c>
      <c r="H323" s="9"/>
      <c r="I323" s="9"/>
    </row>
    <row r="324" spans="1:9" x14ac:dyDescent="0.25">
      <c r="A324">
        <v>1900</v>
      </c>
      <c r="B324" t="s">
        <v>8</v>
      </c>
      <c r="C324" s="1" t="s">
        <v>161</v>
      </c>
      <c r="D324" s="1" t="s">
        <v>6</v>
      </c>
      <c r="E324" s="4">
        <v>636058</v>
      </c>
      <c r="F324" s="4">
        <v>1454473</v>
      </c>
      <c r="I324" s="4"/>
    </row>
    <row r="325" spans="1:9" x14ac:dyDescent="0.25">
      <c r="A325">
        <v>1900</v>
      </c>
      <c r="B325" t="s">
        <v>8</v>
      </c>
      <c r="C325" s="1" t="s">
        <v>110</v>
      </c>
      <c r="D325" s="1" t="s">
        <v>6</v>
      </c>
      <c r="E325" s="4">
        <v>105354</v>
      </c>
      <c r="F325" s="4">
        <v>435274</v>
      </c>
      <c r="I325" s="4"/>
    </row>
    <row r="326" spans="1:9" x14ac:dyDescent="0.25">
      <c r="A326">
        <v>1900</v>
      </c>
      <c r="B326" t="s">
        <v>8</v>
      </c>
      <c r="C326" s="1" t="s">
        <v>10</v>
      </c>
      <c r="D326" s="1" t="s">
        <v>6</v>
      </c>
      <c r="E326" s="4">
        <v>24273</v>
      </c>
      <c r="F326" s="4">
        <v>107183</v>
      </c>
      <c r="I326" s="4"/>
    </row>
    <row r="327" spans="1:9" x14ac:dyDescent="0.25">
      <c r="A327">
        <v>1900</v>
      </c>
      <c r="B327" t="s">
        <v>8</v>
      </c>
      <c r="C327" t="s">
        <v>23</v>
      </c>
      <c r="D327" s="1" t="s">
        <v>6</v>
      </c>
      <c r="E327" s="4">
        <v>109151</v>
      </c>
      <c r="F327" s="4">
        <v>424916</v>
      </c>
      <c r="I327" s="4"/>
    </row>
    <row r="328" spans="1:9" x14ac:dyDescent="0.25">
      <c r="A328">
        <v>1900</v>
      </c>
      <c r="B328" t="s">
        <v>8</v>
      </c>
      <c r="C328" s="1" t="s">
        <v>30</v>
      </c>
      <c r="D328" s="1" t="s">
        <v>6</v>
      </c>
      <c r="E328" s="4">
        <v>22400</v>
      </c>
      <c r="F328" s="4">
        <v>116210</v>
      </c>
    </row>
    <row r="329" spans="1:9" x14ac:dyDescent="0.25">
      <c r="A329">
        <v>1900</v>
      </c>
      <c r="B329" t="s">
        <v>8</v>
      </c>
      <c r="C329" t="s">
        <v>124</v>
      </c>
      <c r="D329" s="1" t="s">
        <v>6</v>
      </c>
      <c r="E329" s="4">
        <v>61810</v>
      </c>
      <c r="F329" s="4">
        <v>193770</v>
      </c>
      <c r="I329" s="4"/>
    </row>
    <row r="330" spans="1:9" x14ac:dyDescent="0.25">
      <c r="A330">
        <v>1900</v>
      </c>
      <c r="B330" t="s">
        <v>8</v>
      </c>
      <c r="C330" t="s">
        <v>233</v>
      </c>
      <c r="D330" s="1" t="s">
        <v>6</v>
      </c>
      <c r="E330" s="4">
        <v>13431</v>
      </c>
      <c r="F330" s="4">
        <v>53118</v>
      </c>
      <c r="I330" s="4"/>
    </row>
    <row r="331" spans="1:9" x14ac:dyDescent="0.25">
      <c r="A331">
        <v>1900</v>
      </c>
      <c r="B331" t="s">
        <v>8</v>
      </c>
      <c r="C331" t="s">
        <v>12</v>
      </c>
      <c r="D331" s="1" t="s">
        <v>6</v>
      </c>
      <c r="E331" s="4">
        <v>10791</v>
      </c>
      <c r="F331" s="4">
        <v>65235</v>
      </c>
      <c r="I331" s="4"/>
    </row>
    <row r="332" spans="1:9" x14ac:dyDescent="0.25">
      <c r="A332">
        <v>1900</v>
      </c>
      <c r="B332" t="s">
        <v>8</v>
      </c>
      <c r="C332" t="s">
        <v>13</v>
      </c>
      <c r="D332" s="1" t="s">
        <v>6</v>
      </c>
      <c r="E332" s="4">
        <v>2579</v>
      </c>
      <c r="F332" s="4">
        <v>20303</v>
      </c>
      <c r="I332" s="4"/>
    </row>
    <row r="333" spans="1:9" x14ac:dyDescent="0.25">
      <c r="A333">
        <v>1900</v>
      </c>
      <c r="B333" t="s">
        <v>8</v>
      </c>
      <c r="C333" t="s">
        <v>112</v>
      </c>
      <c r="D333" s="1" t="s">
        <v>7</v>
      </c>
      <c r="E333" s="8">
        <v>9405</v>
      </c>
      <c r="F333" s="8">
        <v>59125</v>
      </c>
      <c r="H333" s="9"/>
      <c r="I333" s="9"/>
    </row>
    <row r="334" spans="1:9" x14ac:dyDescent="0.25">
      <c r="A334">
        <v>1900</v>
      </c>
      <c r="B334" t="s">
        <v>8</v>
      </c>
      <c r="C334" t="s">
        <v>175</v>
      </c>
      <c r="D334" s="1" t="s">
        <v>7</v>
      </c>
      <c r="E334" s="8">
        <v>9831</v>
      </c>
      <c r="F334" s="8">
        <v>29017</v>
      </c>
      <c r="H334" s="9"/>
      <c r="I334" s="9"/>
    </row>
    <row r="335" spans="1:9" x14ac:dyDescent="0.25">
      <c r="A335">
        <v>1900</v>
      </c>
      <c r="B335" t="s">
        <v>8</v>
      </c>
      <c r="C335" s="1" t="s">
        <v>115</v>
      </c>
      <c r="D335" s="1" t="s">
        <v>7</v>
      </c>
      <c r="E335" s="8">
        <v>3256</v>
      </c>
      <c r="F335" s="8">
        <v>40993</v>
      </c>
      <c r="H335" s="9"/>
      <c r="I335" s="9"/>
    </row>
    <row r="336" spans="1:9" x14ac:dyDescent="0.25">
      <c r="A336">
        <v>1900</v>
      </c>
      <c r="B336" t="s">
        <v>8</v>
      </c>
      <c r="C336" t="s">
        <v>118</v>
      </c>
      <c r="D336" s="1" t="s">
        <v>7</v>
      </c>
      <c r="E336" s="8">
        <v>1685</v>
      </c>
      <c r="F336" s="8">
        <v>23855</v>
      </c>
      <c r="H336" s="9"/>
      <c r="I336" s="9"/>
    </row>
    <row r="337" spans="1:9" x14ac:dyDescent="0.25">
      <c r="A337">
        <v>1900</v>
      </c>
      <c r="B337" t="s">
        <v>8</v>
      </c>
      <c r="C337" s="1" t="s">
        <v>116</v>
      </c>
      <c r="D337" s="1" t="s">
        <v>7</v>
      </c>
      <c r="E337" s="8">
        <v>0</v>
      </c>
      <c r="F337" s="8">
        <v>0</v>
      </c>
      <c r="H337" s="9"/>
      <c r="I337" s="9"/>
    </row>
    <row r="338" spans="1:9" x14ac:dyDescent="0.25">
      <c r="A338">
        <v>1900</v>
      </c>
      <c r="B338" t="s">
        <v>8</v>
      </c>
      <c r="C338" t="s">
        <v>120</v>
      </c>
      <c r="D338" s="1" t="s">
        <v>7</v>
      </c>
      <c r="E338" s="8">
        <v>4276.5</v>
      </c>
      <c r="F338" s="8">
        <v>16888</v>
      </c>
      <c r="H338" s="9"/>
      <c r="I338" s="9"/>
    </row>
    <row r="339" spans="1:9" x14ac:dyDescent="0.25">
      <c r="A339">
        <v>1900</v>
      </c>
      <c r="B339" t="s">
        <v>8</v>
      </c>
      <c r="C339" t="s">
        <v>117</v>
      </c>
      <c r="D339" s="1" t="s">
        <v>7</v>
      </c>
      <c r="E339" s="8">
        <v>2301.5</v>
      </c>
      <c r="F339" s="8">
        <v>14841.5</v>
      </c>
      <c r="H339" s="9"/>
      <c r="I339" s="9"/>
    </row>
    <row r="340" spans="1:9" x14ac:dyDescent="0.25">
      <c r="A340">
        <v>1900</v>
      </c>
      <c r="B340" t="s">
        <v>8</v>
      </c>
      <c r="C340" t="s">
        <v>121</v>
      </c>
      <c r="D340" s="1" t="s">
        <v>7</v>
      </c>
      <c r="E340" s="8">
        <v>3725</v>
      </c>
      <c r="F340" s="8">
        <v>26543</v>
      </c>
      <c r="H340" s="9"/>
      <c r="I340" s="9"/>
    </row>
    <row r="341" spans="1:9" x14ac:dyDescent="0.25">
      <c r="A341">
        <v>1900</v>
      </c>
      <c r="B341" t="s">
        <v>8</v>
      </c>
      <c r="C341" s="1" t="s">
        <v>122</v>
      </c>
      <c r="D341" s="1" t="s">
        <v>7</v>
      </c>
      <c r="E341" s="8">
        <v>817.5</v>
      </c>
      <c r="F341" s="8">
        <v>6947.5</v>
      </c>
      <c r="H341" s="9"/>
      <c r="I341" s="9"/>
    </row>
    <row r="342" spans="1:9" x14ac:dyDescent="0.25">
      <c r="A342">
        <v>1900</v>
      </c>
      <c r="B342" t="s">
        <v>8</v>
      </c>
      <c r="C342" s="1" t="s">
        <v>123</v>
      </c>
      <c r="D342" s="1" t="s">
        <v>7</v>
      </c>
      <c r="E342" s="8">
        <v>1042.5</v>
      </c>
      <c r="F342" s="8">
        <v>9452</v>
      </c>
      <c r="H342" s="9"/>
      <c r="I342" s="9"/>
    </row>
    <row r="343" spans="1:9" x14ac:dyDescent="0.25">
      <c r="A343">
        <v>1900</v>
      </c>
      <c r="B343" t="s">
        <v>52</v>
      </c>
      <c r="C343" t="s">
        <v>53</v>
      </c>
      <c r="D343" s="1" t="s">
        <v>6</v>
      </c>
      <c r="E343" s="4">
        <v>24035</v>
      </c>
      <c r="F343" s="4">
        <v>181267</v>
      </c>
      <c r="H343" s="4"/>
      <c r="I343" s="4"/>
    </row>
    <row r="344" spans="1:9" x14ac:dyDescent="0.25">
      <c r="A344">
        <v>1900</v>
      </c>
      <c r="B344" t="s">
        <v>52</v>
      </c>
      <c r="C344" t="s">
        <v>158</v>
      </c>
      <c r="D344" s="1" t="s">
        <v>6</v>
      </c>
      <c r="E344" s="4">
        <v>7456</v>
      </c>
      <c r="F344" s="4">
        <v>74073</v>
      </c>
      <c r="H344" s="4"/>
      <c r="I344" s="4"/>
    </row>
    <row r="345" spans="1:9" x14ac:dyDescent="0.25">
      <c r="A345">
        <v>1900</v>
      </c>
      <c r="B345" t="s">
        <v>52</v>
      </c>
      <c r="C345" t="s">
        <v>126</v>
      </c>
      <c r="D345" s="1" t="s">
        <v>6</v>
      </c>
      <c r="E345" s="4">
        <v>14193</v>
      </c>
      <c r="F345" s="4">
        <v>138584</v>
      </c>
      <c r="H345" s="4"/>
      <c r="I345" s="4"/>
    </row>
    <row r="346" spans="1:9" x14ac:dyDescent="0.25">
      <c r="A346">
        <v>1900</v>
      </c>
      <c r="B346" t="s">
        <v>52</v>
      </c>
      <c r="C346" t="s">
        <v>54</v>
      </c>
      <c r="D346" s="1" t="s">
        <v>6</v>
      </c>
      <c r="E346" s="4">
        <v>7163</v>
      </c>
      <c r="F346" s="4">
        <v>34776</v>
      </c>
      <c r="H346" s="4"/>
      <c r="I346" s="4"/>
    </row>
    <row r="347" spans="1:9" x14ac:dyDescent="0.25">
      <c r="A347">
        <v>1900</v>
      </c>
      <c r="B347" t="s">
        <v>52</v>
      </c>
      <c r="C347" t="s">
        <v>55</v>
      </c>
      <c r="D347" s="1" t="s">
        <v>6</v>
      </c>
      <c r="E347" s="4">
        <v>9770</v>
      </c>
      <c r="F347" s="4">
        <v>71829</v>
      </c>
      <c r="H347" s="4"/>
      <c r="I347" s="4"/>
    </row>
    <row r="348" spans="1:9" x14ac:dyDescent="0.25">
      <c r="A348">
        <v>1900</v>
      </c>
      <c r="B348" t="s">
        <v>52</v>
      </c>
      <c r="C348" t="s">
        <v>166</v>
      </c>
      <c r="D348" s="1" t="s">
        <v>6</v>
      </c>
      <c r="E348" s="4">
        <v>17975</v>
      </c>
      <c r="F348" s="4">
        <v>129079</v>
      </c>
      <c r="H348" s="4"/>
      <c r="I348" s="4"/>
    </row>
    <row r="349" spans="1:9" x14ac:dyDescent="0.25">
      <c r="A349">
        <v>1900</v>
      </c>
      <c r="B349" t="s">
        <v>52</v>
      </c>
      <c r="C349" t="s">
        <v>58</v>
      </c>
      <c r="D349" s="1" t="s">
        <v>6</v>
      </c>
      <c r="E349" s="4">
        <v>4454</v>
      </c>
      <c r="F349" s="4">
        <v>22716</v>
      </c>
      <c r="H349" s="4"/>
      <c r="I349" s="4"/>
    </row>
    <row r="350" spans="1:9" x14ac:dyDescent="0.25">
      <c r="A350">
        <v>1900</v>
      </c>
      <c r="B350" t="s">
        <v>52</v>
      </c>
      <c r="C350" t="s">
        <v>59</v>
      </c>
      <c r="D350" s="1" t="s">
        <v>6</v>
      </c>
      <c r="E350" s="4">
        <v>13730</v>
      </c>
      <c r="F350" s="4">
        <v>52992</v>
      </c>
      <c r="H350" s="4"/>
      <c r="I350" s="4"/>
    </row>
    <row r="351" spans="1:9" x14ac:dyDescent="0.25">
      <c r="A351">
        <v>1900</v>
      </c>
      <c r="B351" t="s">
        <v>52</v>
      </c>
      <c r="C351" t="s">
        <v>130</v>
      </c>
      <c r="D351" s="1" t="s">
        <v>6</v>
      </c>
      <c r="E351" s="4">
        <v>3935</v>
      </c>
      <c r="F351" s="4">
        <v>7398</v>
      </c>
      <c r="H351" s="4"/>
      <c r="I351" s="4"/>
    </row>
    <row r="352" spans="1:9" x14ac:dyDescent="0.25">
      <c r="A352">
        <v>1900</v>
      </c>
      <c r="B352" t="s">
        <v>52</v>
      </c>
      <c r="C352" t="s">
        <v>153</v>
      </c>
      <c r="D352" s="1" t="s">
        <v>6</v>
      </c>
      <c r="E352" s="4">
        <v>2844</v>
      </c>
      <c r="F352" s="4">
        <v>7369</v>
      </c>
      <c r="H352" s="4"/>
      <c r="I352" s="4"/>
    </row>
    <row r="353" spans="1:9" x14ac:dyDescent="0.25">
      <c r="A353">
        <v>1900</v>
      </c>
      <c r="B353" t="s">
        <v>52</v>
      </c>
      <c r="C353" t="s">
        <v>162</v>
      </c>
      <c r="D353" s="1" t="s">
        <v>6</v>
      </c>
      <c r="E353" s="4">
        <v>12931</v>
      </c>
      <c r="F353" s="4">
        <v>30519</v>
      </c>
      <c r="H353" s="4"/>
      <c r="I353" s="4"/>
    </row>
    <row r="354" spans="1:9" x14ac:dyDescent="0.25">
      <c r="A354">
        <v>1900</v>
      </c>
      <c r="B354" t="s">
        <v>52</v>
      </c>
      <c r="C354" t="s">
        <v>129</v>
      </c>
      <c r="D354" s="1" t="s">
        <v>6</v>
      </c>
      <c r="E354" s="4">
        <v>7153</v>
      </c>
      <c r="F354" s="4">
        <v>16733</v>
      </c>
      <c r="H354" s="4"/>
      <c r="I354" s="4"/>
    </row>
    <row r="355" spans="1:9" x14ac:dyDescent="0.25">
      <c r="A355">
        <v>1900</v>
      </c>
      <c r="B355" t="s">
        <v>52</v>
      </c>
      <c r="C355" t="s">
        <v>173</v>
      </c>
      <c r="D355" s="1" t="s">
        <v>6</v>
      </c>
      <c r="E355" s="4">
        <v>4789</v>
      </c>
      <c r="F355" s="4">
        <v>32286</v>
      </c>
      <c r="H355" s="4"/>
      <c r="I355" s="4"/>
    </row>
    <row r="356" spans="1:9" x14ac:dyDescent="0.25">
      <c r="A356">
        <v>1900</v>
      </c>
      <c r="B356" t="s">
        <v>52</v>
      </c>
      <c r="C356" t="s">
        <v>62</v>
      </c>
      <c r="D356" s="1" t="s">
        <v>6</v>
      </c>
      <c r="E356" s="4">
        <v>2229</v>
      </c>
      <c r="F356" s="4">
        <v>34254</v>
      </c>
      <c r="H356" s="4"/>
      <c r="I356" s="4"/>
    </row>
    <row r="357" spans="1:9" x14ac:dyDescent="0.25">
      <c r="A357">
        <v>1900</v>
      </c>
      <c r="B357" t="s">
        <v>52</v>
      </c>
      <c r="C357" t="s">
        <v>68</v>
      </c>
      <c r="D357" s="1" t="s">
        <v>6</v>
      </c>
      <c r="E357" s="4">
        <v>6676</v>
      </c>
      <c r="F357" s="4">
        <v>72821</v>
      </c>
      <c r="H357" s="4"/>
      <c r="I357" s="4"/>
    </row>
    <row r="358" spans="1:9" x14ac:dyDescent="0.25">
      <c r="A358">
        <v>1900</v>
      </c>
      <c r="B358" t="s">
        <v>52</v>
      </c>
      <c r="C358" t="s">
        <v>64</v>
      </c>
      <c r="D358" s="1" t="s">
        <v>6</v>
      </c>
      <c r="E358" s="4">
        <v>1488</v>
      </c>
      <c r="F358" s="4">
        <v>14380</v>
      </c>
      <c r="H358" s="4"/>
      <c r="I358" s="4"/>
    </row>
    <row r="359" spans="1:9" x14ac:dyDescent="0.25">
      <c r="A359">
        <v>1900</v>
      </c>
      <c r="B359" t="s">
        <v>52</v>
      </c>
      <c r="C359" t="s">
        <v>131</v>
      </c>
      <c r="D359" s="1" t="s">
        <v>6</v>
      </c>
      <c r="E359" s="4">
        <v>15180</v>
      </c>
      <c r="F359" s="4">
        <v>73179</v>
      </c>
      <c r="H359" s="4"/>
      <c r="I359" s="4"/>
    </row>
    <row r="360" spans="1:9" x14ac:dyDescent="0.25">
      <c r="A360">
        <v>1900</v>
      </c>
      <c r="B360" t="s">
        <v>52</v>
      </c>
      <c r="C360" t="s">
        <v>133</v>
      </c>
      <c r="D360" s="1" t="s">
        <v>6</v>
      </c>
      <c r="E360" s="4">
        <v>193</v>
      </c>
      <c r="F360" s="4">
        <v>1909</v>
      </c>
      <c r="H360" s="4"/>
      <c r="I360" s="4"/>
    </row>
    <row r="361" spans="1:9" x14ac:dyDescent="0.25">
      <c r="A361">
        <v>1900</v>
      </c>
      <c r="B361" t="s">
        <v>52</v>
      </c>
      <c r="C361" t="s">
        <v>167</v>
      </c>
      <c r="D361" s="1" t="s">
        <v>6</v>
      </c>
      <c r="E361" s="4">
        <v>4835</v>
      </c>
      <c r="F361" s="4">
        <v>43747</v>
      </c>
      <c r="H361" s="4"/>
      <c r="I361" s="4"/>
    </row>
    <row r="362" spans="1:9" x14ac:dyDescent="0.25">
      <c r="A362">
        <v>1900</v>
      </c>
      <c r="B362" t="s">
        <v>52</v>
      </c>
      <c r="C362" t="s">
        <v>154</v>
      </c>
      <c r="D362" s="1" t="s">
        <v>6</v>
      </c>
      <c r="E362" s="4">
        <v>2393</v>
      </c>
      <c r="F362" s="4">
        <v>30967</v>
      </c>
      <c r="H362" s="4"/>
      <c r="I362" s="4"/>
    </row>
    <row r="363" spans="1:9" x14ac:dyDescent="0.25">
      <c r="A363">
        <v>1900</v>
      </c>
      <c r="B363" t="s">
        <v>52</v>
      </c>
      <c r="C363" t="s">
        <v>61</v>
      </c>
      <c r="D363" s="1" t="s">
        <v>6</v>
      </c>
      <c r="E363" s="4">
        <v>5362</v>
      </c>
      <c r="F363" s="4">
        <v>75067</v>
      </c>
      <c r="H363" s="4"/>
      <c r="I363" s="4"/>
    </row>
    <row r="364" spans="1:9" x14ac:dyDescent="0.25">
      <c r="A364">
        <v>1900</v>
      </c>
      <c r="B364" t="s">
        <v>52</v>
      </c>
      <c r="C364" t="s">
        <v>65</v>
      </c>
      <c r="D364" s="1" t="s">
        <v>6</v>
      </c>
      <c r="E364" s="4">
        <v>6103</v>
      </c>
      <c r="F364" s="4">
        <v>36055</v>
      </c>
      <c r="H364" s="4"/>
      <c r="I364" s="4"/>
    </row>
    <row r="365" spans="1:9" x14ac:dyDescent="0.25">
      <c r="A365">
        <v>1900</v>
      </c>
      <c r="B365" t="s">
        <v>52</v>
      </c>
      <c r="C365" t="s">
        <v>74</v>
      </c>
      <c r="D365" s="1" t="s">
        <v>6</v>
      </c>
      <c r="E365" s="4">
        <v>66</v>
      </c>
      <c r="F365" s="4">
        <v>1501</v>
      </c>
      <c r="H365" s="4"/>
      <c r="I365" s="4"/>
    </row>
    <row r="366" spans="1:9" x14ac:dyDescent="0.25">
      <c r="A366">
        <v>1900</v>
      </c>
      <c r="B366" t="s">
        <v>52</v>
      </c>
      <c r="C366" t="s">
        <v>132</v>
      </c>
      <c r="D366" s="1" t="s">
        <v>6</v>
      </c>
      <c r="E366" s="4">
        <v>42</v>
      </c>
      <c r="F366" s="4">
        <v>669</v>
      </c>
      <c r="H366" s="4"/>
      <c r="I366" s="4"/>
    </row>
    <row r="367" spans="1:9" x14ac:dyDescent="0.25">
      <c r="A367">
        <v>1900</v>
      </c>
      <c r="B367" t="s">
        <v>52</v>
      </c>
      <c r="C367" t="s">
        <v>63</v>
      </c>
      <c r="D367" s="1" t="s">
        <v>6</v>
      </c>
      <c r="E367" s="4">
        <v>18490</v>
      </c>
      <c r="F367" s="4">
        <v>70678</v>
      </c>
      <c r="H367" s="4"/>
      <c r="I367" s="4"/>
    </row>
    <row r="368" spans="1:9" x14ac:dyDescent="0.25">
      <c r="A368">
        <v>1900</v>
      </c>
      <c r="B368" t="s">
        <v>52</v>
      </c>
      <c r="C368" t="s">
        <v>60</v>
      </c>
      <c r="D368" s="1" t="s">
        <v>6</v>
      </c>
      <c r="E368" s="4">
        <v>1813</v>
      </c>
      <c r="F368" s="4">
        <v>24793</v>
      </c>
      <c r="H368" s="4"/>
      <c r="I368" s="4"/>
    </row>
    <row r="369" spans="1:9" x14ac:dyDescent="0.25">
      <c r="A369">
        <v>1900</v>
      </c>
      <c r="B369" t="s">
        <v>52</v>
      </c>
      <c r="C369" t="s">
        <v>179</v>
      </c>
      <c r="D369" s="1" t="s">
        <v>6</v>
      </c>
      <c r="E369">
        <v>2922</v>
      </c>
      <c r="F369">
        <v>36332</v>
      </c>
      <c r="H369" s="15"/>
    </row>
    <row r="370" spans="1:9" x14ac:dyDescent="0.25">
      <c r="A370">
        <v>1900</v>
      </c>
      <c r="B370" t="s">
        <v>52</v>
      </c>
      <c r="C370" t="s">
        <v>180</v>
      </c>
      <c r="D370" s="1" t="s">
        <v>6</v>
      </c>
      <c r="E370">
        <v>3489</v>
      </c>
      <c r="F370">
        <v>24174</v>
      </c>
      <c r="H370" s="15"/>
    </row>
    <row r="371" spans="1:9" x14ac:dyDescent="0.25">
      <c r="A371">
        <v>1900</v>
      </c>
      <c r="B371" t="s">
        <v>52</v>
      </c>
      <c r="C371" t="s">
        <v>67</v>
      </c>
      <c r="D371" s="1" t="s">
        <v>6</v>
      </c>
      <c r="E371" s="4">
        <v>7271</v>
      </c>
      <c r="F371" s="4">
        <v>84610</v>
      </c>
      <c r="H371" s="4"/>
      <c r="I371" s="4"/>
    </row>
    <row r="372" spans="1:9" x14ac:dyDescent="0.25">
      <c r="A372">
        <v>1900</v>
      </c>
      <c r="B372" t="s">
        <v>75</v>
      </c>
      <c r="C372" t="s">
        <v>76</v>
      </c>
      <c r="D372" s="1" t="s">
        <v>6</v>
      </c>
      <c r="E372" s="4">
        <v>16499</v>
      </c>
      <c r="F372" s="4">
        <v>157568</v>
      </c>
      <c r="H372" s="4"/>
      <c r="I372" s="4"/>
    </row>
    <row r="373" spans="1:9" x14ac:dyDescent="0.25">
      <c r="A373">
        <v>1900</v>
      </c>
      <c r="B373" t="s">
        <v>75</v>
      </c>
      <c r="C373" t="s">
        <v>77</v>
      </c>
      <c r="D373" s="1" t="s">
        <v>6</v>
      </c>
      <c r="E373" s="4">
        <v>14459</v>
      </c>
      <c r="F373" s="4">
        <v>114695</v>
      </c>
      <c r="H373" s="4"/>
      <c r="I373" s="4"/>
    </row>
    <row r="374" spans="1:9" x14ac:dyDescent="0.25">
      <c r="A374">
        <v>1900</v>
      </c>
      <c r="B374" t="s">
        <v>75</v>
      </c>
      <c r="C374" t="s">
        <v>163</v>
      </c>
      <c r="D374" s="1" t="s">
        <v>6</v>
      </c>
      <c r="E374" s="4">
        <v>55857</v>
      </c>
      <c r="F374" s="4">
        <v>333215</v>
      </c>
      <c r="H374" s="4"/>
      <c r="I374" s="4"/>
    </row>
    <row r="375" spans="1:9" x14ac:dyDescent="0.25">
      <c r="A375">
        <v>1900</v>
      </c>
      <c r="B375" t="s">
        <v>75</v>
      </c>
      <c r="C375" t="s">
        <v>79</v>
      </c>
      <c r="D375" s="1" t="s">
        <v>6</v>
      </c>
      <c r="E375" s="4">
        <v>15334</v>
      </c>
      <c r="F375" s="4">
        <v>111179</v>
      </c>
      <c r="H375" s="4"/>
      <c r="I375" s="4"/>
    </row>
    <row r="376" spans="1:9" x14ac:dyDescent="0.25">
      <c r="A376">
        <v>1900</v>
      </c>
      <c r="B376" t="s">
        <v>75</v>
      </c>
      <c r="C376" t="s">
        <v>81</v>
      </c>
      <c r="D376" s="1" t="s">
        <v>6</v>
      </c>
      <c r="E376" s="4">
        <v>23082</v>
      </c>
      <c r="F376" s="4">
        <v>106098</v>
      </c>
      <c r="H376" s="4"/>
      <c r="I376" s="4"/>
    </row>
    <row r="377" spans="1:9" x14ac:dyDescent="0.25">
      <c r="A377">
        <v>1900</v>
      </c>
      <c r="B377" t="s">
        <v>75</v>
      </c>
      <c r="C377" t="s">
        <v>82</v>
      </c>
      <c r="D377" s="1" t="s">
        <v>6</v>
      </c>
      <c r="E377" s="4">
        <v>11997</v>
      </c>
      <c r="F377" s="4">
        <v>99314</v>
      </c>
      <c r="H377" s="4"/>
      <c r="I377" s="4"/>
    </row>
    <row r="378" spans="1:9" x14ac:dyDescent="0.25">
      <c r="A378">
        <v>1900</v>
      </c>
      <c r="B378" t="s">
        <v>75</v>
      </c>
      <c r="C378" t="s">
        <v>159</v>
      </c>
      <c r="D378" s="1" t="s">
        <v>6</v>
      </c>
      <c r="E378" s="4">
        <v>16899</v>
      </c>
      <c r="F378" s="4">
        <v>137126</v>
      </c>
      <c r="H378" s="4"/>
      <c r="I378" s="4"/>
    </row>
    <row r="379" spans="1:9" x14ac:dyDescent="0.25">
      <c r="A379">
        <v>1900</v>
      </c>
      <c r="B379" t="s">
        <v>75</v>
      </c>
      <c r="C379" t="s">
        <v>164</v>
      </c>
      <c r="D379" s="1" t="s">
        <v>6</v>
      </c>
      <c r="E379" s="4">
        <v>4641</v>
      </c>
      <c r="F379" s="4">
        <v>59861</v>
      </c>
      <c r="H379" s="4"/>
      <c r="I379" s="4"/>
    </row>
    <row r="380" spans="1:9" x14ac:dyDescent="0.25">
      <c r="A380">
        <v>1900</v>
      </c>
      <c r="B380" t="s">
        <v>75</v>
      </c>
      <c r="C380" t="s">
        <v>165</v>
      </c>
      <c r="D380" s="1" t="s">
        <v>6</v>
      </c>
      <c r="E380" s="4">
        <v>8543</v>
      </c>
      <c r="F380" s="4">
        <v>82525</v>
      </c>
      <c r="H380" s="4"/>
      <c r="I380" s="4"/>
    </row>
    <row r="381" spans="1:9" x14ac:dyDescent="0.25">
      <c r="A381">
        <v>1900</v>
      </c>
      <c r="B381" t="s">
        <v>75</v>
      </c>
      <c r="C381" t="s">
        <v>85</v>
      </c>
      <c r="D381" s="1" t="s">
        <v>6</v>
      </c>
      <c r="E381" s="4">
        <v>14134</v>
      </c>
      <c r="F381" s="4">
        <v>96126</v>
      </c>
      <c r="H381" s="4"/>
      <c r="I381" s="4"/>
    </row>
    <row r="382" spans="1:9" x14ac:dyDescent="0.25">
      <c r="A382">
        <v>1900</v>
      </c>
      <c r="B382" t="s">
        <v>75</v>
      </c>
      <c r="C382" t="s">
        <v>137</v>
      </c>
      <c r="D382" s="1" t="s">
        <v>6</v>
      </c>
      <c r="E382" s="4">
        <v>7528</v>
      </c>
      <c r="F382" s="4">
        <v>18951</v>
      </c>
      <c r="H382" s="4"/>
      <c r="I382" s="4"/>
    </row>
    <row r="383" spans="1:9" x14ac:dyDescent="0.25">
      <c r="A383">
        <v>1900</v>
      </c>
      <c r="B383" t="s">
        <v>75</v>
      </c>
      <c r="C383" s="1" t="s">
        <v>168</v>
      </c>
      <c r="D383" s="1" t="s">
        <v>6</v>
      </c>
      <c r="E383" s="4">
        <v>4067</v>
      </c>
      <c r="F383" s="4">
        <v>12551</v>
      </c>
      <c r="H383" s="4"/>
      <c r="I383" s="4"/>
    </row>
    <row r="384" spans="1:9" x14ac:dyDescent="0.25">
      <c r="A384">
        <v>1900</v>
      </c>
      <c r="B384" t="s">
        <v>75</v>
      </c>
      <c r="C384" t="s">
        <v>141</v>
      </c>
      <c r="D384" s="1" t="s">
        <v>6</v>
      </c>
      <c r="E384" s="4">
        <v>5523</v>
      </c>
      <c r="F384" s="4">
        <v>13227</v>
      </c>
      <c r="H384" s="4"/>
      <c r="I384" s="4"/>
    </row>
    <row r="385" spans="1:9" x14ac:dyDescent="0.25">
      <c r="A385">
        <v>1900</v>
      </c>
      <c r="B385" t="s">
        <v>75</v>
      </c>
      <c r="C385" t="s">
        <v>138</v>
      </c>
      <c r="D385" s="1" t="s">
        <v>6</v>
      </c>
      <c r="E385" s="4">
        <v>3043</v>
      </c>
      <c r="F385" s="4">
        <v>8945</v>
      </c>
      <c r="H385" s="4"/>
      <c r="I385" s="4"/>
    </row>
    <row r="386" spans="1:9" x14ac:dyDescent="0.25">
      <c r="A386">
        <v>1900</v>
      </c>
      <c r="B386" t="s">
        <v>75</v>
      </c>
      <c r="C386" t="s">
        <v>170</v>
      </c>
      <c r="D386" s="1" t="s">
        <v>6</v>
      </c>
      <c r="E386" s="4">
        <v>12935</v>
      </c>
      <c r="F386" s="4">
        <v>69873</v>
      </c>
      <c r="H386" s="4"/>
      <c r="I386" s="4"/>
    </row>
    <row r="387" spans="1:9" x14ac:dyDescent="0.25">
      <c r="A387">
        <v>1900</v>
      </c>
      <c r="B387" t="s">
        <v>75</v>
      </c>
      <c r="C387" s="1" t="s">
        <v>169</v>
      </c>
      <c r="D387" s="1" t="s">
        <v>6</v>
      </c>
      <c r="E387" s="4">
        <v>165367</v>
      </c>
      <c r="F387" s="4">
        <v>393434</v>
      </c>
      <c r="H387" s="4"/>
      <c r="I387" s="4"/>
    </row>
    <row r="388" spans="1:9" x14ac:dyDescent="0.25">
      <c r="A388">
        <v>1900</v>
      </c>
      <c r="B388" t="s">
        <v>75</v>
      </c>
      <c r="C388" s="1" t="s">
        <v>171</v>
      </c>
      <c r="D388" s="1" t="s">
        <v>6</v>
      </c>
      <c r="E388" s="4">
        <v>10160</v>
      </c>
      <c r="F388" s="4">
        <v>31049</v>
      </c>
      <c r="H388" s="4"/>
      <c r="I388" s="4"/>
    </row>
    <row r="389" spans="1:9" x14ac:dyDescent="0.25">
      <c r="A389">
        <v>1900</v>
      </c>
      <c r="B389" t="s">
        <v>75</v>
      </c>
      <c r="C389" t="s">
        <v>156</v>
      </c>
      <c r="D389" s="1" t="s">
        <v>6</v>
      </c>
      <c r="E389" s="4">
        <v>4611</v>
      </c>
      <c r="F389" s="4">
        <v>13392</v>
      </c>
      <c r="H389" s="4"/>
      <c r="I389" s="4"/>
    </row>
    <row r="390" spans="1:9" x14ac:dyDescent="0.25">
      <c r="A390">
        <v>1900</v>
      </c>
      <c r="B390" t="s">
        <v>75</v>
      </c>
      <c r="C390" s="6" t="s">
        <v>202</v>
      </c>
      <c r="D390" s="1" t="s">
        <v>6</v>
      </c>
      <c r="E390" s="4">
        <v>3383</v>
      </c>
      <c r="F390" s="4">
        <v>34993</v>
      </c>
      <c r="H390" s="4"/>
      <c r="I390" s="4"/>
    </row>
    <row r="391" spans="1:9" x14ac:dyDescent="0.25">
      <c r="A391">
        <v>1900</v>
      </c>
      <c r="B391" t="s">
        <v>75</v>
      </c>
      <c r="C391" s="7" t="s">
        <v>150</v>
      </c>
      <c r="D391" s="1" t="s">
        <v>6</v>
      </c>
      <c r="E391" s="4">
        <v>833</v>
      </c>
      <c r="F391" s="4">
        <v>6534</v>
      </c>
      <c r="H391" s="4"/>
      <c r="I391" s="4"/>
    </row>
    <row r="392" spans="1:9" x14ac:dyDescent="0.25">
      <c r="A392">
        <v>1900</v>
      </c>
      <c r="B392" t="s">
        <v>75</v>
      </c>
      <c r="C392" t="s">
        <v>148</v>
      </c>
      <c r="D392" s="1" t="s">
        <v>6</v>
      </c>
      <c r="E392" s="4">
        <v>2709</v>
      </c>
      <c r="F392" s="4">
        <v>35875</v>
      </c>
      <c r="H392" s="4"/>
      <c r="I392" s="4"/>
    </row>
    <row r="393" spans="1:9" x14ac:dyDescent="0.25">
      <c r="A393">
        <v>1900</v>
      </c>
      <c r="B393" t="s">
        <v>75</v>
      </c>
      <c r="C393" t="s">
        <v>147</v>
      </c>
      <c r="D393" s="1" t="s">
        <v>6</v>
      </c>
      <c r="E393" s="4">
        <v>16507</v>
      </c>
      <c r="F393" s="4">
        <v>124891</v>
      </c>
      <c r="H393" s="4"/>
      <c r="I393" s="4"/>
    </row>
    <row r="394" spans="1:9" x14ac:dyDescent="0.25">
      <c r="A394">
        <v>1900</v>
      </c>
      <c r="B394" t="s">
        <v>75</v>
      </c>
      <c r="C394" s="6" t="s">
        <v>91</v>
      </c>
      <c r="D394" s="1" t="s">
        <v>6</v>
      </c>
      <c r="E394" s="4">
        <v>767</v>
      </c>
      <c r="F394" s="4">
        <v>9760</v>
      </c>
      <c r="H394" s="4"/>
      <c r="I394" s="4"/>
    </row>
    <row r="395" spans="1:9" x14ac:dyDescent="0.25">
      <c r="A395">
        <v>1900</v>
      </c>
      <c r="B395" t="s">
        <v>75</v>
      </c>
      <c r="C395" s="7" t="s">
        <v>151</v>
      </c>
      <c r="D395" s="1" t="s">
        <v>6</v>
      </c>
      <c r="E395" s="4">
        <v>4089</v>
      </c>
      <c r="F395" s="4">
        <v>59799</v>
      </c>
      <c r="H395" s="4"/>
      <c r="I395" s="4"/>
    </row>
    <row r="396" spans="1:9" x14ac:dyDescent="0.25">
      <c r="A396">
        <v>1900</v>
      </c>
      <c r="B396" t="s">
        <v>75</v>
      </c>
      <c r="C396" t="s">
        <v>97</v>
      </c>
      <c r="D396" s="1" t="s">
        <v>6</v>
      </c>
      <c r="E396" s="4">
        <v>5415</v>
      </c>
      <c r="F396" s="4">
        <v>45832</v>
      </c>
      <c r="H396" s="4"/>
      <c r="I396" s="4"/>
    </row>
    <row r="397" spans="1:9" x14ac:dyDescent="0.25">
      <c r="A397">
        <v>1900</v>
      </c>
      <c r="B397" t="s">
        <v>75</v>
      </c>
      <c r="C397" t="s">
        <v>149</v>
      </c>
      <c r="D397" s="1" t="s">
        <v>6</v>
      </c>
      <c r="E397" s="4">
        <v>7659</v>
      </c>
      <c r="F397" s="4">
        <v>48664</v>
      </c>
      <c r="H397" s="4"/>
      <c r="I397" s="4"/>
    </row>
    <row r="398" spans="1:9" x14ac:dyDescent="0.25">
      <c r="A398">
        <v>1900</v>
      </c>
      <c r="B398" t="s">
        <v>75</v>
      </c>
      <c r="C398" t="s">
        <v>86</v>
      </c>
      <c r="D398" s="1" t="s">
        <v>6</v>
      </c>
      <c r="E398" s="4">
        <v>5996</v>
      </c>
      <c r="F398" s="4">
        <v>20970</v>
      </c>
      <c r="H398" s="4"/>
      <c r="I398" s="4"/>
    </row>
    <row r="399" spans="1:9" x14ac:dyDescent="0.25">
      <c r="A399">
        <v>1900</v>
      </c>
      <c r="B399" t="s">
        <v>75</v>
      </c>
      <c r="C399" t="s">
        <v>88</v>
      </c>
      <c r="D399" s="1" t="s">
        <v>6</v>
      </c>
      <c r="E399" s="4">
        <v>1088</v>
      </c>
      <c r="F399" s="4">
        <v>6406</v>
      </c>
      <c r="H399" s="4"/>
      <c r="I399" s="4"/>
    </row>
    <row r="400" spans="1:9" x14ac:dyDescent="0.25">
      <c r="A400">
        <v>1900</v>
      </c>
      <c r="B400" t="s">
        <v>75</v>
      </c>
      <c r="C400" t="s">
        <v>144</v>
      </c>
      <c r="D400" s="1" t="s">
        <v>6</v>
      </c>
      <c r="E400" s="4">
        <v>4706</v>
      </c>
      <c r="F400" s="4">
        <v>37686</v>
      </c>
      <c r="H400" s="4"/>
      <c r="I400" s="4"/>
    </row>
    <row r="401" spans="1:9" x14ac:dyDescent="0.25">
      <c r="A401">
        <v>1900</v>
      </c>
      <c r="B401" t="s">
        <v>75</v>
      </c>
      <c r="C401" t="s">
        <v>145</v>
      </c>
      <c r="D401" s="1" t="s">
        <v>6</v>
      </c>
      <c r="E401" s="4">
        <v>1385</v>
      </c>
      <c r="F401" s="4">
        <v>10012</v>
      </c>
      <c r="H401" s="4"/>
      <c r="I401" s="4"/>
    </row>
    <row r="402" spans="1:9" x14ac:dyDescent="0.25">
      <c r="A402">
        <v>1900</v>
      </c>
      <c r="B402" t="s">
        <v>75</v>
      </c>
      <c r="C402" t="s">
        <v>155</v>
      </c>
      <c r="D402" s="1" t="s">
        <v>6</v>
      </c>
      <c r="E402" s="4">
        <v>6975</v>
      </c>
      <c r="F402" s="4">
        <v>35570</v>
      </c>
      <c r="H402" s="4"/>
      <c r="I402" s="4"/>
    </row>
    <row r="403" spans="1:9" x14ac:dyDescent="0.25">
      <c r="A403">
        <v>1900</v>
      </c>
      <c r="B403" t="s">
        <v>75</v>
      </c>
      <c r="C403" t="s">
        <v>102</v>
      </c>
      <c r="D403" s="1" t="s">
        <v>6</v>
      </c>
      <c r="E403" s="4">
        <v>3182</v>
      </c>
      <c r="F403" s="4">
        <v>19019</v>
      </c>
      <c r="H403" s="4"/>
      <c r="I403" s="4"/>
    </row>
    <row r="404" spans="1:9" x14ac:dyDescent="0.25">
      <c r="A404">
        <v>1900</v>
      </c>
      <c r="B404" t="s">
        <v>75</v>
      </c>
      <c r="C404" t="s">
        <v>87</v>
      </c>
      <c r="D404" s="1" t="s">
        <v>6</v>
      </c>
      <c r="E404" s="4">
        <v>14248</v>
      </c>
      <c r="F404" s="4">
        <v>65283</v>
      </c>
      <c r="H404" s="4"/>
      <c r="I404" s="4"/>
    </row>
    <row r="405" spans="1:9" x14ac:dyDescent="0.25">
      <c r="A405">
        <v>1900</v>
      </c>
      <c r="B405" t="s">
        <v>75</v>
      </c>
      <c r="C405" t="s">
        <v>157</v>
      </c>
      <c r="D405" s="1" t="s">
        <v>6</v>
      </c>
      <c r="E405" s="4">
        <v>6973</v>
      </c>
      <c r="F405" s="4">
        <v>54352</v>
      </c>
      <c r="H405" s="4"/>
      <c r="I405" s="4"/>
    </row>
    <row r="406" spans="1:9" x14ac:dyDescent="0.25">
      <c r="A406">
        <v>1900</v>
      </c>
      <c r="B406" t="s">
        <v>75</v>
      </c>
      <c r="C406" t="s">
        <v>94</v>
      </c>
      <c r="D406" s="1" t="s">
        <v>6</v>
      </c>
      <c r="E406" s="4">
        <v>11280</v>
      </c>
      <c r="F406" s="4">
        <v>108260</v>
      </c>
      <c r="H406" s="4"/>
      <c r="I406" s="4"/>
    </row>
    <row r="407" spans="1:9" x14ac:dyDescent="0.25">
      <c r="A407">
        <v>1900</v>
      </c>
      <c r="B407" t="s">
        <v>75</v>
      </c>
      <c r="C407" t="s">
        <v>142</v>
      </c>
      <c r="D407" s="1" t="s">
        <v>6</v>
      </c>
      <c r="E407" s="4">
        <v>3548</v>
      </c>
      <c r="F407" s="4">
        <v>42450</v>
      </c>
      <c r="H407" s="4"/>
      <c r="I407" s="4"/>
    </row>
    <row r="408" spans="1:9" x14ac:dyDescent="0.25">
      <c r="A408">
        <v>1900</v>
      </c>
      <c r="B408" t="s">
        <v>75</v>
      </c>
      <c r="C408" t="s">
        <v>152</v>
      </c>
      <c r="D408" s="1" t="s">
        <v>6</v>
      </c>
      <c r="E408" s="4">
        <v>603</v>
      </c>
      <c r="F408" s="4">
        <v>6659</v>
      </c>
      <c r="H408" s="4"/>
      <c r="I408" s="4"/>
    </row>
    <row r="409" spans="1:9" x14ac:dyDescent="0.25">
      <c r="A409">
        <v>1900</v>
      </c>
      <c r="B409" t="s">
        <v>75</v>
      </c>
      <c r="C409" t="s">
        <v>92</v>
      </c>
      <c r="D409" s="1" t="s">
        <v>6</v>
      </c>
      <c r="E409" s="4">
        <v>44</v>
      </c>
      <c r="F409" s="4">
        <v>536</v>
      </c>
      <c r="H409" s="4"/>
      <c r="I409" s="4"/>
    </row>
    <row r="410" spans="1:9" x14ac:dyDescent="0.25">
      <c r="A410">
        <v>1900</v>
      </c>
      <c r="B410" t="s">
        <v>75</v>
      </c>
      <c r="C410" t="s">
        <v>146</v>
      </c>
      <c r="D410" s="1" t="s">
        <v>6</v>
      </c>
      <c r="E410" s="4">
        <v>14774</v>
      </c>
      <c r="F410" s="4">
        <v>99470</v>
      </c>
      <c r="H410" s="4"/>
      <c r="I410" s="4"/>
    </row>
    <row r="411" spans="1:9" x14ac:dyDescent="0.25">
      <c r="A411">
        <v>1900</v>
      </c>
      <c r="B411" t="s">
        <v>75</v>
      </c>
      <c r="C411" t="s">
        <v>96</v>
      </c>
      <c r="D411" s="1" t="s">
        <v>6</v>
      </c>
      <c r="E411" s="4">
        <v>14904</v>
      </c>
      <c r="F411" s="4">
        <v>145081</v>
      </c>
      <c r="H411" s="4"/>
      <c r="I411" s="4"/>
    </row>
    <row r="412" spans="1:9" x14ac:dyDescent="0.25">
      <c r="A412">
        <v>1900</v>
      </c>
      <c r="B412" t="s">
        <v>75</v>
      </c>
      <c r="C412" t="s">
        <v>89</v>
      </c>
      <c r="D412" s="1" t="s">
        <v>6</v>
      </c>
      <c r="E412" s="4">
        <v>8260</v>
      </c>
      <c r="F412" s="4">
        <v>49832</v>
      </c>
      <c r="H412" s="4"/>
      <c r="I412" s="4"/>
    </row>
    <row r="413" spans="1:9" x14ac:dyDescent="0.25">
      <c r="A413">
        <v>1910</v>
      </c>
      <c r="B413" t="s">
        <v>3</v>
      </c>
      <c r="C413" s="1" t="s">
        <v>4</v>
      </c>
      <c r="D413" s="1" t="s">
        <v>6</v>
      </c>
      <c r="E413" s="4">
        <v>1461134</v>
      </c>
      <c r="F413" s="4">
        <v>3318911</v>
      </c>
      <c r="I413" s="4"/>
    </row>
    <row r="414" spans="1:9" x14ac:dyDescent="0.25">
      <c r="A414">
        <v>1910</v>
      </c>
      <c r="B414" t="s">
        <v>3</v>
      </c>
      <c r="C414" s="1" t="s">
        <v>5</v>
      </c>
      <c r="D414" s="1" t="s">
        <v>6</v>
      </c>
      <c r="E414" s="4">
        <v>455162</v>
      </c>
      <c r="F414" s="4">
        <v>1310885</v>
      </c>
      <c r="I414" s="4"/>
    </row>
    <row r="415" spans="1:9" x14ac:dyDescent="0.25">
      <c r="A415">
        <v>1910</v>
      </c>
      <c r="B415" t="s">
        <v>3</v>
      </c>
      <c r="C415" s="1" t="s">
        <v>15</v>
      </c>
      <c r="D415" s="1" t="s">
        <v>6</v>
      </c>
      <c r="E415" s="4">
        <v>5717</v>
      </c>
      <c r="F415" s="4">
        <v>12423</v>
      </c>
      <c r="I415" s="4"/>
    </row>
    <row r="416" spans="1:9" x14ac:dyDescent="0.25">
      <c r="A416">
        <v>1910</v>
      </c>
      <c r="B416" t="s">
        <v>3</v>
      </c>
      <c r="C416" s="1" t="s">
        <v>104</v>
      </c>
      <c r="D416" s="1" t="s">
        <v>6</v>
      </c>
      <c r="E416" s="4">
        <v>2824</v>
      </c>
      <c r="F416" s="4">
        <v>4410</v>
      </c>
      <c r="I416" s="4"/>
    </row>
    <row r="417" spans="1:9" x14ac:dyDescent="0.25">
      <c r="A417">
        <v>1910</v>
      </c>
      <c r="B417" t="s">
        <v>3</v>
      </c>
      <c r="C417" s="1" t="s">
        <v>16</v>
      </c>
      <c r="D417" s="1" t="s">
        <v>6</v>
      </c>
      <c r="E417" s="4">
        <v>16165</v>
      </c>
      <c r="F417" s="4">
        <v>34559</v>
      </c>
      <c r="I417" s="4"/>
    </row>
    <row r="418" spans="1:9" x14ac:dyDescent="0.25">
      <c r="A418">
        <v>1910</v>
      </c>
      <c r="B418" t="s">
        <v>3</v>
      </c>
      <c r="C418" s="1" t="s">
        <v>17</v>
      </c>
      <c r="D418" s="1" t="s">
        <v>6</v>
      </c>
      <c r="E418" s="4">
        <v>12838</v>
      </c>
      <c r="F418" s="4">
        <v>24812</v>
      </c>
      <c r="I418" s="4"/>
    </row>
    <row r="419" spans="1:9" x14ac:dyDescent="0.25">
      <c r="A419">
        <v>1910</v>
      </c>
      <c r="B419" t="s">
        <v>3</v>
      </c>
      <c r="C419" s="1" t="s">
        <v>176</v>
      </c>
      <c r="D419" s="1" t="s">
        <v>6</v>
      </c>
      <c r="E419" s="4">
        <v>25094</v>
      </c>
      <c r="F419" s="4">
        <v>41733</v>
      </c>
      <c r="I419" s="4"/>
    </row>
    <row r="420" spans="1:9" x14ac:dyDescent="0.25">
      <c r="A420">
        <v>1910</v>
      </c>
      <c r="B420" t="s">
        <v>3</v>
      </c>
      <c r="C420" s="1" t="s">
        <v>177</v>
      </c>
      <c r="D420" s="1" t="s">
        <v>6</v>
      </c>
      <c r="E420" s="4">
        <v>5338</v>
      </c>
      <c r="F420" s="4">
        <v>8186</v>
      </c>
      <c r="I420" s="4"/>
    </row>
    <row r="421" spans="1:9" x14ac:dyDescent="0.25">
      <c r="A421">
        <v>1910</v>
      </c>
      <c r="B421" t="s">
        <v>3</v>
      </c>
      <c r="C421" s="1" t="s">
        <v>18</v>
      </c>
      <c r="D421" s="1" t="s">
        <v>6</v>
      </c>
      <c r="E421" s="4">
        <v>7423</v>
      </c>
      <c r="F421" s="4">
        <v>22571</v>
      </c>
      <c r="I421" s="4"/>
    </row>
    <row r="422" spans="1:9" x14ac:dyDescent="0.25">
      <c r="A422">
        <v>1910</v>
      </c>
      <c r="B422" t="s">
        <v>3</v>
      </c>
      <c r="C422" s="1" t="s">
        <v>19</v>
      </c>
      <c r="D422" s="1" t="s">
        <v>6</v>
      </c>
      <c r="E422" s="4">
        <v>13466</v>
      </c>
      <c r="F422" s="4">
        <v>33511</v>
      </c>
      <c r="I422" s="4"/>
    </row>
    <row r="423" spans="1:9" x14ac:dyDescent="0.25">
      <c r="A423">
        <v>1910</v>
      </c>
      <c r="B423" t="s">
        <v>3</v>
      </c>
      <c r="C423" s="1" t="s">
        <v>160</v>
      </c>
      <c r="D423" s="1" t="s">
        <v>6</v>
      </c>
      <c r="E423" s="4">
        <v>9035</v>
      </c>
      <c r="F423" s="4">
        <v>21899</v>
      </c>
      <c r="I423" s="4"/>
    </row>
    <row r="424" spans="1:9" x14ac:dyDescent="0.25">
      <c r="A424">
        <v>1910</v>
      </c>
      <c r="B424" t="s">
        <v>3</v>
      </c>
      <c r="C424" s="3" t="s">
        <v>22</v>
      </c>
      <c r="D424" s="1" t="s">
        <v>7</v>
      </c>
      <c r="E424" s="4">
        <v>5081</v>
      </c>
      <c r="F424" s="4">
        <v>8960</v>
      </c>
      <c r="H424" s="15"/>
      <c r="I424" s="15"/>
    </row>
    <row r="425" spans="1:9" x14ac:dyDescent="0.25">
      <c r="A425">
        <v>1910</v>
      </c>
      <c r="B425" t="s">
        <v>3</v>
      </c>
      <c r="C425" s="1" t="s">
        <v>105</v>
      </c>
      <c r="D425" s="1" t="s">
        <v>7</v>
      </c>
      <c r="E425" s="4">
        <v>27922</v>
      </c>
      <c r="F425" s="4">
        <v>45956</v>
      </c>
      <c r="H425" s="15"/>
      <c r="I425" s="15"/>
    </row>
    <row r="426" spans="1:9" x14ac:dyDescent="0.25">
      <c r="A426">
        <v>1910</v>
      </c>
      <c r="B426" t="s">
        <v>3</v>
      </c>
      <c r="C426" s="1" t="s">
        <v>178</v>
      </c>
      <c r="D426" s="1" t="s">
        <v>7</v>
      </c>
      <c r="E426" s="4">
        <v>2094.5</v>
      </c>
      <c r="F426" s="4">
        <v>4585</v>
      </c>
      <c r="H426" s="15"/>
      <c r="I426" s="15"/>
    </row>
    <row r="427" spans="1:9" x14ac:dyDescent="0.25">
      <c r="A427">
        <v>1910</v>
      </c>
      <c r="B427" t="s">
        <v>3</v>
      </c>
      <c r="C427" s="1" t="s">
        <v>106</v>
      </c>
      <c r="D427" s="1" t="s">
        <v>7</v>
      </c>
      <c r="E427" s="4">
        <v>5604</v>
      </c>
      <c r="F427" s="4">
        <v>20351</v>
      </c>
      <c r="H427" s="9"/>
      <c r="I427" s="9"/>
    </row>
    <row r="428" spans="1:9" x14ac:dyDescent="0.25">
      <c r="A428">
        <v>1910</v>
      </c>
      <c r="B428" t="s">
        <v>3</v>
      </c>
      <c r="C428" t="s">
        <v>107</v>
      </c>
      <c r="D428" s="1" t="s">
        <v>7</v>
      </c>
      <c r="E428" s="4">
        <v>0</v>
      </c>
      <c r="F428" s="4">
        <v>0</v>
      </c>
      <c r="H428" s="15"/>
      <c r="I428" s="15"/>
    </row>
    <row r="429" spans="1:9" x14ac:dyDescent="0.25">
      <c r="A429">
        <v>1910</v>
      </c>
      <c r="B429" t="s">
        <v>3</v>
      </c>
      <c r="C429" t="s">
        <v>174</v>
      </c>
      <c r="D429" s="1" t="s">
        <v>7</v>
      </c>
      <c r="E429" s="4">
        <v>0</v>
      </c>
      <c r="F429" s="4">
        <v>0</v>
      </c>
      <c r="H429" s="15"/>
      <c r="I429" s="15"/>
    </row>
    <row r="430" spans="1:9" x14ac:dyDescent="0.25">
      <c r="A430">
        <v>1910</v>
      </c>
      <c r="B430" t="s">
        <v>8</v>
      </c>
      <c r="C430" s="1" t="s">
        <v>161</v>
      </c>
      <c r="D430" s="1" t="s">
        <v>6</v>
      </c>
      <c r="E430" s="4">
        <v>775584</v>
      </c>
      <c r="F430" s="4">
        <v>1676256</v>
      </c>
      <c r="I430" s="4"/>
    </row>
    <row r="431" spans="1:9" x14ac:dyDescent="0.25">
      <c r="A431">
        <v>1910</v>
      </c>
      <c r="B431" t="s">
        <v>8</v>
      </c>
      <c r="C431" s="1" t="s">
        <v>110</v>
      </c>
      <c r="D431" s="1" t="s">
        <v>6</v>
      </c>
      <c r="E431" s="4">
        <v>118087</v>
      </c>
      <c r="F431" s="4">
        <v>456789</v>
      </c>
      <c r="I431" s="4"/>
    </row>
    <row r="432" spans="1:9" x14ac:dyDescent="0.25">
      <c r="A432">
        <v>1910</v>
      </c>
      <c r="B432" t="s">
        <v>8</v>
      </c>
      <c r="C432" s="1" t="s">
        <v>10</v>
      </c>
      <c r="D432" s="1" t="s">
        <v>6</v>
      </c>
      <c r="E432" s="4">
        <v>30202</v>
      </c>
      <c r="F432" s="4">
        <v>111014</v>
      </c>
      <c r="I432" s="4"/>
    </row>
    <row r="433" spans="1:9" x14ac:dyDescent="0.25">
      <c r="A433">
        <v>1910</v>
      </c>
      <c r="B433" t="s">
        <v>8</v>
      </c>
      <c r="C433" t="s">
        <v>23</v>
      </c>
      <c r="D433" s="1" t="s">
        <v>6</v>
      </c>
      <c r="E433" s="4">
        <v>130500</v>
      </c>
      <c r="F433" s="4">
        <v>444710</v>
      </c>
      <c r="I433" s="4"/>
    </row>
    <row r="434" spans="1:9" x14ac:dyDescent="0.25">
      <c r="A434">
        <v>1910</v>
      </c>
      <c r="B434" t="s">
        <v>8</v>
      </c>
      <c r="C434" s="1" t="s">
        <v>30</v>
      </c>
      <c r="D434" s="1" t="s">
        <v>6</v>
      </c>
      <c r="E434" s="4">
        <v>27725</v>
      </c>
      <c r="F434" s="4">
        <v>119294</v>
      </c>
    </row>
    <row r="435" spans="1:9" x14ac:dyDescent="0.25">
      <c r="A435">
        <v>1910</v>
      </c>
      <c r="B435" t="s">
        <v>8</v>
      </c>
      <c r="C435" t="s">
        <v>124</v>
      </c>
      <c r="D435" s="1" t="s">
        <v>6</v>
      </c>
      <c r="E435" s="4">
        <v>76204</v>
      </c>
      <c r="F435" s="4">
        <v>210451</v>
      </c>
      <c r="I435" s="4"/>
    </row>
    <row r="436" spans="1:9" x14ac:dyDescent="0.25">
      <c r="A436">
        <v>1910</v>
      </c>
      <c r="B436" t="s">
        <v>8</v>
      </c>
      <c r="C436" t="s">
        <v>233</v>
      </c>
      <c r="D436" s="1" t="s">
        <v>7</v>
      </c>
      <c r="E436" s="4">
        <v>15068</v>
      </c>
      <c r="F436" s="4">
        <v>49312</v>
      </c>
      <c r="I436" s="4"/>
    </row>
    <row r="437" spans="1:9" x14ac:dyDescent="0.25">
      <c r="A437">
        <v>1910</v>
      </c>
      <c r="B437" t="s">
        <v>8</v>
      </c>
      <c r="C437" t="s">
        <v>12</v>
      </c>
      <c r="D437" s="1" t="s">
        <v>7</v>
      </c>
      <c r="E437" s="4">
        <v>11617</v>
      </c>
      <c r="F437" s="4">
        <v>56656</v>
      </c>
      <c r="I437" s="4"/>
    </row>
    <row r="438" spans="1:9" x14ac:dyDescent="0.25">
      <c r="A438">
        <v>1910</v>
      </c>
      <c r="B438" t="s">
        <v>8</v>
      </c>
      <c r="C438" t="s">
        <v>13</v>
      </c>
      <c r="D438" s="1" t="s">
        <v>7</v>
      </c>
      <c r="E438" s="4">
        <v>3178</v>
      </c>
      <c r="F438" s="4">
        <v>19321</v>
      </c>
      <c r="I438" s="4"/>
    </row>
    <row r="439" spans="1:9" x14ac:dyDescent="0.25">
      <c r="A439">
        <v>1910</v>
      </c>
      <c r="B439" t="s">
        <v>8</v>
      </c>
      <c r="C439" t="s">
        <v>112</v>
      </c>
      <c r="D439" s="1" t="s">
        <v>7</v>
      </c>
      <c r="E439">
        <v>9292</v>
      </c>
      <c r="F439">
        <v>50756</v>
      </c>
      <c r="H439" s="15"/>
      <c r="I439" s="15"/>
    </row>
    <row r="440" spans="1:9" x14ac:dyDescent="0.25">
      <c r="A440">
        <v>1910</v>
      </c>
      <c r="B440" t="s">
        <v>8</v>
      </c>
      <c r="C440" t="s">
        <v>175</v>
      </c>
      <c r="D440" s="1" t="s">
        <v>7</v>
      </c>
      <c r="E440">
        <v>11785</v>
      </c>
      <c r="F440">
        <v>31677</v>
      </c>
      <c r="H440" s="15"/>
      <c r="I440" s="15"/>
    </row>
    <row r="441" spans="1:9" x14ac:dyDescent="0.25">
      <c r="A441">
        <v>1910</v>
      </c>
      <c r="B441" t="s">
        <v>8</v>
      </c>
      <c r="C441" s="1" t="s">
        <v>115</v>
      </c>
      <c r="D441" s="1" t="s">
        <v>7</v>
      </c>
      <c r="E441">
        <v>4437</v>
      </c>
      <c r="F441">
        <v>41650</v>
      </c>
      <c r="H441" s="15"/>
      <c r="I441" s="15"/>
    </row>
    <row r="442" spans="1:9" x14ac:dyDescent="0.25">
      <c r="A442">
        <v>1910</v>
      </c>
      <c r="B442" t="s">
        <v>8</v>
      </c>
      <c r="C442" t="s">
        <v>118</v>
      </c>
      <c r="D442" s="1" t="s">
        <v>7</v>
      </c>
      <c r="E442">
        <v>1888</v>
      </c>
      <c r="F442">
        <v>24572</v>
      </c>
      <c r="H442" s="15"/>
      <c r="I442" s="15"/>
    </row>
    <row r="443" spans="1:9" x14ac:dyDescent="0.25">
      <c r="A443">
        <v>1910</v>
      </c>
      <c r="B443" t="s">
        <v>8</v>
      </c>
      <c r="C443" s="1" t="s">
        <v>116</v>
      </c>
      <c r="D443" s="1" t="s">
        <v>7</v>
      </c>
      <c r="E443">
        <v>0</v>
      </c>
      <c r="F443">
        <v>0</v>
      </c>
      <c r="H443" s="15"/>
      <c r="I443" s="15"/>
    </row>
    <row r="444" spans="1:9" x14ac:dyDescent="0.25">
      <c r="A444">
        <v>1910</v>
      </c>
      <c r="B444" t="s">
        <v>8</v>
      </c>
      <c r="C444" t="s">
        <v>120</v>
      </c>
      <c r="D444" s="1" t="s">
        <v>7</v>
      </c>
      <c r="E444">
        <v>5666.5</v>
      </c>
      <c r="F444">
        <v>18926.5</v>
      </c>
      <c r="H444" s="15"/>
      <c r="I444" s="15"/>
    </row>
    <row r="445" spans="1:9" x14ac:dyDescent="0.25">
      <c r="A445">
        <v>1910</v>
      </c>
      <c r="B445" t="s">
        <v>8</v>
      </c>
      <c r="C445" t="s">
        <v>117</v>
      </c>
      <c r="D445" s="1" t="s">
        <v>7</v>
      </c>
      <c r="E445">
        <v>2885</v>
      </c>
      <c r="F445">
        <v>14938</v>
      </c>
      <c r="H445" s="15"/>
      <c r="I445" s="15"/>
    </row>
    <row r="446" spans="1:9" x14ac:dyDescent="0.25">
      <c r="A446">
        <v>1910</v>
      </c>
      <c r="B446" t="s">
        <v>8</v>
      </c>
      <c r="C446" t="s">
        <v>121</v>
      </c>
      <c r="D446" s="1" t="s">
        <v>7</v>
      </c>
      <c r="E446">
        <v>4283</v>
      </c>
      <c r="F446">
        <v>25699</v>
      </c>
      <c r="H446" s="15"/>
      <c r="I446" s="15"/>
    </row>
    <row r="447" spans="1:9" x14ac:dyDescent="0.25">
      <c r="A447">
        <v>1910</v>
      </c>
      <c r="B447" t="s">
        <v>8</v>
      </c>
      <c r="C447" s="1" t="s">
        <v>122</v>
      </c>
      <c r="D447" s="1" t="s">
        <v>6</v>
      </c>
      <c r="E447">
        <v>1285</v>
      </c>
      <c r="F447">
        <v>7284.5</v>
      </c>
      <c r="H447" s="15"/>
      <c r="I447" s="15"/>
    </row>
    <row r="448" spans="1:9" x14ac:dyDescent="0.25">
      <c r="A448">
        <v>1910</v>
      </c>
      <c r="B448" t="s">
        <v>8</v>
      </c>
      <c r="C448" s="1" t="s">
        <v>123</v>
      </c>
      <c r="D448" s="1" t="s">
        <v>6</v>
      </c>
      <c r="E448">
        <v>1442</v>
      </c>
      <c r="F448">
        <v>9406</v>
      </c>
      <c r="H448" s="15"/>
      <c r="I448" s="15"/>
    </row>
    <row r="449" spans="1:9" x14ac:dyDescent="0.25">
      <c r="A449">
        <v>1910</v>
      </c>
      <c r="B449" t="s">
        <v>52</v>
      </c>
      <c r="C449" t="s">
        <v>53</v>
      </c>
      <c r="D449" s="1" t="s">
        <v>6</v>
      </c>
      <c r="E449" s="4">
        <v>28166</v>
      </c>
      <c r="F449" s="4">
        <v>183861</v>
      </c>
      <c r="H449" s="4"/>
      <c r="I449" s="4"/>
    </row>
    <row r="450" spans="1:9" x14ac:dyDescent="0.25">
      <c r="A450">
        <v>1910</v>
      </c>
      <c r="B450" t="s">
        <v>52</v>
      </c>
      <c r="C450" t="s">
        <v>158</v>
      </c>
      <c r="D450" s="1" t="s">
        <v>6</v>
      </c>
      <c r="E450" s="4">
        <v>7837</v>
      </c>
      <c r="F450" s="4">
        <v>70949</v>
      </c>
      <c r="H450" s="4"/>
      <c r="I450" s="4"/>
    </row>
    <row r="451" spans="1:9" x14ac:dyDescent="0.25">
      <c r="A451">
        <v>1910</v>
      </c>
      <c r="B451" t="s">
        <v>52</v>
      </c>
      <c r="C451" t="s">
        <v>126</v>
      </c>
      <c r="D451" s="1" t="s">
        <v>6</v>
      </c>
      <c r="E451" s="4">
        <v>18974</v>
      </c>
      <c r="F451" s="4">
        <v>133181</v>
      </c>
      <c r="H451" s="4"/>
      <c r="I451" s="4"/>
    </row>
    <row r="452" spans="1:9" x14ac:dyDescent="0.25">
      <c r="A452">
        <v>1910</v>
      </c>
      <c r="B452" t="s">
        <v>52</v>
      </c>
      <c r="C452" t="s">
        <v>54</v>
      </c>
      <c r="D452" s="1" t="s">
        <v>6</v>
      </c>
      <c r="E452" s="4">
        <v>10989</v>
      </c>
      <c r="F452" s="4">
        <v>35592</v>
      </c>
      <c r="H452" s="4"/>
      <c r="I452" s="4"/>
    </row>
    <row r="453" spans="1:9" x14ac:dyDescent="0.25">
      <c r="A453">
        <v>1910</v>
      </c>
      <c r="B453" t="s">
        <v>52</v>
      </c>
      <c r="C453" t="s">
        <v>55</v>
      </c>
      <c r="D453" s="1" t="s">
        <v>6</v>
      </c>
      <c r="E453" s="4">
        <v>11131</v>
      </c>
      <c r="F453" s="4">
        <v>73941</v>
      </c>
      <c r="H453" s="4"/>
      <c r="I453" s="4"/>
    </row>
    <row r="454" spans="1:9" x14ac:dyDescent="0.25">
      <c r="A454">
        <v>1910</v>
      </c>
      <c r="B454" t="s">
        <v>52</v>
      </c>
      <c r="C454" t="s">
        <v>166</v>
      </c>
      <c r="D454" s="1" t="s">
        <v>6</v>
      </c>
      <c r="E454" s="4">
        <v>20854</v>
      </c>
      <c r="F454" s="4">
        <v>127246</v>
      </c>
      <c r="H454" s="4"/>
      <c r="I454" s="4"/>
    </row>
    <row r="455" spans="1:9" x14ac:dyDescent="0.25">
      <c r="A455">
        <v>1910</v>
      </c>
      <c r="B455" t="s">
        <v>52</v>
      </c>
      <c r="C455" t="s">
        <v>58</v>
      </c>
      <c r="D455" s="1" t="s">
        <v>6</v>
      </c>
      <c r="E455" s="4">
        <v>5861</v>
      </c>
      <c r="F455" s="4">
        <v>23016</v>
      </c>
      <c r="H455" s="4"/>
      <c r="I455" s="4"/>
    </row>
    <row r="456" spans="1:9" x14ac:dyDescent="0.25">
      <c r="A456">
        <v>1910</v>
      </c>
      <c r="B456" t="s">
        <v>52</v>
      </c>
      <c r="C456" t="s">
        <v>59</v>
      </c>
      <c r="D456" s="1" t="s">
        <v>6</v>
      </c>
      <c r="E456" s="4">
        <v>15874</v>
      </c>
      <c r="F456" s="4">
        <v>55210</v>
      </c>
      <c r="H456" s="4"/>
      <c r="I456" s="4"/>
    </row>
    <row r="457" spans="1:9" x14ac:dyDescent="0.25">
      <c r="A457">
        <v>1910</v>
      </c>
      <c r="B457" t="s">
        <v>52</v>
      </c>
      <c r="C457" t="s">
        <v>130</v>
      </c>
      <c r="D457" s="1" t="s">
        <v>6</v>
      </c>
      <c r="E457" s="4">
        <v>3461</v>
      </c>
      <c r="F457" s="4">
        <v>6988</v>
      </c>
      <c r="H457" s="4"/>
      <c r="I457" s="4"/>
    </row>
    <row r="458" spans="1:9" x14ac:dyDescent="0.25">
      <c r="A458">
        <v>1910</v>
      </c>
      <c r="B458" t="s">
        <v>52</v>
      </c>
      <c r="C458" t="s">
        <v>153</v>
      </c>
      <c r="D458" s="1" t="s">
        <v>6</v>
      </c>
      <c r="E458" s="4">
        <v>3539</v>
      </c>
      <c r="F458" s="4">
        <v>8454</v>
      </c>
      <c r="H458" s="4"/>
      <c r="I458" s="4"/>
    </row>
    <row r="459" spans="1:9" x14ac:dyDescent="0.25">
      <c r="A459">
        <v>1910</v>
      </c>
      <c r="B459" t="s">
        <v>52</v>
      </c>
      <c r="C459" t="s">
        <v>162</v>
      </c>
      <c r="D459" s="1" t="s">
        <v>6</v>
      </c>
      <c r="E459" s="4">
        <v>18083</v>
      </c>
      <c r="F459" s="4">
        <v>37071</v>
      </c>
      <c r="H459" s="4"/>
      <c r="I459" s="4"/>
    </row>
    <row r="460" spans="1:9" x14ac:dyDescent="0.25">
      <c r="A460">
        <v>1910</v>
      </c>
      <c r="B460" t="s">
        <v>52</v>
      </c>
      <c r="C460" t="s">
        <v>129</v>
      </c>
      <c r="D460" s="1" t="s">
        <v>6</v>
      </c>
      <c r="E460" s="4">
        <v>7882</v>
      </c>
      <c r="F460" s="4">
        <v>18497</v>
      </c>
      <c r="H460" s="4"/>
      <c r="I460" s="4"/>
    </row>
    <row r="461" spans="1:9" x14ac:dyDescent="0.25">
      <c r="A461">
        <v>1910</v>
      </c>
      <c r="B461" t="s">
        <v>52</v>
      </c>
      <c r="C461" t="s">
        <v>173</v>
      </c>
      <c r="D461" s="1" t="s">
        <v>6</v>
      </c>
      <c r="E461" s="4">
        <v>4614</v>
      </c>
      <c r="F461" s="4">
        <v>30998</v>
      </c>
      <c r="H461" s="4"/>
      <c r="I461" s="4"/>
    </row>
    <row r="462" spans="1:9" x14ac:dyDescent="0.25">
      <c r="A462">
        <v>1910</v>
      </c>
      <c r="B462" t="s">
        <v>52</v>
      </c>
      <c r="C462" t="s">
        <v>62</v>
      </c>
      <c r="D462" s="1" t="s">
        <v>6</v>
      </c>
      <c r="E462" s="4">
        <v>1994</v>
      </c>
      <c r="F462" s="4">
        <v>28007</v>
      </c>
      <c r="H462" s="4"/>
      <c r="I462" s="4"/>
    </row>
    <row r="463" spans="1:9" x14ac:dyDescent="0.25">
      <c r="A463">
        <v>1910</v>
      </c>
      <c r="B463" t="s">
        <v>52</v>
      </c>
      <c r="C463" t="s">
        <v>68</v>
      </c>
      <c r="D463" s="1" t="s">
        <v>6</v>
      </c>
      <c r="E463" s="4">
        <v>10032</v>
      </c>
      <c r="F463" s="4">
        <v>80290</v>
      </c>
      <c r="H463" s="4"/>
      <c r="I463" s="4"/>
    </row>
    <row r="464" spans="1:9" x14ac:dyDescent="0.25">
      <c r="A464">
        <v>1910</v>
      </c>
      <c r="B464" t="s">
        <v>52</v>
      </c>
      <c r="C464" t="s">
        <v>64</v>
      </c>
      <c r="D464" s="1" t="s">
        <v>6</v>
      </c>
      <c r="E464" s="4">
        <v>1843</v>
      </c>
      <c r="F464" s="4">
        <v>14135</v>
      </c>
      <c r="H464" s="4"/>
      <c r="I464" s="4"/>
    </row>
    <row r="465" spans="1:9" x14ac:dyDescent="0.25">
      <c r="A465">
        <v>1910</v>
      </c>
      <c r="B465" t="s">
        <v>52</v>
      </c>
      <c r="C465" t="s">
        <v>131</v>
      </c>
      <c r="D465" s="1" t="s">
        <v>6</v>
      </c>
      <c r="E465" s="4">
        <v>17916</v>
      </c>
      <c r="F465" s="4">
        <v>71776</v>
      </c>
      <c r="H465" s="4"/>
      <c r="I465" s="4"/>
    </row>
    <row r="466" spans="1:9" x14ac:dyDescent="0.25">
      <c r="A466">
        <v>1910</v>
      </c>
      <c r="B466" t="s">
        <v>52</v>
      </c>
      <c r="C466" t="s">
        <v>133</v>
      </c>
      <c r="D466" s="1" t="s">
        <v>6</v>
      </c>
      <c r="E466" s="4">
        <v>206</v>
      </c>
      <c r="F466" s="4">
        <v>2008</v>
      </c>
      <c r="H466" s="4"/>
      <c r="I466" s="4"/>
    </row>
    <row r="467" spans="1:9" x14ac:dyDescent="0.25">
      <c r="A467">
        <v>1910</v>
      </c>
      <c r="B467" t="s">
        <v>52</v>
      </c>
      <c r="C467" t="s">
        <v>167</v>
      </c>
      <c r="D467" s="1" t="s">
        <v>6</v>
      </c>
      <c r="E467" s="4">
        <v>4660</v>
      </c>
      <c r="F467" s="4">
        <v>40194</v>
      </c>
      <c r="H467" s="4"/>
      <c r="I467" s="4"/>
    </row>
    <row r="468" spans="1:9" x14ac:dyDescent="0.25">
      <c r="A468">
        <v>1910</v>
      </c>
      <c r="B468" t="s">
        <v>52</v>
      </c>
      <c r="C468" t="s">
        <v>154</v>
      </c>
      <c r="D468" s="1" t="s">
        <v>6</v>
      </c>
      <c r="E468" s="4">
        <v>2732</v>
      </c>
      <c r="F468" s="4">
        <v>31215</v>
      </c>
      <c r="H468" s="4"/>
      <c r="I468" s="4"/>
    </row>
    <row r="469" spans="1:9" x14ac:dyDescent="0.25">
      <c r="A469">
        <v>1910</v>
      </c>
      <c r="B469" t="s">
        <v>52</v>
      </c>
      <c r="C469" t="s">
        <v>61</v>
      </c>
      <c r="D469" s="1" t="s">
        <v>6</v>
      </c>
      <c r="E469" s="4">
        <v>6779</v>
      </c>
      <c r="F469" s="4">
        <v>79342</v>
      </c>
      <c r="H469" s="4"/>
      <c r="I469" s="4"/>
    </row>
    <row r="470" spans="1:9" x14ac:dyDescent="0.25">
      <c r="A470">
        <v>1910</v>
      </c>
      <c r="B470" t="s">
        <v>52</v>
      </c>
      <c r="C470" t="s">
        <v>65</v>
      </c>
      <c r="D470" s="1" t="s">
        <v>6</v>
      </c>
      <c r="E470" s="4">
        <v>9201</v>
      </c>
      <c r="F470" s="4">
        <v>37888</v>
      </c>
      <c r="H470" s="4"/>
      <c r="I470" s="4"/>
    </row>
    <row r="471" spans="1:9" x14ac:dyDescent="0.25">
      <c r="A471">
        <v>1910</v>
      </c>
      <c r="B471" t="s">
        <v>52</v>
      </c>
      <c r="C471" t="s">
        <v>74</v>
      </c>
      <c r="D471" s="1" t="s">
        <v>6</v>
      </c>
      <c r="E471" s="4">
        <v>84</v>
      </c>
      <c r="F471" s="4">
        <v>1412</v>
      </c>
      <c r="H471" s="4"/>
      <c r="I471" s="4"/>
    </row>
    <row r="472" spans="1:9" x14ac:dyDescent="0.25">
      <c r="A472">
        <v>1910</v>
      </c>
      <c r="B472" t="s">
        <v>52</v>
      </c>
      <c r="C472" t="s">
        <v>132</v>
      </c>
      <c r="D472" s="1" t="s">
        <v>6</v>
      </c>
      <c r="E472" s="4">
        <v>65</v>
      </c>
      <c r="F472" s="4">
        <v>682</v>
      </c>
      <c r="H472" s="4"/>
      <c r="I472" s="4"/>
    </row>
    <row r="473" spans="1:9" x14ac:dyDescent="0.25">
      <c r="A473">
        <v>1910</v>
      </c>
      <c r="B473" t="s">
        <v>52</v>
      </c>
      <c r="C473" t="s">
        <v>63</v>
      </c>
      <c r="D473" s="1" t="s">
        <v>6</v>
      </c>
      <c r="E473" s="4">
        <v>20591</v>
      </c>
      <c r="F473" s="4">
        <v>67851</v>
      </c>
      <c r="H473" s="4"/>
      <c r="I473" s="4"/>
    </row>
    <row r="474" spans="1:9" x14ac:dyDescent="0.25">
      <c r="A474">
        <v>1910</v>
      </c>
      <c r="B474" t="s">
        <v>52</v>
      </c>
      <c r="C474" t="s">
        <v>60</v>
      </c>
      <c r="D474" s="1" t="s">
        <v>6</v>
      </c>
      <c r="E474" s="4">
        <v>2627</v>
      </c>
      <c r="F474" s="4">
        <v>25006</v>
      </c>
      <c r="H474" s="4"/>
      <c r="I474" s="4"/>
    </row>
    <row r="475" spans="1:9" x14ac:dyDescent="0.25">
      <c r="A475">
        <v>1911</v>
      </c>
      <c r="B475" t="s">
        <v>52</v>
      </c>
      <c r="C475" t="s">
        <v>179</v>
      </c>
      <c r="D475" s="1" t="s">
        <v>6</v>
      </c>
      <c r="E475">
        <v>3799</v>
      </c>
      <c r="F475">
        <v>35885</v>
      </c>
    </row>
    <row r="476" spans="1:9" x14ac:dyDescent="0.25">
      <c r="A476">
        <v>1910</v>
      </c>
      <c r="B476" t="s">
        <v>52</v>
      </c>
      <c r="C476" t="s">
        <v>180</v>
      </c>
      <c r="D476" s="1" t="s">
        <v>6</v>
      </c>
      <c r="E476">
        <v>4288</v>
      </c>
      <c r="F476">
        <v>27367</v>
      </c>
    </row>
    <row r="477" spans="1:9" x14ac:dyDescent="0.25">
      <c r="A477">
        <v>1910</v>
      </c>
      <c r="B477" t="s">
        <v>52</v>
      </c>
      <c r="C477" t="s">
        <v>67</v>
      </c>
      <c r="D477" s="1" t="s">
        <v>6</v>
      </c>
      <c r="E477" s="4">
        <v>8781</v>
      </c>
      <c r="F477" s="4">
        <v>83674</v>
      </c>
      <c r="H477" s="4"/>
      <c r="I477" s="4"/>
    </row>
    <row r="478" spans="1:9" x14ac:dyDescent="0.25">
      <c r="A478">
        <v>1910</v>
      </c>
      <c r="B478" t="s">
        <v>75</v>
      </c>
      <c r="C478" t="s">
        <v>76</v>
      </c>
      <c r="D478" s="1" t="s">
        <v>6</v>
      </c>
      <c r="E478" s="4">
        <v>20192</v>
      </c>
      <c r="F478" s="4">
        <v>154171</v>
      </c>
      <c r="H478" s="4"/>
      <c r="I478" s="4"/>
    </row>
    <row r="479" spans="1:9" x14ac:dyDescent="0.25">
      <c r="A479">
        <v>1910</v>
      </c>
      <c r="B479" t="s">
        <v>75</v>
      </c>
      <c r="C479" t="s">
        <v>77</v>
      </c>
      <c r="D479" s="1" t="s">
        <v>6</v>
      </c>
      <c r="E479" s="4">
        <v>17205</v>
      </c>
      <c r="F479" s="4">
        <v>113244</v>
      </c>
      <c r="H479" s="4"/>
      <c r="I479" s="4"/>
    </row>
    <row r="480" spans="1:9" x14ac:dyDescent="0.25">
      <c r="A480">
        <v>1910</v>
      </c>
      <c r="B480" t="s">
        <v>75</v>
      </c>
      <c r="C480" t="s">
        <v>163</v>
      </c>
      <c r="D480" s="1" t="s">
        <v>6</v>
      </c>
      <c r="E480" s="4">
        <v>102855</v>
      </c>
      <c r="F480" s="4">
        <v>406896</v>
      </c>
      <c r="H480" s="4"/>
      <c r="I480" s="4"/>
    </row>
    <row r="481" spans="1:9" x14ac:dyDescent="0.25">
      <c r="A481">
        <v>1910</v>
      </c>
      <c r="B481" t="s">
        <v>75</v>
      </c>
      <c r="C481" t="s">
        <v>79</v>
      </c>
      <c r="D481" s="1" t="s">
        <v>6</v>
      </c>
      <c r="E481" s="4">
        <v>18035</v>
      </c>
      <c r="F481" s="4">
        <v>117435</v>
      </c>
      <c r="H481" s="4"/>
      <c r="I481" s="4"/>
    </row>
    <row r="482" spans="1:9" x14ac:dyDescent="0.25">
      <c r="A482">
        <v>1910</v>
      </c>
      <c r="B482" t="s">
        <v>75</v>
      </c>
      <c r="C482" t="s">
        <v>81</v>
      </c>
      <c r="D482" s="1" t="s">
        <v>6</v>
      </c>
      <c r="E482" s="4">
        <v>20488</v>
      </c>
      <c r="F482" s="4">
        <v>93264</v>
      </c>
      <c r="H482" s="4"/>
      <c r="I482" s="4"/>
    </row>
    <row r="483" spans="1:9" x14ac:dyDescent="0.25">
      <c r="A483">
        <v>1910</v>
      </c>
      <c r="B483" t="s">
        <v>75</v>
      </c>
      <c r="C483" t="s">
        <v>82</v>
      </c>
      <c r="D483" s="1" t="s">
        <v>6</v>
      </c>
      <c r="E483" s="4">
        <v>15402</v>
      </c>
      <c r="F483" s="4">
        <v>108070</v>
      </c>
      <c r="H483" s="4"/>
      <c r="I483" s="4"/>
    </row>
    <row r="484" spans="1:9" x14ac:dyDescent="0.25">
      <c r="A484">
        <v>1910</v>
      </c>
      <c r="B484" t="s">
        <v>75</v>
      </c>
      <c r="C484" t="s">
        <v>159</v>
      </c>
      <c r="D484" s="1" t="s">
        <v>6</v>
      </c>
      <c r="E484" s="4">
        <v>20044</v>
      </c>
      <c r="F484" s="4">
        <v>145261</v>
      </c>
      <c r="H484" s="4"/>
      <c r="I484" s="4"/>
    </row>
    <row r="485" spans="1:9" x14ac:dyDescent="0.25">
      <c r="A485">
        <v>1910</v>
      </c>
      <c r="B485" t="s">
        <v>75</v>
      </c>
      <c r="C485" t="s">
        <v>164</v>
      </c>
      <c r="D485" s="1" t="s">
        <v>6</v>
      </c>
      <c r="E485" s="4">
        <v>6299</v>
      </c>
      <c r="F485" s="4">
        <v>61413</v>
      </c>
      <c r="H485" s="4"/>
      <c r="I485" s="4"/>
    </row>
    <row r="486" spans="1:9" x14ac:dyDescent="0.25">
      <c r="A486">
        <v>1910</v>
      </c>
      <c r="B486" t="s">
        <v>75</v>
      </c>
      <c r="C486" t="s">
        <v>165</v>
      </c>
      <c r="D486" s="1" t="s">
        <v>6</v>
      </c>
      <c r="E486" s="4">
        <v>9388</v>
      </c>
      <c r="F486" s="4">
        <v>83040</v>
      </c>
      <c r="H486" s="4"/>
      <c r="I486" s="4"/>
    </row>
    <row r="487" spans="1:9" x14ac:dyDescent="0.25">
      <c r="A487">
        <v>1910</v>
      </c>
      <c r="B487" t="s">
        <v>75</v>
      </c>
      <c r="C487" t="s">
        <v>85</v>
      </c>
      <c r="D487" s="1" t="s">
        <v>6</v>
      </c>
      <c r="E487" s="4">
        <v>16040</v>
      </c>
      <c r="F487" s="4">
        <v>92690</v>
      </c>
      <c r="H487" s="4"/>
      <c r="I487" s="4"/>
    </row>
    <row r="488" spans="1:9" x14ac:dyDescent="0.25">
      <c r="A488">
        <v>1910</v>
      </c>
      <c r="B488" t="s">
        <v>75</v>
      </c>
      <c r="C488" t="s">
        <v>137</v>
      </c>
      <c r="D488" s="1" t="s">
        <v>6</v>
      </c>
      <c r="E488" s="4">
        <v>9971</v>
      </c>
      <c r="F488" s="4">
        <v>21995</v>
      </c>
      <c r="H488" s="4"/>
      <c r="I488" s="4"/>
    </row>
    <row r="489" spans="1:9" x14ac:dyDescent="0.25">
      <c r="A489">
        <v>1910</v>
      </c>
      <c r="B489" t="s">
        <v>75</v>
      </c>
      <c r="C489" s="1" t="s">
        <v>168</v>
      </c>
      <c r="D489" s="1" t="s">
        <v>6</v>
      </c>
      <c r="E489" s="4">
        <v>5138</v>
      </c>
      <c r="F489" s="4">
        <v>14630</v>
      </c>
      <c r="H489" s="4"/>
      <c r="I489" s="4"/>
    </row>
    <row r="490" spans="1:9" x14ac:dyDescent="0.25">
      <c r="A490">
        <v>1910</v>
      </c>
      <c r="B490" t="s">
        <v>75</v>
      </c>
      <c r="C490" t="s">
        <v>141</v>
      </c>
      <c r="D490" s="1" t="s">
        <v>6</v>
      </c>
      <c r="E490" s="4">
        <v>9665</v>
      </c>
      <c r="F490" s="4">
        <v>19768</v>
      </c>
      <c r="H490" s="4"/>
      <c r="I490" s="4"/>
    </row>
    <row r="491" spans="1:9" x14ac:dyDescent="0.25">
      <c r="A491">
        <v>1910</v>
      </c>
      <c r="B491" t="s">
        <v>75</v>
      </c>
      <c r="C491" t="s">
        <v>138</v>
      </c>
      <c r="D491" s="1" t="s">
        <v>6</v>
      </c>
      <c r="E491" s="4">
        <v>3513</v>
      </c>
      <c r="F491" s="4">
        <v>9153</v>
      </c>
      <c r="H491" s="4"/>
      <c r="I491" s="4"/>
    </row>
    <row r="492" spans="1:9" x14ac:dyDescent="0.25">
      <c r="A492">
        <v>1910</v>
      </c>
      <c r="B492" t="s">
        <v>75</v>
      </c>
      <c r="C492" t="s">
        <v>170</v>
      </c>
      <c r="D492" s="1" t="s">
        <v>6</v>
      </c>
      <c r="E492" s="4">
        <v>19075</v>
      </c>
      <c r="F492" s="4">
        <v>77775</v>
      </c>
      <c r="H492" s="4"/>
      <c r="I492" s="4"/>
    </row>
    <row r="493" spans="1:9" x14ac:dyDescent="0.25">
      <c r="A493">
        <v>1910</v>
      </c>
      <c r="B493" t="s">
        <v>75</v>
      </c>
      <c r="C493" s="1" t="s">
        <v>169</v>
      </c>
      <c r="D493" s="1" t="s">
        <v>6</v>
      </c>
      <c r="E493" s="4">
        <v>223908</v>
      </c>
      <c r="F493" s="4">
        <v>503727</v>
      </c>
      <c r="H493" s="4"/>
      <c r="I493" s="4"/>
    </row>
    <row r="494" spans="1:9" x14ac:dyDescent="0.25">
      <c r="A494">
        <v>1910</v>
      </c>
      <c r="B494" t="s">
        <v>75</v>
      </c>
      <c r="C494" s="1" t="s">
        <v>171</v>
      </c>
      <c r="D494" s="1" t="s">
        <v>6</v>
      </c>
      <c r="E494" s="4">
        <v>13849</v>
      </c>
      <c r="F494" s="4">
        <v>39636</v>
      </c>
      <c r="H494" s="4"/>
      <c r="I494" s="4"/>
    </row>
    <row r="495" spans="1:9" x14ac:dyDescent="0.25">
      <c r="A495">
        <v>1910</v>
      </c>
      <c r="B495" t="s">
        <v>75</v>
      </c>
      <c r="C495" t="s">
        <v>156</v>
      </c>
      <c r="D495" s="1" t="s">
        <v>6</v>
      </c>
      <c r="E495" s="4">
        <v>5170</v>
      </c>
      <c r="F495" s="4">
        <v>14125</v>
      </c>
      <c r="H495" s="4"/>
      <c r="I495" s="4"/>
    </row>
    <row r="496" spans="1:9" x14ac:dyDescent="0.25">
      <c r="A496">
        <v>1910</v>
      </c>
      <c r="B496" t="s">
        <v>75</v>
      </c>
      <c r="C496" t="s">
        <v>181</v>
      </c>
      <c r="D496" s="1" t="s">
        <v>6</v>
      </c>
      <c r="E496" s="4">
        <v>9040</v>
      </c>
      <c r="F496" s="4">
        <v>21548</v>
      </c>
      <c r="H496" s="4"/>
      <c r="I496" s="4"/>
    </row>
    <row r="497" spans="1:9" x14ac:dyDescent="0.25">
      <c r="A497">
        <v>1910</v>
      </c>
      <c r="B497" t="s">
        <v>75</v>
      </c>
      <c r="C497" s="6" t="s">
        <v>172</v>
      </c>
      <c r="D497" s="1" t="s">
        <v>6</v>
      </c>
      <c r="E497" s="4">
        <v>3719</v>
      </c>
      <c r="F497" s="4">
        <v>32309</v>
      </c>
      <c r="H497" s="4"/>
      <c r="I497" s="4"/>
    </row>
    <row r="498" spans="1:9" x14ac:dyDescent="0.25">
      <c r="A498">
        <v>1910</v>
      </c>
      <c r="B498" t="s">
        <v>75</v>
      </c>
      <c r="C498" s="7" t="s">
        <v>150</v>
      </c>
      <c r="D498" s="1" t="s">
        <v>6</v>
      </c>
      <c r="E498" s="4">
        <v>945</v>
      </c>
      <c r="F498" s="4">
        <v>7170</v>
      </c>
      <c r="H498" s="4"/>
      <c r="I498" s="4"/>
    </row>
    <row r="499" spans="1:9" x14ac:dyDescent="0.25">
      <c r="A499">
        <v>1910</v>
      </c>
      <c r="B499" t="s">
        <v>75</v>
      </c>
      <c r="C499" t="s">
        <v>148</v>
      </c>
      <c r="D499" s="1" t="s">
        <v>6</v>
      </c>
      <c r="E499" s="4">
        <v>3329</v>
      </c>
      <c r="F499" s="4">
        <v>36681</v>
      </c>
      <c r="H499" s="4"/>
      <c r="I499" s="4"/>
    </row>
    <row r="500" spans="1:9" x14ac:dyDescent="0.25">
      <c r="A500">
        <v>1910</v>
      </c>
      <c r="B500" t="s">
        <v>75</v>
      </c>
      <c r="C500" t="s">
        <v>147</v>
      </c>
      <c r="D500" s="1" t="s">
        <v>6</v>
      </c>
      <c r="E500" s="4">
        <v>19100</v>
      </c>
      <c r="F500" s="4">
        <v>114891</v>
      </c>
      <c r="H500" s="4"/>
      <c r="I500" s="4"/>
    </row>
    <row r="501" spans="1:9" x14ac:dyDescent="0.25">
      <c r="A501">
        <v>1910</v>
      </c>
      <c r="B501" t="s">
        <v>75</v>
      </c>
      <c r="C501" s="6" t="s">
        <v>91</v>
      </c>
      <c r="D501" s="1" t="s">
        <v>6</v>
      </c>
      <c r="E501" s="4">
        <v>948</v>
      </c>
      <c r="F501" s="4">
        <v>10390</v>
      </c>
      <c r="H501" s="4"/>
      <c r="I501" s="4"/>
    </row>
    <row r="502" spans="1:9" x14ac:dyDescent="0.25">
      <c r="A502">
        <v>1910</v>
      </c>
      <c r="B502" t="s">
        <v>75</v>
      </c>
      <c r="C502" s="7" t="s">
        <v>151</v>
      </c>
      <c r="D502" s="1" t="s">
        <v>6</v>
      </c>
      <c r="E502" s="4">
        <v>5051</v>
      </c>
      <c r="F502" s="4">
        <v>59642</v>
      </c>
      <c r="H502" s="4"/>
      <c r="I502" s="4"/>
    </row>
    <row r="503" spans="1:9" x14ac:dyDescent="0.25">
      <c r="A503">
        <v>1910</v>
      </c>
      <c r="B503" t="s">
        <v>75</v>
      </c>
      <c r="C503" t="s">
        <v>97</v>
      </c>
      <c r="D503" s="1" t="s">
        <v>6</v>
      </c>
      <c r="E503" s="4">
        <v>6009</v>
      </c>
      <c r="F503" s="4">
        <v>47480</v>
      </c>
      <c r="H503" s="4"/>
      <c r="I503" s="4"/>
    </row>
    <row r="504" spans="1:9" x14ac:dyDescent="0.25">
      <c r="A504">
        <v>1910</v>
      </c>
      <c r="B504" t="s">
        <v>75</v>
      </c>
      <c r="C504" t="s">
        <v>149</v>
      </c>
      <c r="D504" s="1" t="s">
        <v>6</v>
      </c>
      <c r="E504" s="4">
        <v>7433</v>
      </c>
      <c r="F504" s="4">
        <v>53363</v>
      </c>
      <c r="H504" s="4"/>
      <c r="I504" s="4"/>
    </row>
    <row r="505" spans="1:9" x14ac:dyDescent="0.25">
      <c r="A505">
        <v>1910</v>
      </c>
      <c r="B505" t="s">
        <v>75</v>
      </c>
      <c r="C505" t="s">
        <v>86</v>
      </c>
      <c r="D505" s="1" t="s">
        <v>6</v>
      </c>
      <c r="E505" s="4">
        <v>7263</v>
      </c>
      <c r="F505" s="4">
        <v>20561</v>
      </c>
      <c r="H505" s="4"/>
      <c r="I505" s="4"/>
    </row>
    <row r="506" spans="1:9" x14ac:dyDescent="0.25">
      <c r="A506">
        <v>1910</v>
      </c>
      <c r="B506" t="s">
        <v>75</v>
      </c>
      <c r="C506" t="s">
        <v>88</v>
      </c>
      <c r="D506" s="1" t="s">
        <v>6</v>
      </c>
      <c r="E506" s="4">
        <v>1377</v>
      </c>
      <c r="F506" s="4">
        <v>6651</v>
      </c>
      <c r="H506" s="4"/>
      <c r="I506" s="4"/>
    </row>
    <row r="507" spans="1:9" x14ac:dyDescent="0.25">
      <c r="A507">
        <v>1910</v>
      </c>
      <c r="B507" t="s">
        <v>75</v>
      </c>
      <c r="C507" t="s">
        <v>144</v>
      </c>
      <c r="D507" s="1" t="s">
        <v>6</v>
      </c>
      <c r="E507" s="4">
        <v>3647</v>
      </c>
      <c r="F507" s="4">
        <v>34319</v>
      </c>
      <c r="H507" s="4"/>
      <c r="I507" s="4"/>
    </row>
    <row r="508" spans="1:9" x14ac:dyDescent="0.25">
      <c r="A508">
        <v>1910</v>
      </c>
      <c r="B508" t="s">
        <v>75</v>
      </c>
      <c r="C508" t="s">
        <v>145</v>
      </c>
      <c r="D508" s="1" t="s">
        <v>6</v>
      </c>
      <c r="E508" s="4">
        <v>1972</v>
      </c>
      <c r="F508" s="4">
        <v>9716</v>
      </c>
      <c r="H508" s="4"/>
      <c r="I508" s="4"/>
    </row>
    <row r="509" spans="1:9" x14ac:dyDescent="0.25">
      <c r="A509">
        <v>1910</v>
      </c>
      <c r="B509" t="s">
        <v>75</v>
      </c>
      <c r="C509" t="s">
        <v>155</v>
      </c>
      <c r="D509" s="1" t="s">
        <v>6</v>
      </c>
      <c r="E509" s="4">
        <v>12430</v>
      </c>
      <c r="F509" s="4">
        <v>38755</v>
      </c>
      <c r="H509" s="4"/>
      <c r="I509" s="4"/>
    </row>
    <row r="510" spans="1:9" x14ac:dyDescent="0.25">
      <c r="A510">
        <v>1910</v>
      </c>
      <c r="B510" t="s">
        <v>75</v>
      </c>
      <c r="C510" t="s">
        <v>102</v>
      </c>
      <c r="D510" s="1" t="s">
        <v>6</v>
      </c>
      <c r="E510" s="4">
        <v>4511</v>
      </c>
      <c r="F510" s="4">
        <v>20596</v>
      </c>
      <c r="H510" s="4"/>
      <c r="I510" s="4"/>
    </row>
    <row r="511" spans="1:9" x14ac:dyDescent="0.25">
      <c r="A511">
        <v>1910</v>
      </c>
      <c r="B511" t="s">
        <v>75</v>
      </c>
      <c r="C511" t="s">
        <v>87</v>
      </c>
      <c r="D511" s="1" t="s">
        <v>6</v>
      </c>
      <c r="E511" s="4">
        <v>17660</v>
      </c>
      <c r="F511" s="4">
        <v>67057</v>
      </c>
      <c r="H511" s="4"/>
      <c r="I511" s="4"/>
    </row>
    <row r="512" spans="1:9" x14ac:dyDescent="0.25">
      <c r="A512">
        <v>1910</v>
      </c>
      <c r="B512" t="s">
        <v>75</v>
      </c>
      <c r="C512" t="s">
        <v>157</v>
      </c>
      <c r="D512" s="1" t="s">
        <v>6</v>
      </c>
      <c r="E512" s="4">
        <v>7618</v>
      </c>
      <c r="F512" s="4">
        <v>52898</v>
      </c>
      <c r="H512" s="4"/>
      <c r="I512" s="4"/>
    </row>
    <row r="513" spans="1:15" x14ac:dyDescent="0.25">
      <c r="A513">
        <v>1910</v>
      </c>
      <c r="B513" t="s">
        <v>75</v>
      </c>
      <c r="C513" t="s">
        <v>94</v>
      </c>
      <c r="D513" s="1" t="s">
        <v>6</v>
      </c>
      <c r="E513" s="4">
        <v>15064</v>
      </c>
      <c r="F513" s="4">
        <v>121495</v>
      </c>
      <c r="H513" s="4"/>
      <c r="I513" s="4"/>
    </row>
    <row r="514" spans="1:15" x14ac:dyDescent="0.25">
      <c r="A514">
        <v>1910</v>
      </c>
      <c r="B514" t="s">
        <v>75</v>
      </c>
      <c r="C514" t="s">
        <v>142</v>
      </c>
      <c r="D514" s="1" t="s">
        <v>6</v>
      </c>
      <c r="E514" s="4">
        <v>4386</v>
      </c>
      <c r="F514" s="4">
        <v>44846</v>
      </c>
      <c r="H514" s="4"/>
      <c r="I514" s="4"/>
    </row>
    <row r="515" spans="1:15" x14ac:dyDescent="0.25">
      <c r="A515">
        <v>1910</v>
      </c>
      <c r="B515" t="s">
        <v>75</v>
      </c>
      <c r="C515" t="s">
        <v>152</v>
      </c>
      <c r="D515" s="1" t="s">
        <v>6</v>
      </c>
      <c r="E515" s="4">
        <v>754</v>
      </c>
      <c r="F515" s="4">
        <v>6626</v>
      </c>
      <c r="H515" s="4"/>
      <c r="I515" s="4"/>
    </row>
    <row r="516" spans="1:15" x14ac:dyDescent="0.25">
      <c r="A516">
        <v>1910</v>
      </c>
      <c r="B516" t="s">
        <v>75</v>
      </c>
      <c r="C516" t="s">
        <v>92</v>
      </c>
      <c r="D516" s="1" t="s">
        <v>6</v>
      </c>
      <c r="E516" s="4">
        <v>34</v>
      </c>
      <c r="F516" s="4">
        <v>487</v>
      </c>
      <c r="H516" s="4"/>
      <c r="I516" s="4"/>
    </row>
    <row r="517" spans="1:15" x14ac:dyDescent="0.25">
      <c r="A517">
        <v>1910</v>
      </c>
      <c r="B517" t="s">
        <v>75</v>
      </c>
      <c r="C517" t="s">
        <v>146</v>
      </c>
      <c r="D517" s="1" t="s">
        <v>6</v>
      </c>
      <c r="E517" s="4">
        <v>19001</v>
      </c>
      <c r="F517" s="4">
        <v>99987</v>
      </c>
      <c r="H517" s="4"/>
      <c r="I517" s="4"/>
    </row>
    <row r="518" spans="1:15" x14ac:dyDescent="0.25">
      <c r="A518">
        <v>1910</v>
      </c>
      <c r="B518" t="s">
        <v>75</v>
      </c>
      <c r="C518" t="s">
        <v>96</v>
      </c>
      <c r="D518" s="1" t="s">
        <v>6</v>
      </c>
      <c r="E518" s="4">
        <v>17726</v>
      </c>
      <c r="F518" s="4">
        <v>141800</v>
      </c>
      <c r="H518" s="4"/>
      <c r="I518" s="4"/>
    </row>
    <row r="519" spans="1:15" x14ac:dyDescent="0.25">
      <c r="A519">
        <v>1910</v>
      </c>
      <c r="B519" t="s">
        <v>75</v>
      </c>
      <c r="C519" t="s">
        <v>89</v>
      </c>
      <c r="D519" s="1" t="s">
        <v>6</v>
      </c>
      <c r="E519" s="4">
        <v>9339</v>
      </c>
      <c r="F519" s="4">
        <v>54148</v>
      </c>
      <c r="H519" s="4"/>
      <c r="I519" s="4"/>
    </row>
    <row r="520" spans="1:15" x14ac:dyDescent="0.25">
      <c r="A520">
        <v>1920</v>
      </c>
      <c r="B520" t="s">
        <v>3</v>
      </c>
      <c r="C520" t="s">
        <v>184</v>
      </c>
      <c r="D520" s="1" t="s">
        <v>6</v>
      </c>
      <c r="E520" s="4">
        <f>1367666+44708</f>
        <v>1412374</v>
      </c>
      <c r="F520" s="4">
        <f>3394708+98316-63310-142789-189655-10245-64326</f>
        <v>3022699</v>
      </c>
      <c r="N520" s="4"/>
      <c r="O520" s="4"/>
    </row>
    <row r="521" spans="1:15" x14ac:dyDescent="0.25">
      <c r="A521">
        <v>1920</v>
      </c>
      <c r="B521" t="s">
        <v>3</v>
      </c>
      <c r="C521" t="s">
        <v>183</v>
      </c>
      <c r="D521" s="1" t="s">
        <v>6</v>
      </c>
      <c r="E521" s="4">
        <f>441636+12947</f>
        <v>454583</v>
      </c>
      <c r="F521" s="4">
        <f>1301624+40760-24481-47040-75476-4042-27533</f>
        <v>1163812</v>
      </c>
      <c r="N521" s="4"/>
      <c r="O521" s="4"/>
    </row>
    <row r="522" spans="1:15" x14ac:dyDescent="0.25">
      <c r="A522">
        <v>1920</v>
      </c>
      <c r="B522" t="s">
        <v>3</v>
      </c>
      <c r="C522" t="s">
        <v>187</v>
      </c>
      <c r="D522" s="1" t="s">
        <v>6</v>
      </c>
      <c r="E522" s="4">
        <f>151489+3268</f>
        <v>154757</v>
      </c>
      <c r="F522" s="4">
        <f>311534+10592-5732-14534-15696-922-3812</f>
        <v>281430</v>
      </c>
      <c r="N522" s="4"/>
      <c r="O522" s="4"/>
    </row>
    <row r="523" spans="1:15" x14ac:dyDescent="0.25">
      <c r="A523">
        <v>1920</v>
      </c>
      <c r="B523" t="s">
        <v>52</v>
      </c>
      <c r="C523" t="s">
        <v>185</v>
      </c>
      <c r="D523" s="1" t="s">
        <v>6</v>
      </c>
      <c r="E523" s="4">
        <f>227196+9675</f>
        <v>236871</v>
      </c>
      <c r="F523" s="4">
        <f>1278820+41503-40290-55826-16672-2266-11852</f>
        <v>1193417</v>
      </c>
      <c r="N523" s="4"/>
      <c r="O523" s="4"/>
    </row>
    <row r="524" spans="1:15" x14ac:dyDescent="0.25">
      <c r="A524">
        <v>1920</v>
      </c>
      <c r="B524" t="s">
        <v>52</v>
      </c>
      <c r="C524" t="s">
        <v>186</v>
      </c>
      <c r="D524" s="1" t="s">
        <v>6</v>
      </c>
      <c r="E524" s="4">
        <f>24115+1502</f>
        <v>25617</v>
      </c>
      <c r="F524" s="4">
        <f>227958+6233-6467-10844-3000-668-1389</f>
        <v>211823</v>
      </c>
      <c r="N524" s="4"/>
      <c r="O524" s="4"/>
    </row>
    <row r="525" spans="1:15" x14ac:dyDescent="0.25">
      <c r="A525">
        <v>1920</v>
      </c>
      <c r="B525" t="s">
        <v>8</v>
      </c>
      <c r="C525" t="s">
        <v>182</v>
      </c>
      <c r="D525" s="1" t="s">
        <v>6</v>
      </c>
      <c r="E525" s="4">
        <v>1132238.5</v>
      </c>
      <c r="F525" s="4">
        <v>3084602</v>
      </c>
      <c r="H525" s="4"/>
      <c r="N525" s="4"/>
      <c r="O525" s="4"/>
    </row>
    <row r="526" spans="1:15" x14ac:dyDescent="0.25">
      <c r="A526">
        <v>1920</v>
      </c>
      <c r="B526" t="s">
        <v>75</v>
      </c>
      <c r="C526" t="s">
        <v>182</v>
      </c>
      <c r="D526" s="1" t="s">
        <v>6</v>
      </c>
      <c r="E526" s="4">
        <v>719755</v>
      </c>
      <c r="F526" s="4">
        <v>3664575</v>
      </c>
      <c r="H526" s="8"/>
      <c r="N526" s="4"/>
      <c r="O526" s="4"/>
    </row>
    <row r="527" spans="1:15" x14ac:dyDescent="0.25">
      <c r="A527">
        <v>1930</v>
      </c>
      <c r="B527" t="s">
        <v>3</v>
      </c>
      <c r="C527" t="s">
        <v>184</v>
      </c>
      <c r="D527" s="1" t="s">
        <v>6</v>
      </c>
      <c r="E527" s="4">
        <f>1542061+14893+60244+9027</f>
        <v>1626225</v>
      </c>
      <c r="F527" s="4">
        <f>3540469+414279+104141-69875-401542-81025</f>
        <v>3506447</v>
      </c>
      <c r="H527" s="4"/>
      <c r="I527" s="4"/>
      <c r="N527" s="4"/>
      <c r="O527" s="4"/>
    </row>
    <row r="528" spans="1:15" x14ac:dyDescent="0.25">
      <c r="A528">
        <v>1930</v>
      </c>
      <c r="B528" t="s">
        <v>3</v>
      </c>
      <c r="C528" t="s">
        <v>188</v>
      </c>
      <c r="D528" s="1" t="s">
        <v>6</v>
      </c>
      <c r="E528" s="4">
        <f>684457+5805+19232+3402</f>
        <v>712896</v>
      </c>
      <c r="F528" s="4">
        <f>1640909+242547+48177-39467-189189-40839</f>
        <v>1662138</v>
      </c>
      <c r="H528" s="4"/>
      <c r="I528" s="4"/>
      <c r="N528" s="4"/>
      <c r="O528" s="4"/>
    </row>
    <row r="529" spans="1:15" x14ac:dyDescent="0.25">
      <c r="A529">
        <v>1930</v>
      </c>
      <c r="B529" t="s">
        <v>52</v>
      </c>
      <c r="C529" t="s">
        <v>185</v>
      </c>
      <c r="D529" s="1" t="s">
        <v>6</v>
      </c>
      <c r="E529" s="4">
        <f>245902+1430+11748+1269</f>
        <v>260349</v>
      </c>
      <c r="F529" s="4">
        <f>1139552+344067+45752-47913-68005-24095</f>
        <v>1389358</v>
      </c>
      <c r="H529" s="4"/>
      <c r="I529" s="4"/>
      <c r="N529" s="4"/>
      <c r="O529" s="4"/>
    </row>
    <row r="530" spans="1:15" x14ac:dyDescent="0.25">
      <c r="A530">
        <v>1930</v>
      </c>
      <c r="B530" t="s">
        <v>52</v>
      </c>
      <c r="C530" t="s">
        <v>186</v>
      </c>
      <c r="D530" s="1" t="s">
        <v>6</v>
      </c>
      <c r="E530" s="4">
        <f>29224+330+1595+228</f>
        <v>31377</v>
      </c>
      <c r="F530" s="4">
        <f>216454+70705+5387-6791-10385-3737</f>
        <v>271633</v>
      </c>
      <c r="H530" s="4"/>
      <c r="I530" s="4"/>
      <c r="N530" s="4"/>
      <c r="O530" s="4"/>
    </row>
    <row r="531" spans="1:15" x14ac:dyDescent="0.25">
      <c r="A531">
        <v>1930</v>
      </c>
      <c r="B531" t="s">
        <v>8</v>
      </c>
      <c r="C531" t="s">
        <v>182</v>
      </c>
      <c r="D531" s="1" t="s">
        <v>6</v>
      </c>
      <c r="E531" s="4">
        <v>1133403</v>
      </c>
      <c r="F531" s="4">
        <v>3149546</v>
      </c>
      <c r="H531" s="4"/>
      <c r="I531" s="4"/>
      <c r="N531" s="4"/>
      <c r="O531" s="4"/>
    </row>
    <row r="532" spans="1:15" x14ac:dyDescent="0.25">
      <c r="A532">
        <v>1930</v>
      </c>
      <c r="B532" t="s">
        <v>75</v>
      </c>
      <c r="C532" t="s">
        <v>182</v>
      </c>
      <c r="D532" s="1" t="s">
        <v>6</v>
      </c>
      <c r="E532" s="4">
        <v>921858</v>
      </c>
      <c r="F532" s="4">
        <v>3958220</v>
      </c>
      <c r="I532" s="4"/>
      <c r="N532" s="4"/>
      <c r="O532"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AEDAC-FF44-49AC-9F01-C2B9A8937813}">
  <dimension ref="A1:P111"/>
  <sheetViews>
    <sheetView zoomScaleNormal="100" workbookViewId="0">
      <selection activeCell="A113" sqref="A113"/>
    </sheetView>
  </sheetViews>
  <sheetFormatPr defaultRowHeight="15" x14ac:dyDescent="0.25"/>
  <cols>
    <col min="2" max="2" width="29.42578125" customWidth="1"/>
    <col min="3" max="3" width="41.85546875" customWidth="1"/>
    <col min="4" max="4" width="12" customWidth="1"/>
    <col min="5" max="5" width="13.140625" bestFit="1" customWidth="1"/>
    <col min="6" max="6" width="25.5703125" bestFit="1" customWidth="1"/>
    <col min="7" max="7" width="31.28515625" bestFit="1" customWidth="1"/>
    <col min="8" max="8" width="26.42578125" bestFit="1" customWidth="1"/>
    <col min="9" max="9" width="18.85546875" bestFit="1" customWidth="1"/>
    <col min="10" max="10" width="31.28515625" bestFit="1" customWidth="1"/>
    <col min="11" max="11" width="15.42578125" bestFit="1" customWidth="1"/>
    <col min="12" max="12" width="16.140625" bestFit="1" customWidth="1"/>
    <col min="13" max="13" width="46.7109375" bestFit="1" customWidth="1"/>
    <col min="14" max="14" width="34.28515625" bestFit="1" customWidth="1"/>
  </cols>
  <sheetData>
    <row r="1" spans="1:14" x14ac:dyDescent="0.25">
      <c r="A1" s="1" t="s">
        <v>0</v>
      </c>
      <c r="B1" s="1" t="s">
        <v>1</v>
      </c>
      <c r="C1" s="1" t="s">
        <v>2</v>
      </c>
      <c r="D1" s="1" t="s">
        <v>103</v>
      </c>
      <c r="E1" s="1" t="s">
        <v>189</v>
      </c>
      <c r="F1" t="s">
        <v>196</v>
      </c>
      <c r="G1" t="s">
        <v>190</v>
      </c>
      <c r="H1" t="s">
        <v>191</v>
      </c>
      <c r="I1" t="s">
        <v>192</v>
      </c>
      <c r="J1" t="s">
        <v>193</v>
      </c>
      <c r="K1" t="s">
        <v>194</v>
      </c>
      <c r="L1" t="s">
        <v>195</v>
      </c>
      <c r="M1" t="s">
        <v>197</v>
      </c>
      <c r="N1" s="1" t="s">
        <v>232</v>
      </c>
    </row>
    <row r="2" spans="1:14" x14ac:dyDescent="0.25">
      <c r="A2">
        <v>1900</v>
      </c>
      <c r="B2" t="s">
        <v>3</v>
      </c>
      <c r="C2" s="1" t="s">
        <v>4</v>
      </c>
      <c r="D2" s="1" t="s">
        <v>6</v>
      </c>
      <c r="E2" s="4">
        <v>1326374</v>
      </c>
      <c r="F2" s="4">
        <v>1166020</v>
      </c>
      <c r="G2" s="4">
        <v>77284</v>
      </c>
      <c r="H2" s="4">
        <v>87734</v>
      </c>
      <c r="I2" s="4">
        <v>44638</v>
      </c>
      <c r="J2" s="4">
        <v>424411</v>
      </c>
      <c r="K2" s="4">
        <v>158947</v>
      </c>
      <c r="L2" s="4">
        <v>373006</v>
      </c>
      <c r="M2" s="4">
        <v>478878</v>
      </c>
      <c r="N2" s="4">
        <v>2971272</v>
      </c>
    </row>
    <row r="3" spans="1:14" x14ac:dyDescent="0.25">
      <c r="A3">
        <v>1900</v>
      </c>
      <c r="B3" t="s">
        <v>3</v>
      </c>
      <c r="C3" s="1" t="s">
        <v>5</v>
      </c>
      <c r="D3" s="1" t="s">
        <v>6</v>
      </c>
      <c r="E3" s="4">
        <v>684126</v>
      </c>
      <c r="F3" s="4">
        <v>373443</v>
      </c>
      <c r="G3" s="4">
        <v>20241</v>
      </c>
      <c r="H3" s="4">
        <v>31716</v>
      </c>
      <c r="I3" s="4">
        <v>11090</v>
      </c>
      <c r="J3" s="4">
        <v>140653</v>
      </c>
      <c r="K3" s="4">
        <v>61946</v>
      </c>
      <c r="L3" s="4">
        <v>107797</v>
      </c>
      <c r="M3" s="4">
        <v>160882</v>
      </c>
      <c r="N3" s="4">
        <v>1218451</v>
      </c>
    </row>
    <row r="4" spans="1:14" x14ac:dyDescent="0.25">
      <c r="A4">
        <v>1900</v>
      </c>
      <c r="B4" t="s">
        <v>3</v>
      </c>
      <c r="C4" s="1" t="s">
        <v>15</v>
      </c>
      <c r="D4" s="1" t="s">
        <v>6</v>
      </c>
      <c r="E4" s="4">
        <v>262</v>
      </c>
      <c r="F4" s="4">
        <v>4708</v>
      </c>
      <c r="G4" s="4">
        <v>5</v>
      </c>
      <c r="H4" s="4">
        <v>431</v>
      </c>
      <c r="I4" s="4">
        <v>156</v>
      </c>
      <c r="J4" s="4">
        <v>1646</v>
      </c>
      <c r="K4" s="4">
        <v>1145</v>
      </c>
      <c r="L4" s="4">
        <v>1325</v>
      </c>
      <c r="M4" s="4">
        <v>5491</v>
      </c>
      <c r="N4" s="4">
        <v>10461</v>
      </c>
    </row>
    <row r="5" spans="1:14" x14ac:dyDescent="0.25">
      <c r="A5">
        <v>1900</v>
      </c>
      <c r="B5" t="s">
        <v>3</v>
      </c>
      <c r="C5" s="1" t="s">
        <v>104</v>
      </c>
      <c r="D5" s="1" t="s">
        <v>6</v>
      </c>
      <c r="E5" s="4">
        <v>310</v>
      </c>
      <c r="F5" s="4">
        <v>2658</v>
      </c>
      <c r="G5" s="4">
        <v>228</v>
      </c>
      <c r="H5" s="4">
        <v>289</v>
      </c>
      <c r="I5" s="4">
        <v>99</v>
      </c>
      <c r="J5" s="4">
        <v>1448</v>
      </c>
      <c r="K5" s="4">
        <v>236</v>
      </c>
      <c r="L5" s="4">
        <v>358</v>
      </c>
      <c r="M5" s="4">
        <v>1072</v>
      </c>
      <c r="N5" s="4">
        <v>4040</v>
      </c>
    </row>
    <row r="6" spans="1:14" x14ac:dyDescent="0.25">
      <c r="A6">
        <v>1900</v>
      </c>
      <c r="B6" t="s">
        <v>3</v>
      </c>
      <c r="C6" s="1" t="s">
        <v>16</v>
      </c>
      <c r="D6" s="1" t="s">
        <v>6</v>
      </c>
      <c r="E6" s="4">
        <v>14451</v>
      </c>
      <c r="F6" s="4">
        <v>15185</v>
      </c>
      <c r="G6" s="4">
        <v>133</v>
      </c>
      <c r="H6" s="4">
        <v>718</v>
      </c>
      <c r="I6" s="4">
        <v>246</v>
      </c>
      <c r="J6" s="4">
        <v>6357</v>
      </c>
      <c r="K6" s="4">
        <v>1682</v>
      </c>
      <c r="L6" s="4">
        <v>6049</v>
      </c>
      <c r="M6" s="4">
        <v>4586</v>
      </c>
      <c r="N6" s="4">
        <v>34222</v>
      </c>
    </row>
    <row r="7" spans="1:14" x14ac:dyDescent="0.25">
      <c r="A7">
        <v>1900</v>
      </c>
      <c r="B7" t="s">
        <v>3</v>
      </c>
      <c r="C7" s="1" t="s">
        <v>17</v>
      </c>
      <c r="D7" s="1" t="s">
        <v>6</v>
      </c>
      <c r="E7" s="4">
        <v>9760</v>
      </c>
      <c r="F7" s="4">
        <v>13245</v>
      </c>
      <c r="G7" s="4">
        <v>88</v>
      </c>
      <c r="H7" s="4">
        <v>852</v>
      </c>
      <c r="I7" s="4">
        <v>153</v>
      </c>
      <c r="J7" s="4">
        <v>7981</v>
      </c>
      <c r="K7" s="4">
        <v>1166</v>
      </c>
      <c r="L7" s="4">
        <v>3005</v>
      </c>
      <c r="M7" s="4">
        <v>2908</v>
      </c>
      <c r="N7" s="4">
        <v>25913</v>
      </c>
    </row>
    <row r="8" spans="1:14" x14ac:dyDescent="0.25">
      <c r="A8">
        <v>1900</v>
      </c>
      <c r="B8" t="s">
        <v>3</v>
      </c>
      <c r="C8" s="1" t="s">
        <v>18</v>
      </c>
      <c r="D8" s="1" t="s">
        <v>6</v>
      </c>
      <c r="E8" s="4">
        <v>13374</v>
      </c>
      <c r="F8" s="4">
        <v>11336</v>
      </c>
      <c r="G8" s="4">
        <v>12</v>
      </c>
      <c r="H8" s="4">
        <v>823</v>
      </c>
      <c r="I8" s="4">
        <v>455</v>
      </c>
      <c r="J8" s="4">
        <v>5909</v>
      </c>
      <c r="K8" s="4">
        <v>1613</v>
      </c>
      <c r="L8" s="4">
        <v>2524</v>
      </c>
      <c r="M8" s="4">
        <v>5167</v>
      </c>
      <c r="N8" s="4">
        <v>29877</v>
      </c>
    </row>
    <row r="9" spans="1:14" x14ac:dyDescent="0.25">
      <c r="A9">
        <v>1900</v>
      </c>
      <c r="B9" t="s">
        <v>3</v>
      </c>
      <c r="C9" s="1" t="s">
        <v>19</v>
      </c>
      <c r="D9" s="1" t="s">
        <v>6</v>
      </c>
      <c r="E9" s="4">
        <v>19244</v>
      </c>
      <c r="F9" s="4">
        <v>10981</v>
      </c>
      <c r="G9" s="4">
        <v>370</v>
      </c>
      <c r="H9" s="4">
        <v>818</v>
      </c>
      <c r="I9" s="4">
        <v>173</v>
      </c>
      <c r="J9" s="4">
        <v>3836</v>
      </c>
      <c r="K9" s="4">
        <v>1586</v>
      </c>
      <c r="L9" s="4">
        <v>4198</v>
      </c>
      <c r="M9" s="4">
        <v>2579</v>
      </c>
      <c r="N9" s="4">
        <v>32804</v>
      </c>
    </row>
    <row r="10" spans="1:14" x14ac:dyDescent="0.25">
      <c r="A10">
        <v>1900</v>
      </c>
      <c r="B10" t="s">
        <v>3</v>
      </c>
      <c r="C10" s="1" t="s">
        <v>160</v>
      </c>
      <c r="D10" s="1" t="s">
        <v>6</v>
      </c>
      <c r="E10" s="4">
        <v>11301</v>
      </c>
      <c r="F10" s="4">
        <v>6891</v>
      </c>
      <c r="G10" s="4">
        <v>1153</v>
      </c>
      <c r="H10" s="4">
        <v>890</v>
      </c>
      <c r="I10" s="4">
        <v>160</v>
      </c>
      <c r="J10" s="4">
        <v>2137</v>
      </c>
      <c r="K10" s="4">
        <v>605</v>
      </c>
      <c r="L10" s="4">
        <v>1946</v>
      </c>
      <c r="M10" s="4">
        <v>1693</v>
      </c>
      <c r="N10" s="4">
        <v>19885</v>
      </c>
    </row>
    <row r="11" spans="1:14" x14ac:dyDescent="0.25">
      <c r="A11">
        <v>1900</v>
      </c>
      <c r="B11" t="s">
        <v>3</v>
      </c>
      <c r="C11" s="3" t="s">
        <v>22</v>
      </c>
      <c r="D11" s="1" t="s">
        <v>7</v>
      </c>
      <c r="E11" s="4">
        <v>2718.5</v>
      </c>
      <c r="F11" s="4">
        <v>5081</v>
      </c>
      <c r="G11" s="4">
        <v>1544.5</v>
      </c>
      <c r="H11" s="4">
        <v>510</v>
      </c>
      <c r="I11" s="4">
        <v>185.5</v>
      </c>
      <c r="J11" s="4">
        <v>537</v>
      </c>
      <c r="K11" s="4">
        <v>226</v>
      </c>
      <c r="L11" s="4">
        <v>2078</v>
      </c>
      <c r="M11" s="4">
        <v>1160.5</v>
      </c>
      <c r="N11" s="4">
        <v>8960</v>
      </c>
    </row>
    <row r="12" spans="1:14" x14ac:dyDescent="0.25">
      <c r="A12">
        <v>1900</v>
      </c>
      <c r="B12" t="s">
        <v>3</v>
      </c>
      <c r="C12" s="1" t="s">
        <v>105</v>
      </c>
      <c r="D12" s="1" t="s">
        <v>7</v>
      </c>
      <c r="E12" s="4">
        <v>11026</v>
      </c>
      <c r="F12" s="4">
        <v>37883</v>
      </c>
      <c r="G12" s="4">
        <v>28928</v>
      </c>
      <c r="H12" s="4">
        <v>1673</v>
      </c>
      <c r="I12" s="4">
        <v>711</v>
      </c>
      <c r="J12" s="4">
        <v>1164</v>
      </c>
      <c r="K12" s="4">
        <v>1532</v>
      </c>
      <c r="L12" s="4">
        <v>3875</v>
      </c>
      <c r="M12" s="4">
        <v>6662</v>
      </c>
      <c r="N12" s="4">
        <v>55571</v>
      </c>
    </row>
    <row r="13" spans="1:14" x14ac:dyDescent="0.25">
      <c r="A13">
        <v>1900</v>
      </c>
      <c r="B13" t="s">
        <v>3</v>
      </c>
      <c r="C13" s="1" t="s">
        <v>106</v>
      </c>
      <c r="D13" s="1" t="s">
        <v>7</v>
      </c>
      <c r="E13" s="4">
        <v>18613</v>
      </c>
      <c r="F13" s="4">
        <v>10371.5</v>
      </c>
      <c r="G13" s="4">
        <v>2931</v>
      </c>
      <c r="H13" s="4">
        <v>832.5</v>
      </c>
      <c r="I13" s="4">
        <v>236.5</v>
      </c>
      <c r="J13" s="4">
        <v>2169</v>
      </c>
      <c r="K13" s="4">
        <v>1054</v>
      </c>
      <c r="L13" s="4">
        <v>3148.5</v>
      </c>
      <c r="M13" s="4">
        <v>3311.5</v>
      </c>
      <c r="N13" s="4">
        <v>32296</v>
      </c>
    </row>
    <row r="14" spans="1:14" x14ac:dyDescent="0.25">
      <c r="A14">
        <v>1900</v>
      </c>
      <c r="B14" t="s">
        <v>3</v>
      </c>
      <c r="C14" t="s">
        <v>107</v>
      </c>
      <c r="D14" s="1" t="s">
        <v>7</v>
      </c>
      <c r="E14" s="4">
        <v>0</v>
      </c>
      <c r="F14" s="4">
        <v>0</v>
      </c>
      <c r="G14" s="4">
        <v>0</v>
      </c>
      <c r="H14" s="4">
        <v>0</v>
      </c>
      <c r="I14" s="4">
        <v>0</v>
      </c>
      <c r="J14" s="4">
        <v>0</v>
      </c>
      <c r="K14" s="4">
        <v>0</v>
      </c>
      <c r="L14" s="4">
        <v>0</v>
      </c>
      <c r="M14" s="4">
        <v>0</v>
      </c>
      <c r="N14" s="4">
        <v>0</v>
      </c>
    </row>
    <row r="15" spans="1:14" x14ac:dyDescent="0.25">
      <c r="A15">
        <v>1900</v>
      </c>
      <c r="B15" t="s">
        <v>3</v>
      </c>
      <c r="C15" t="s">
        <v>174</v>
      </c>
      <c r="D15" s="1" t="s">
        <v>7</v>
      </c>
      <c r="E15" s="4">
        <v>0</v>
      </c>
      <c r="F15" s="4">
        <v>0</v>
      </c>
      <c r="G15" s="4">
        <v>0</v>
      </c>
      <c r="H15" s="4">
        <v>0</v>
      </c>
      <c r="I15" s="4">
        <v>0</v>
      </c>
      <c r="J15" s="4">
        <v>0</v>
      </c>
      <c r="K15" s="4">
        <v>0</v>
      </c>
      <c r="L15" s="4">
        <v>0</v>
      </c>
      <c r="M15" s="4">
        <v>0</v>
      </c>
      <c r="N15" s="4">
        <v>0</v>
      </c>
    </row>
    <row r="16" spans="1:14" x14ac:dyDescent="0.25">
      <c r="A16">
        <v>1900</v>
      </c>
      <c r="B16" t="s">
        <v>8</v>
      </c>
      <c r="C16" s="1" t="s">
        <v>161</v>
      </c>
      <c r="D16" s="1" t="s">
        <v>6</v>
      </c>
      <c r="E16" s="4">
        <v>289613</v>
      </c>
      <c r="F16" s="4">
        <v>636058</v>
      </c>
      <c r="G16" s="4">
        <v>4259</v>
      </c>
      <c r="H16" s="4">
        <v>73350</v>
      </c>
      <c r="I16" s="4">
        <v>38814</v>
      </c>
      <c r="J16" s="4">
        <v>188172</v>
      </c>
      <c r="K16" s="4">
        <v>97986</v>
      </c>
      <c r="L16" s="4">
        <v>233477</v>
      </c>
      <c r="M16" s="4">
        <v>528802</v>
      </c>
      <c r="N16" s="4">
        <v>1454473</v>
      </c>
    </row>
    <row r="17" spans="1:14" x14ac:dyDescent="0.25">
      <c r="A17">
        <v>1900</v>
      </c>
      <c r="B17" t="s">
        <v>8</v>
      </c>
      <c r="C17" s="1" t="s">
        <v>110</v>
      </c>
      <c r="D17" s="1" t="s">
        <v>6</v>
      </c>
      <c r="E17" s="4">
        <v>271641</v>
      </c>
      <c r="F17" s="4">
        <v>105354</v>
      </c>
      <c r="G17" s="4">
        <v>3034</v>
      </c>
      <c r="H17" s="4">
        <v>17405</v>
      </c>
      <c r="I17" s="4">
        <v>4025</v>
      </c>
      <c r="J17" s="4">
        <v>22699</v>
      </c>
      <c r="K17" s="4">
        <v>24386</v>
      </c>
      <c r="L17" s="4">
        <v>33805</v>
      </c>
      <c r="M17" s="4">
        <v>58279</v>
      </c>
      <c r="N17" s="4">
        <v>435274</v>
      </c>
    </row>
    <row r="18" spans="1:14" x14ac:dyDescent="0.25">
      <c r="A18">
        <v>1900</v>
      </c>
      <c r="B18" t="s">
        <v>8</v>
      </c>
      <c r="C18" s="1" t="s">
        <v>10</v>
      </c>
      <c r="D18" s="1" t="s">
        <v>6</v>
      </c>
      <c r="E18" s="4">
        <v>58517</v>
      </c>
      <c r="F18" s="4">
        <v>24273</v>
      </c>
      <c r="G18" s="4">
        <v>825</v>
      </c>
      <c r="H18" s="4">
        <v>1773</v>
      </c>
      <c r="I18" s="4">
        <v>781</v>
      </c>
      <c r="J18" s="4">
        <v>4509</v>
      </c>
      <c r="K18" s="4">
        <v>7170</v>
      </c>
      <c r="L18" s="4">
        <v>9215</v>
      </c>
      <c r="M18" s="4">
        <v>24393</v>
      </c>
      <c r="N18" s="4">
        <v>107183</v>
      </c>
    </row>
    <row r="19" spans="1:14" x14ac:dyDescent="0.25">
      <c r="A19">
        <v>1900</v>
      </c>
      <c r="B19" t="s">
        <v>8</v>
      </c>
      <c r="C19" t="s">
        <v>23</v>
      </c>
      <c r="D19" s="1" t="s">
        <v>6</v>
      </c>
      <c r="E19" s="4">
        <v>246220</v>
      </c>
      <c r="F19" s="4">
        <v>109151</v>
      </c>
      <c r="G19" s="4">
        <v>18464</v>
      </c>
      <c r="H19" s="4">
        <v>11621</v>
      </c>
      <c r="I19" s="4">
        <v>4327</v>
      </c>
      <c r="J19" s="4">
        <v>19746</v>
      </c>
      <c r="K19" s="4">
        <v>20021</v>
      </c>
      <c r="L19" s="4">
        <v>34972</v>
      </c>
      <c r="M19" s="4">
        <v>69545</v>
      </c>
      <c r="N19" s="4">
        <v>424916</v>
      </c>
    </row>
    <row r="20" spans="1:14" x14ac:dyDescent="0.25">
      <c r="A20">
        <v>1900</v>
      </c>
      <c r="B20" t="s">
        <v>8</v>
      </c>
      <c r="C20" s="1" t="s">
        <v>30</v>
      </c>
      <c r="D20" s="1" t="s">
        <v>6</v>
      </c>
      <c r="E20" s="4">
        <v>78223</v>
      </c>
      <c r="F20" s="4">
        <v>22400</v>
      </c>
      <c r="G20" s="4">
        <v>1053</v>
      </c>
      <c r="H20" s="4">
        <v>2119</v>
      </c>
      <c r="I20" s="4">
        <v>1214</v>
      </c>
      <c r="J20" s="4">
        <v>5329</v>
      </c>
      <c r="K20" s="4">
        <v>5052</v>
      </c>
      <c r="L20" s="4">
        <v>7633</v>
      </c>
      <c r="M20" s="4">
        <v>15587</v>
      </c>
      <c r="N20" s="4">
        <v>116210</v>
      </c>
    </row>
    <row r="21" spans="1:14" x14ac:dyDescent="0.25">
      <c r="A21">
        <v>1900</v>
      </c>
      <c r="B21" t="s">
        <v>8</v>
      </c>
      <c r="C21" t="s">
        <v>124</v>
      </c>
      <c r="D21" s="1" t="s">
        <v>6</v>
      </c>
      <c r="E21" s="4">
        <v>102034</v>
      </c>
      <c r="F21" s="4">
        <v>61810</v>
      </c>
      <c r="G21" s="4">
        <v>1990</v>
      </c>
      <c r="H21" s="4">
        <v>3545</v>
      </c>
      <c r="I21" s="4">
        <v>1697</v>
      </c>
      <c r="J21" s="4">
        <v>27697</v>
      </c>
      <c r="K21" s="4">
        <v>10097</v>
      </c>
      <c r="L21" s="4">
        <v>16784</v>
      </c>
      <c r="M21" s="4">
        <v>29926</v>
      </c>
      <c r="N21" s="4">
        <v>193770</v>
      </c>
    </row>
    <row r="22" spans="1:14" x14ac:dyDescent="0.25">
      <c r="A22">
        <v>1900</v>
      </c>
      <c r="B22" t="s">
        <v>8</v>
      </c>
      <c r="C22" t="s">
        <v>11</v>
      </c>
      <c r="D22" s="1" t="s">
        <v>6</v>
      </c>
      <c r="E22" s="4">
        <v>33142</v>
      </c>
      <c r="F22" s="4">
        <v>13431</v>
      </c>
      <c r="G22" s="4">
        <v>443</v>
      </c>
      <c r="H22" s="4">
        <v>588</v>
      </c>
      <c r="I22" s="4">
        <v>342</v>
      </c>
      <c r="J22" s="4">
        <v>3440</v>
      </c>
      <c r="K22" s="4">
        <v>1925</v>
      </c>
      <c r="L22" s="4">
        <v>6693</v>
      </c>
      <c r="M22" s="4">
        <v>6545</v>
      </c>
      <c r="N22" s="4">
        <v>53118</v>
      </c>
    </row>
    <row r="23" spans="1:14" x14ac:dyDescent="0.25">
      <c r="A23">
        <v>1900</v>
      </c>
      <c r="B23" t="s">
        <v>8</v>
      </c>
      <c r="C23" t="s">
        <v>12</v>
      </c>
      <c r="D23" s="1" t="s">
        <v>6</v>
      </c>
      <c r="E23" s="4">
        <v>49358</v>
      </c>
      <c r="F23" s="4">
        <v>10791</v>
      </c>
      <c r="G23" s="4">
        <v>213</v>
      </c>
      <c r="H23" s="4">
        <v>521</v>
      </c>
      <c r="I23" s="4">
        <v>180</v>
      </c>
      <c r="J23" s="4">
        <v>2313</v>
      </c>
      <c r="K23" s="4">
        <v>1900</v>
      </c>
      <c r="L23" s="4">
        <v>5664</v>
      </c>
      <c r="M23" s="4">
        <v>5086</v>
      </c>
      <c r="N23" s="4">
        <v>65235</v>
      </c>
    </row>
    <row r="24" spans="1:14" x14ac:dyDescent="0.25">
      <c r="A24">
        <v>1900</v>
      </c>
      <c r="B24" t="s">
        <v>8</v>
      </c>
      <c r="C24" t="s">
        <v>13</v>
      </c>
      <c r="D24" s="1" t="s">
        <v>6</v>
      </c>
      <c r="E24" s="4">
        <v>15046</v>
      </c>
      <c r="F24" s="4">
        <v>2579</v>
      </c>
      <c r="G24" s="4">
        <v>0</v>
      </c>
      <c r="H24" s="4">
        <v>299</v>
      </c>
      <c r="I24" s="4">
        <v>91</v>
      </c>
      <c r="J24" s="4">
        <v>642</v>
      </c>
      <c r="K24" s="4">
        <v>401</v>
      </c>
      <c r="L24" s="4">
        <v>1146</v>
      </c>
      <c r="M24" s="4">
        <v>2678</v>
      </c>
      <c r="N24" s="4">
        <v>20303</v>
      </c>
    </row>
    <row r="25" spans="1:14" x14ac:dyDescent="0.25">
      <c r="A25">
        <v>1900</v>
      </c>
      <c r="B25" t="s">
        <v>8</v>
      </c>
      <c r="C25" t="s">
        <v>112</v>
      </c>
      <c r="D25" s="1" t="s">
        <v>7</v>
      </c>
      <c r="E25" s="4">
        <v>43993</v>
      </c>
      <c r="F25" s="4">
        <v>9405</v>
      </c>
      <c r="G25" s="4">
        <v>1</v>
      </c>
      <c r="H25" s="4">
        <v>840</v>
      </c>
      <c r="I25" s="4">
        <v>327</v>
      </c>
      <c r="J25" s="4">
        <v>1822</v>
      </c>
      <c r="K25" s="4">
        <v>2400</v>
      </c>
      <c r="L25" s="4">
        <v>4015</v>
      </c>
      <c r="M25" s="4">
        <v>5727</v>
      </c>
      <c r="N25" s="4">
        <v>59125</v>
      </c>
    </row>
    <row r="26" spans="1:14" x14ac:dyDescent="0.25">
      <c r="A26">
        <v>1900</v>
      </c>
      <c r="B26" t="s">
        <v>8</v>
      </c>
      <c r="C26" t="s">
        <v>175</v>
      </c>
      <c r="D26" s="1" t="s">
        <v>7</v>
      </c>
      <c r="E26" s="4">
        <v>16028</v>
      </c>
      <c r="F26" s="4">
        <v>9831</v>
      </c>
      <c r="G26" s="4">
        <v>4</v>
      </c>
      <c r="H26" s="4">
        <v>883</v>
      </c>
      <c r="I26" s="4">
        <v>173</v>
      </c>
      <c r="J26" s="4">
        <v>4027</v>
      </c>
      <c r="K26" s="4">
        <v>986</v>
      </c>
      <c r="L26" s="4">
        <v>3758</v>
      </c>
      <c r="M26" s="4">
        <v>3158</v>
      </c>
      <c r="N26" s="4">
        <v>29017</v>
      </c>
    </row>
    <row r="27" spans="1:14" x14ac:dyDescent="0.25">
      <c r="A27">
        <v>1900</v>
      </c>
      <c r="B27" t="s">
        <v>8</v>
      </c>
      <c r="C27" s="1" t="s">
        <v>115</v>
      </c>
      <c r="D27" s="1" t="s">
        <v>7</v>
      </c>
      <c r="E27" s="4">
        <v>32128</v>
      </c>
      <c r="F27" s="4">
        <v>3256</v>
      </c>
      <c r="G27" s="4">
        <v>15</v>
      </c>
      <c r="H27" s="4">
        <v>235</v>
      </c>
      <c r="I27" s="4">
        <v>96</v>
      </c>
      <c r="J27" s="4">
        <v>1131</v>
      </c>
      <c r="K27" s="4">
        <v>828</v>
      </c>
      <c r="L27" s="4">
        <v>951</v>
      </c>
      <c r="M27" s="4">
        <v>5609</v>
      </c>
      <c r="N27" s="4">
        <v>40993</v>
      </c>
    </row>
    <row r="28" spans="1:14" x14ac:dyDescent="0.25">
      <c r="A28">
        <v>1900</v>
      </c>
      <c r="B28" t="s">
        <v>8</v>
      </c>
      <c r="C28" t="s">
        <v>118</v>
      </c>
      <c r="D28" s="1" t="s">
        <v>7</v>
      </c>
      <c r="E28" s="4">
        <v>20934</v>
      </c>
      <c r="F28" s="4">
        <v>1685</v>
      </c>
      <c r="G28" s="4">
        <v>0</v>
      </c>
      <c r="H28" s="4">
        <v>143</v>
      </c>
      <c r="I28" s="4">
        <v>59</v>
      </c>
      <c r="J28" s="4">
        <v>505</v>
      </c>
      <c r="K28" s="4">
        <v>483</v>
      </c>
      <c r="L28" s="4">
        <v>495</v>
      </c>
      <c r="M28" s="4">
        <v>1236</v>
      </c>
      <c r="N28" s="4">
        <v>23855</v>
      </c>
    </row>
    <row r="29" spans="1:14" x14ac:dyDescent="0.25">
      <c r="A29">
        <v>1900</v>
      </c>
      <c r="B29" t="s">
        <v>8</v>
      </c>
      <c r="C29" s="1" t="s">
        <v>116</v>
      </c>
      <c r="D29" s="1" t="s">
        <v>7</v>
      </c>
      <c r="E29" s="4">
        <v>0</v>
      </c>
      <c r="F29" s="4">
        <v>0</v>
      </c>
      <c r="G29" s="4">
        <v>0</v>
      </c>
      <c r="H29" s="4">
        <v>0</v>
      </c>
      <c r="I29" s="4">
        <v>0</v>
      </c>
      <c r="J29" s="4">
        <v>0</v>
      </c>
      <c r="K29" s="4">
        <v>0</v>
      </c>
      <c r="L29" s="4">
        <v>0</v>
      </c>
      <c r="M29" s="4">
        <v>0</v>
      </c>
      <c r="N29" s="4">
        <v>0</v>
      </c>
    </row>
    <row r="30" spans="1:14" x14ac:dyDescent="0.25">
      <c r="A30">
        <v>1900</v>
      </c>
      <c r="B30" t="s">
        <v>8</v>
      </c>
      <c r="C30" t="s">
        <v>120</v>
      </c>
      <c r="D30" s="1" t="s">
        <v>7</v>
      </c>
      <c r="E30" s="8">
        <v>9911.5</v>
      </c>
      <c r="F30" s="8">
        <v>4276.5</v>
      </c>
      <c r="G30">
        <v>863</v>
      </c>
      <c r="H30">
        <v>352</v>
      </c>
      <c r="I30">
        <v>131</v>
      </c>
      <c r="J30">
        <v>776.5</v>
      </c>
      <c r="K30">
        <v>665.5</v>
      </c>
      <c r="L30" s="4">
        <f t="shared" ref="L30:L31" si="0">F30-SUM(G30:K30)</f>
        <v>1488.5</v>
      </c>
      <c r="M30" s="4">
        <f t="shared" ref="M30:M31" si="1">N30-E30-F30</f>
        <v>2700</v>
      </c>
      <c r="N30" s="8">
        <v>16888</v>
      </c>
    </row>
    <row r="31" spans="1:14" x14ac:dyDescent="0.25">
      <c r="A31">
        <v>1900</v>
      </c>
      <c r="B31" t="s">
        <v>8</v>
      </c>
      <c r="C31" t="s">
        <v>117</v>
      </c>
      <c r="D31" s="1" t="s">
        <v>7</v>
      </c>
      <c r="E31" s="8">
        <v>11552.5</v>
      </c>
      <c r="F31" s="8">
        <v>2301.5</v>
      </c>
      <c r="G31">
        <v>707.5</v>
      </c>
      <c r="H31">
        <v>137.5</v>
      </c>
      <c r="I31">
        <v>45</v>
      </c>
      <c r="J31">
        <v>429.5</v>
      </c>
      <c r="K31">
        <v>389.5</v>
      </c>
      <c r="L31" s="4">
        <f t="shared" si="0"/>
        <v>592.5</v>
      </c>
      <c r="M31" s="4">
        <f t="shared" si="1"/>
        <v>987.5</v>
      </c>
      <c r="N31" s="8">
        <v>14841.5</v>
      </c>
    </row>
    <row r="32" spans="1:14" x14ac:dyDescent="0.25">
      <c r="A32">
        <v>1900</v>
      </c>
      <c r="B32" t="s">
        <v>8</v>
      </c>
      <c r="C32" t="s">
        <v>121</v>
      </c>
      <c r="D32" s="1" t="s">
        <v>7</v>
      </c>
      <c r="E32" s="4">
        <v>20870</v>
      </c>
      <c r="F32" s="4">
        <v>3725</v>
      </c>
      <c r="G32" s="4">
        <v>480</v>
      </c>
      <c r="H32" s="4">
        <v>422</v>
      </c>
      <c r="I32" s="4">
        <v>136</v>
      </c>
      <c r="J32" s="4">
        <v>783</v>
      </c>
      <c r="K32" s="4">
        <v>575</v>
      </c>
      <c r="L32" s="4">
        <v>1329</v>
      </c>
      <c r="M32" s="4">
        <v>1948</v>
      </c>
      <c r="N32" s="4">
        <v>26543</v>
      </c>
    </row>
    <row r="33" spans="1:14" x14ac:dyDescent="0.25">
      <c r="A33">
        <v>1900</v>
      </c>
      <c r="B33" t="s">
        <v>8</v>
      </c>
      <c r="C33" s="1" t="s">
        <v>122</v>
      </c>
      <c r="D33" s="1" t="s">
        <v>7</v>
      </c>
      <c r="E33" s="8">
        <v>5362.5</v>
      </c>
      <c r="F33" s="8">
        <v>817.5</v>
      </c>
      <c r="G33">
        <v>6.5</v>
      </c>
      <c r="H33">
        <v>74</v>
      </c>
      <c r="I33">
        <v>16</v>
      </c>
      <c r="J33">
        <v>126</v>
      </c>
      <c r="K33">
        <v>150.5</v>
      </c>
      <c r="L33" s="4">
        <f t="shared" ref="L33:L34" si="2">F33-SUM(G33:K33)</f>
        <v>444.5</v>
      </c>
      <c r="M33" s="4">
        <f t="shared" ref="M33:M34" si="3">N33-E33-F33</f>
        <v>767.5</v>
      </c>
      <c r="N33" s="8">
        <v>6947.5</v>
      </c>
    </row>
    <row r="34" spans="1:14" x14ac:dyDescent="0.25">
      <c r="A34">
        <v>1900</v>
      </c>
      <c r="B34" t="s">
        <v>8</v>
      </c>
      <c r="C34" s="1" t="s">
        <v>123</v>
      </c>
      <c r="D34" s="1" t="s">
        <v>7</v>
      </c>
      <c r="E34" s="8">
        <v>7431.5</v>
      </c>
      <c r="F34" s="8">
        <v>1042.5</v>
      </c>
      <c r="G34">
        <v>26.5</v>
      </c>
      <c r="H34">
        <v>78.5</v>
      </c>
      <c r="I34">
        <v>28</v>
      </c>
      <c r="J34">
        <v>327.5</v>
      </c>
      <c r="K34">
        <v>261</v>
      </c>
      <c r="L34" s="4">
        <f t="shared" si="2"/>
        <v>321</v>
      </c>
      <c r="M34" s="4">
        <f t="shared" si="3"/>
        <v>978</v>
      </c>
      <c r="N34" s="8">
        <v>9452</v>
      </c>
    </row>
    <row r="35" spans="1:14" x14ac:dyDescent="0.25">
      <c r="A35">
        <v>1900</v>
      </c>
      <c r="B35" t="s">
        <v>52</v>
      </c>
      <c r="C35" t="s">
        <v>53</v>
      </c>
      <c r="D35" s="1" t="s">
        <v>6</v>
      </c>
      <c r="E35" s="4">
        <v>133557</v>
      </c>
      <c r="F35" s="4">
        <v>24035</v>
      </c>
      <c r="G35" s="4">
        <v>9</v>
      </c>
      <c r="H35" s="4">
        <v>2146</v>
      </c>
      <c r="I35" s="4">
        <v>904</v>
      </c>
      <c r="J35" s="4">
        <v>6859</v>
      </c>
      <c r="K35" s="4">
        <v>4647</v>
      </c>
      <c r="L35" s="4">
        <v>9470</v>
      </c>
      <c r="M35" s="4">
        <v>23675</v>
      </c>
      <c r="N35" s="4">
        <v>181267</v>
      </c>
    </row>
    <row r="36" spans="1:14" x14ac:dyDescent="0.25">
      <c r="A36">
        <v>1900</v>
      </c>
      <c r="B36" t="s">
        <v>52</v>
      </c>
      <c r="C36" t="s">
        <v>158</v>
      </c>
      <c r="D36" s="1" t="s">
        <v>6</v>
      </c>
      <c r="E36" s="4">
        <v>57513</v>
      </c>
      <c r="F36" s="4">
        <v>7456</v>
      </c>
      <c r="G36" s="4">
        <v>117</v>
      </c>
      <c r="H36" s="4">
        <v>500</v>
      </c>
      <c r="I36" s="4">
        <v>201</v>
      </c>
      <c r="J36" s="4">
        <v>1393</v>
      </c>
      <c r="K36" s="4">
        <v>1151</v>
      </c>
      <c r="L36" s="4">
        <v>4094</v>
      </c>
      <c r="M36" s="4">
        <v>9104</v>
      </c>
      <c r="N36" s="4">
        <v>74073</v>
      </c>
    </row>
    <row r="37" spans="1:14" x14ac:dyDescent="0.25">
      <c r="A37">
        <v>1900</v>
      </c>
      <c r="B37" t="s">
        <v>52</v>
      </c>
      <c r="C37" t="s">
        <v>126</v>
      </c>
      <c r="D37" s="1" t="s">
        <v>6</v>
      </c>
      <c r="E37" s="4">
        <v>111418</v>
      </c>
      <c r="F37" s="4">
        <v>14193</v>
      </c>
      <c r="G37" s="4">
        <v>14</v>
      </c>
      <c r="H37" s="4">
        <v>872</v>
      </c>
      <c r="I37" s="4">
        <v>366</v>
      </c>
      <c r="J37" s="4">
        <v>3140</v>
      </c>
      <c r="K37" s="4">
        <v>1575</v>
      </c>
      <c r="L37" s="4">
        <v>8226</v>
      </c>
      <c r="M37" s="4">
        <v>12973</v>
      </c>
      <c r="N37" s="4">
        <v>138584</v>
      </c>
    </row>
    <row r="38" spans="1:14" x14ac:dyDescent="0.25">
      <c r="A38">
        <v>1900</v>
      </c>
      <c r="B38" t="s">
        <v>52</v>
      </c>
      <c r="C38" t="s">
        <v>54</v>
      </c>
      <c r="D38" s="1" t="s">
        <v>6</v>
      </c>
      <c r="E38" s="4">
        <v>23213</v>
      </c>
      <c r="F38" s="4">
        <v>7163</v>
      </c>
      <c r="G38" s="4">
        <v>436</v>
      </c>
      <c r="H38" s="4">
        <v>313</v>
      </c>
      <c r="I38" s="4">
        <v>108</v>
      </c>
      <c r="J38" s="4">
        <v>2184</v>
      </c>
      <c r="K38" s="4">
        <v>414</v>
      </c>
      <c r="L38" s="4">
        <v>3708</v>
      </c>
      <c r="M38" s="4">
        <v>4400</v>
      </c>
      <c r="N38" s="4">
        <v>34776</v>
      </c>
    </row>
    <row r="39" spans="1:14" x14ac:dyDescent="0.25">
      <c r="A39">
        <v>1900</v>
      </c>
      <c r="B39" t="s">
        <v>52</v>
      </c>
      <c r="C39" t="s">
        <v>55</v>
      </c>
      <c r="D39" s="1" t="s">
        <v>6</v>
      </c>
      <c r="E39" s="4">
        <v>52913</v>
      </c>
      <c r="F39" s="4">
        <v>9770</v>
      </c>
      <c r="G39" s="4">
        <v>1524</v>
      </c>
      <c r="H39" s="4">
        <v>1066</v>
      </c>
      <c r="I39" s="4">
        <v>352</v>
      </c>
      <c r="J39" s="4">
        <v>2210</v>
      </c>
      <c r="K39" s="4">
        <v>974</v>
      </c>
      <c r="L39" s="4">
        <v>3644</v>
      </c>
      <c r="M39" s="4">
        <v>9146</v>
      </c>
      <c r="N39" s="4">
        <v>71829</v>
      </c>
    </row>
    <row r="40" spans="1:14" x14ac:dyDescent="0.25">
      <c r="A40">
        <v>1900</v>
      </c>
      <c r="B40" t="s">
        <v>52</v>
      </c>
      <c r="C40" t="s">
        <v>166</v>
      </c>
      <c r="D40" s="1" t="s">
        <v>6</v>
      </c>
      <c r="E40" s="4">
        <v>94553</v>
      </c>
      <c r="F40" s="4">
        <v>17975</v>
      </c>
      <c r="G40" s="4">
        <v>3</v>
      </c>
      <c r="H40" s="4">
        <v>1751</v>
      </c>
      <c r="I40" s="4">
        <v>637</v>
      </c>
      <c r="J40" s="4">
        <v>5167</v>
      </c>
      <c r="K40" s="4">
        <v>3628</v>
      </c>
      <c r="L40" s="4">
        <v>6789</v>
      </c>
      <c r="M40" s="4">
        <v>16551</v>
      </c>
      <c r="N40" s="4">
        <v>129079</v>
      </c>
    </row>
    <row r="41" spans="1:14" x14ac:dyDescent="0.25">
      <c r="A41">
        <v>1900</v>
      </c>
      <c r="B41" t="s">
        <v>52</v>
      </c>
      <c r="C41" t="s">
        <v>58</v>
      </c>
      <c r="D41" s="1" t="s">
        <v>6</v>
      </c>
      <c r="E41" s="4">
        <v>14507</v>
      </c>
      <c r="F41" s="4">
        <v>4454</v>
      </c>
      <c r="G41" s="4">
        <v>20</v>
      </c>
      <c r="H41" s="4">
        <v>249</v>
      </c>
      <c r="I41" s="4">
        <v>793</v>
      </c>
      <c r="J41" s="4">
        <v>1110</v>
      </c>
      <c r="K41" s="4">
        <v>420</v>
      </c>
      <c r="L41" s="4">
        <v>1862</v>
      </c>
      <c r="M41" s="4">
        <v>3755</v>
      </c>
      <c r="N41" s="4">
        <v>22716</v>
      </c>
    </row>
    <row r="42" spans="1:14" x14ac:dyDescent="0.25">
      <c r="A42">
        <v>1900</v>
      </c>
      <c r="B42" t="s">
        <v>52</v>
      </c>
      <c r="C42" t="s">
        <v>59</v>
      </c>
      <c r="D42" s="1" t="s">
        <v>6</v>
      </c>
      <c r="E42" s="4">
        <v>29360</v>
      </c>
      <c r="F42" s="4">
        <v>13730</v>
      </c>
      <c r="G42" s="4">
        <v>607</v>
      </c>
      <c r="H42" s="4">
        <v>4834</v>
      </c>
      <c r="I42" s="4">
        <v>205</v>
      </c>
      <c r="J42" s="4">
        <v>2054</v>
      </c>
      <c r="K42" s="4">
        <v>689</v>
      </c>
      <c r="L42" s="4">
        <v>5341</v>
      </c>
      <c r="M42" s="4">
        <v>9902</v>
      </c>
      <c r="N42" s="4">
        <v>52992</v>
      </c>
    </row>
    <row r="43" spans="1:14" x14ac:dyDescent="0.25">
      <c r="A43">
        <v>1900</v>
      </c>
      <c r="B43" t="s">
        <v>52</v>
      </c>
      <c r="C43" t="s">
        <v>130</v>
      </c>
      <c r="D43" s="1" t="s">
        <v>6</v>
      </c>
      <c r="E43" s="4">
        <v>690</v>
      </c>
      <c r="F43" s="4">
        <v>3935</v>
      </c>
      <c r="G43" s="4">
        <v>1935</v>
      </c>
      <c r="H43" s="4">
        <v>160</v>
      </c>
      <c r="I43" s="4">
        <v>24</v>
      </c>
      <c r="J43" s="4">
        <v>662</v>
      </c>
      <c r="K43" s="4">
        <v>834</v>
      </c>
      <c r="L43" s="4">
        <v>320</v>
      </c>
      <c r="M43" s="4">
        <v>2773</v>
      </c>
      <c r="N43" s="4">
        <v>7398</v>
      </c>
    </row>
    <row r="44" spans="1:14" x14ac:dyDescent="0.25">
      <c r="A44">
        <v>1900</v>
      </c>
      <c r="B44" t="s">
        <v>52</v>
      </c>
      <c r="C44" t="s">
        <v>153</v>
      </c>
      <c r="D44" s="1" t="s">
        <v>6</v>
      </c>
      <c r="E44" s="4">
        <v>938</v>
      </c>
      <c r="F44" s="4">
        <v>2844</v>
      </c>
      <c r="G44" s="4">
        <v>0</v>
      </c>
      <c r="H44" s="4">
        <v>114</v>
      </c>
      <c r="I44" s="4">
        <v>220</v>
      </c>
      <c r="J44" s="4">
        <v>939</v>
      </c>
      <c r="K44" s="4">
        <v>282</v>
      </c>
      <c r="L44" s="4">
        <v>1289</v>
      </c>
      <c r="M44" s="4">
        <v>3587</v>
      </c>
      <c r="N44" s="4">
        <v>7369</v>
      </c>
    </row>
    <row r="45" spans="1:14" x14ac:dyDescent="0.25">
      <c r="A45">
        <v>1900</v>
      </c>
      <c r="B45" t="s">
        <v>52</v>
      </c>
      <c r="C45" t="s">
        <v>162</v>
      </c>
      <c r="D45" s="1" t="s">
        <v>6</v>
      </c>
      <c r="E45" s="4">
        <v>3061</v>
      </c>
      <c r="F45" s="4">
        <v>12931</v>
      </c>
      <c r="G45" s="4">
        <v>0</v>
      </c>
      <c r="H45" s="4">
        <v>639</v>
      </c>
      <c r="I45" s="4">
        <v>626</v>
      </c>
      <c r="J45" s="4">
        <v>3922</v>
      </c>
      <c r="K45" s="4">
        <v>2515</v>
      </c>
      <c r="L45" s="4">
        <v>5229</v>
      </c>
      <c r="M45" s="4">
        <v>14527</v>
      </c>
      <c r="N45" s="4">
        <v>30519</v>
      </c>
    </row>
    <row r="46" spans="1:14" x14ac:dyDescent="0.25">
      <c r="A46">
        <v>1900</v>
      </c>
      <c r="B46" t="s">
        <v>52</v>
      </c>
      <c r="C46" t="s">
        <v>129</v>
      </c>
      <c r="D46" s="1" t="s">
        <v>6</v>
      </c>
      <c r="E46" s="4">
        <v>1399</v>
      </c>
      <c r="F46" s="4">
        <v>7153</v>
      </c>
      <c r="G46" s="4">
        <v>2</v>
      </c>
      <c r="H46" s="4">
        <v>359</v>
      </c>
      <c r="I46" s="4">
        <v>309</v>
      </c>
      <c r="J46" s="4">
        <v>1681</v>
      </c>
      <c r="K46" s="4">
        <v>1905</v>
      </c>
      <c r="L46" s="4">
        <v>2897</v>
      </c>
      <c r="M46" s="4">
        <v>8181</v>
      </c>
      <c r="N46" s="4">
        <v>16733</v>
      </c>
    </row>
    <row r="47" spans="1:14" x14ac:dyDescent="0.25">
      <c r="A47">
        <v>1900</v>
      </c>
      <c r="B47" t="s">
        <v>52</v>
      </c>
      <c r="C47" t="s">
        <v>173</v>
      </c>
      <c r="D47" s="1" t="s">
        <v>6</v>
      </c>
      <c r="E47" s="4">
        <v>23947</v>
      </c>
      <c r="F47" s="4">
        <v>4789</v>
      </c>
      <c r="G47" s="4">
        <v>564</v>
      </c>
      <c r="H47" s="4">
        <v>1100</v>
      </c>
      <c r="I47" s="4">
        <v>109</v>
      </c>
      <c r="J47" s="4">
        <v>794</v>
      </c>
      <c r="K47" s="4">
        <v>719</v>
      </c>
      <c r="L47" s="4">
        <v>1503</v>
      </c>
      <c r="M47" s="4">
        <v>3550</v>
      </c>
      <c r="N47" s="4">
        <v>32286</v>
      </c>
    </row>
    <row r="48" spans="1:14" x14ac:dyDescent="0.25">
      <c r="A48">
        <v>1900</v>
      </c>
      <c r="B48" t="s">
        <v>52</v>
      </c>
      <c r="C48" t="s">
        <v>62</v>
      </c>
      <c r="D48" s="1" t="s">
        <v>6</v>
      </c>
      <c r="E48" s="4">
        <v>29316</v>
      </c>
      <c r="F48" s="4">
        <v>2229</v>
      </c>
      <c r="G48" s="4">
        <v>79</v>
      </c>
      <c r="H48" s="4">
        <v>154</v>
      </c>
      <c r="I48" s="4">
        <v>28</v>
      </c>
      <c r="J48" s="4">
        <v>648</v>
      </c>
      <c r="K48" s="4">
        <v>356</v>
      </c>
      <c r="L48" s="4">
        <v>964</v>
      </c>
      <c r="M48" s="4">
        <v>2709</v>
      </c>
      <c r="N48" s="4">
        <v>34254</v>
      </c>
    </row>
    <row r="49" spans="1:14" x14ac:dyDescent="0.25">
      <c r="A49">
        <v>1900</v>
      </c>
      <c r="B49" t="s">
        <v>52</v>
      </c>
      <c r="C49" t="s">
        <v>68</v>
      </c>
      <c r="D49" s="1" t="s">
        <v>6</v>
      </c>
      <c r="E49" s="4">
        <v>57677</v>
      </c>
      <c r="F49" s="4">
        <v>6676</v>
      </c>
      <c r="G49" s="4">
        <v>8</v>
      </c>
      <c r="H49" s="4">
        <v>551</v>
      </c>
      <c r="I49" s="4">
        <v>185</v>
      </c>
      <c r="J49" s="4">
        <v>1888</v>
      </c>
      <c r="K49" s="4">
        <v>950</v>
      </c>
      <c r="L49" s="4">
        <v>3094</v>
      </c>
      <c r="M49" s="4">
        <v>8468</v>
      </c>
      <c r="N49" s="4">
        <v>72821</v>
      </c>
    </row>
    <row r="50" spans="1:14" x14ac:dyDescent="0.25">
      <c r="A50">
        <v>1900</v>
      </c>
      <c r="B50" t="s">
        <v>52</v>
      </c>
      <c r="C50" t="s">
        <v>64</v>
      </c>
      <c r="D50" s="1" t="s">
        <v>6</v>
      </c>
      <c r="E50" s="4">
        <v>11089</v>
      </c>
      <c r="F50" s="4">
        <v>1488</v>
      </c>
      <c r="G50" s="4">
        <v>12</v>
      </c>
      <c r="H50" s="4">
        <v>194</v>
      </c>
      <c r="I50" s="4">
        <v>78</v>
      </c>
      <c r="J50" s="4">
        <v>351</v>
      </c>
      <c r="K50" s="4">
        <v>319</v>
      </c>
      <c r="L50" s="4">
        <v>534</v>
      </c>
      <c r="M50" s="4">
        <v>1803</v>
      </c>
      <c r="N50" s="4">
        <v>14380</v>
      </c>
    </row>
    <row r="51" spans="1:14" x14ac:dyDescent="0.25">
      <c r="A51">
        <v>1900</v>
      </c>
      <c r="B51" t="s">
        <v>52</v>
      </c>
      <c r="C51" t="s">
        <v>131</v>
      </c>
      <c r="D51" s="1" t="s">
        <v>6</v>
      </c>
      <c r="E51" s="4">
        <v>48106</v>
      </c>
      <c r="F51" s="4">
        <v>15180</v>
      </c>
      <c r="G51" s="4">
        <v>2134</v>
      </c>
      <c r="H51" s="4">
        <v>2688</v>
      </c>
      <c r="I51" s="4">
        <v>247</v>
      </c>
      <c r="J51" s="4">
        <v>2562</v>
      </c>
      <c r="K51" s="4">
        <v>814</v>
      </c>
      <c r="L51" s="4">
        <v>6735</v>
      </c>
      <c r="M51" s="4">
        <v>9893</v>
      </c>
      <c r="N51" s="4">
        <v>73179</v>
      </c>
    </row>
    <row r="52" spans="1:14" x14ac:dyDescent="0.25">
      <c r="A52">
        <v>1900</v>
      </c>
      <c r="B52" t="s">
        <v>52</v>
      </c>
      <c r="C52" t="s">
        <v>133</v>
      </c>
      <c r="D52" s="1" t="s">
        <v>6</v>
      </c>
      <c r="E52" s="4">
        <v>1544</v>
      </c>
      <c r="F52" s="4">
        <v>193</v>
      </c>
      <c r="G52" s="4">
        <v>0</v>
      </c>
      <c r="H52" s="4">
        <v>22</v>
      </c>
      <c r="I52" s="4">
        <v>8</v>
      </c>
      <c r="J52" s="4">
        <v>68</v>
      </c>
      <c r="K52" s="4">
        <v>52</v>
      </c>
      <c r="L52" s="4">
        <v>43</v>
      </c>
      <c r="M52" s="4">
        <v>172</v>
      </c>
      <c r="N52" s="4">
        <v>1909</v>
      </c>
    </row>
    <row r="53" spans="1:14" x14ac:dyDescent="0.25">
      <c r="A53">
        <v>1900</v>
      </c>
      <c r="B53" t="s">
        <v>52</v>
      </c>
      <c r="C53" t="s">
        <v>167</v>
      </c>
      <c r="D53" s="1" t="s">
        <v>6</v>
      </c>
      <c r="E53" s="4">
        <v>34673</v>
      </c>
      <c r="F53" s="4">
        <v>4835</v>
      </c>
      <c r="G53" s="4">
        <v>794</v>
      </c>
      <c r="H53" s="4">
        <v>557</v>
      </c>
      <c r="I53" s="4">
        <v>157</v>
      </c>
      <c r="J53" s="4">
        <v>1139</v>
      </c>
      <c r="K53" s="4">
        <v>590</v>
      </c>
      <c r="L53" s="4">
        <v>1598</v>
      </c>
      <c r="M53" s="4">
        <v>4239</v>
      </c>
      <c r="N53" s="4">
        <v>43747</v>
      </c>
    </row>
    <row r="54" spans="1:14" x14ac:dyDescent="0.25">
      <c r="A54">
        <v>1900</v>
      </c>
      <c r="B54" t="s">
        <v>52</v>
      </c>
      <c r="C54" t="s">
        <v>154</v>
      </c>
      <c r="D54" s="1" t="s">
        <v>6</v>
      </c>
      <c r="E54" s="4">
        <v>25793</v>
      </c>
      <c r="F54" s="4">
        <v>2393</v>
      </c>
      <c r="G54" s="4">
        <v>1</v>
      </c>
      <c r="H54" s="4">
        <v>339</v>
      </c>
      <c r="I54" s="4">
        <v>111</v>
      </c>
      <c r="J54" s="4">
        <v>739</v>
      </c>
      <c r="K54" s="4">
        <v>362</v>
      </c>
      <c r="L54" s="4">
        <v>841</v>
      </c>
      <c r="M54" s="4">
        <v>2781</v>
      </c>
      <c r="N54" s="4">
        <v>30967</v>
      </c>
    </row>
    <row r="55" spans="1:14" x14ac:dyDescent="0.25">
      <c r="A55">
        <v>1900</v>
      </c>
      <c r="B55" t="s">
        <v>52</v>
      </c>
      <c r="C55" t="s">
        <v>61</v>
      </c>
      <c r="D55" s="1" t="s">
        <v>6</v>
      </c>
      <c r="E55" s="4">
        <v>63644</v>
      </c>
      <c r="F55" s="4">
        <v>5362</v>
      </c>
      <c r="G55" s="4">
        <v>594</v>
      </c>
      <c r="H55" s="4">
        <v>706</v>
      </c>
      <c r="I55" s="4">
        <v>98</v>
      </c>
      <c r="J55" s="4">
        <v>886</v>
      </c>
      <c r="K55" s="4">
        <v>462</v>
      </c>
      <c r="L55" s="4">
        <v>2616</v>
      </c>
      <c r="M55" s="4">
        <v>6061</v>
      </c>
      <c r="N55" s="4">
        <v>75067</v>
      </c>
    </row>
    <row r="56" spans="1:14" x14ac:dyDescent="0.25">
      <c r="A56">
        <v>1900</v>
      </c>
      <c r="B56" t="s">
        <v>52</v>
      </c>
      <c r="C56" t="s">
        <v>65</v>
      </c>
      <c r="D56" s="1" t="s">
        <v>6</v>
      </c>
      <c r="E56" s="4">
        <v>25847</v>
      </c>
      <c r="F56" s="4">
        <v>6103</v>
      </c>
      <c r="G56" s="4">
        <v>51</v>
      </c>
      <c r="H56" s="4">
        <v>1012</v>
      </c>
      <c r="I56" s="4">
        <v>90</v>
      </c>
      <c r="J56" s="4">
        <v>1585</v>
      </c>
      <c r="K56" s="4">
        <v>672</v>
      </c>
      <c r="L56" s="4">
        <v>2693</v>
      </c>
      <c r="M56" s="4">
        <v>4105</v>
      </c>
      <c r="N56" s="4">
        <v>36055</v>
      </c>
    </row>
    <row r="57" spans="1:14" x14ac:dyDescent="0.25">
      <c r="A57">
        <v>1900</v>
      </c>
      <c r="B57" t="s">
        <v>52</v>
      </c>
      <c r="C57" t="s">
        <v>74</v>
      </c>
      <c r="D57" s="1" t="s">
        <v>6</v>
      </c>
      <c r="E57" s="4">
        <v>1355</v>
      </c>
      <c r="F57" s="4">
        <v>66</v>
      </c>
      <c r="G57" s="4">
        <v>0</v>
      </c>
      <c r="H57" s="4">
        <v>12</v>
      </c>
      <c r="I57" s="4">
        <v>1</v>
      </c>
      <c r="J57" s="4">
        <v>11</v>
      </c>
      <c r="K57" s="4">
        <v>3</v>
      </c>
      <c r="L57" s="4">
        <v>39</v>
      </c>
      <c r="M57" s="4">
        <v>80</v>
      </c>
      <c r="N57" s="4">
        <v>1501</v>
      </c>
    </row>
    <row r="58" spans="1:14" x14ac:dyDescent="0.25">
      <c r="A58">
        <v>1900</v>
      </c>
      <c r="B58" t="s">
        <v>52</v>
      </c>
      <c r="C58" t="s">
        <v>132</v>
      </c>
      <c r="D58" s="1" t="s">
        <v>6</v>
      </c>
      <c r="E58" s="4">
        <v>575</v>
      </c>
      <c r="F58" s="4">
        <v>42</v>
      </c>
      <c r="G58" s="4">
        <v>0</v>
      </c>
      <c r="H58" s="4">
        <v>8</v>
      </c>
      <c r="I58" s="4">
        <v>1</v>
      </c>
      <c r="J58" s="4">
        <v>7</v>
      </c>
      <c r="K58" s="4">
        <v>6</v>
      </c>
      <c r="L58" s="4">
        <v>20</v>
      </c>
      <c r="M58" s="4">
        <v>52</v>
      </c>
      <c r="N58" s="4">
        <v>669</v>
      </c>
    </row>
    <row r="59" spans="1:14" x14ac:dyDescent="0.25">
      <c r="A59">
        <v>1900</v>
      </c>
      <c r="B59" t="s">
        <v>52</v>
      </c>
      <c r="C59" t="s">
        <v>63</v>
      </c>
      <c r="D59" s="1" t="s">
        <v>6</v>
      </c>
      <c r="E59" s="4">
        <v>40929</v>
      </c>
      <c r="F59" s="4">
        <v>18490</v>
      </c>
      <c r="G59" s="4">
        <v>3795</v>
      </c>
      <c r="H59" s="4">
        <v>3271</v>
      </c>
      <c r="I59" s="4">
        <v>351</v>
      </c>
      <c r="J59" s="4">
        <v>2981</v>
      </c>
      <c r="K59" s="4">
        <v>2125</v>
      </c>
      <c r="L59" s="4">
        <v>5967</v>
      </c>
      <c r="M59" s="4">
        <v>11259</v>
      </c>
      <c r="N59" s="4">
        <v>70678</v>
      </c>
    </row>
    <row r="60" spans="1:14" x14ac:dyDescent="0.25">
      <c r="A60">
        <v>1900</v>
      </c>
      <c r="B60" t="s">
        <v>52</v>
      </c>
      <c r="C60" t="s">
        <v>60</v>
      </c>
      <c r="D60" s="1" t="s">
        <v>6</v>
      </c>
      <c r="E60" s="4">
        <v>20478</v>
      </c>
      <c r="F60" s="4">
        <v>1813</v>
      </c>
      <c r="G60" s="4">
        <v>1</v>
      </c>
      <c r="H60" s="4">
        <v>174</v>
      </c>
      <c r="I60" s="4">
        <v>44</v>
      </c>
      <c r="J60" s="4">
        <v>594</v>
      </c>
      <c r="K60" s="4">
        <v>217</v>
      </c>
      <c r="L60" s="4">
        <v>783</v>
      </c>
      <c r="M60" s="4">
        <v>2502</v>
      </c>
      <c r="N60" s="4">
        <v>24793</v>
      </c>
    </row>
    <row r="61" spans="1:14" x14ac:dyDescent="0.25">
      <c r="A61">
        <v>1900</v>
      </c>
      <c r="B61" t="s">
        <v>52</v>
      </c>
      <c r="C61" t="s">
        <v>179</v>
      </c>
      <c r="D61" s="1" t="s">
        <v>6</v>
      </c>
      <c r="E61" s="4">
        <v>29317</v>
      </c>
      <c r="F61" s="4">
        <v>2922</v>
      </c>
      <c r="G61" s="4">
        <v>0</v>
      </c>
      <c r="H61" s="4">
        <v>448</v>
      </c>
      <c r="I61" s="4">
        <v>79</v>
      </c>
      <c r="J61" s="4">
        <v>514</v>
      </c>
      <c r="K61" s="4">
        <v>301</v>
      </c>
      <c r="L61" s="4">
        <v>1881</v>
      </c>
      <c r="M61" s="4">
        <v>4093</v>
      </c>
      <c r="N61" s="4">
        <v>36332</v>
      </c>
    </row>
    <row r="62" spans="1:14" x14ac:dyDescent="0.25">
      <c r="A62">
        <v>1900</v>
      </c>
      <c r="B62" t="s">
        <v>52</v>
      </c>
      <c r="C62" t="s">
        <v>180</v>
      </c>
      <c r="D62" s="1" t="s">
        <v>6</v>
      </c>
      <c r="E62" s="4">
        <v>17885</v>
      </c>
      <c r="F62" s="4">
        <v>3489</v>
      </c>
      <c r="G62" s="4">
        <v>7</v>
      </c>
      <c r="H62" s="4">
        <v>262</v>
      </c>
      <c r="I62" s="4">
        <v>90</v>
      </c>
      <c r="J62" s="4">
        <v>1000</v>
      </c>
      <c r="K62" s="4">
        <v>417</v>
      </c>
      <c r="L62" s="4">
        <v>1713</v>
      </c>
      <c r="M62" s="4">
        <v>2800</v>
      </c>
      <c r="N62" s="4">
        <v>24174</v>
      </c>
    </row>
    <row r="63" spans="1:14" x14ac:dyDescent="0.25">
      <c r="A63">
        <v>1900</v>
      </c>
      <c r="B63" t="s">
        <v>52</v>
      </c>
      <c r="C63" t="s">
        <v>67</v>
      </c>
      <c r="D63" s="1" t="s">
        <v>6</v>
      </c>
      <c r="E63" s="4">
        <v>67864</v>
      </c>
      <c r="F63" s="4">
        <v>7271</v>
      </c>
      <c r="G63" s="4">
        <v>2</v>
      </c>
      <c r="H63" s="4">
        <v>733</v>
      </c>
      <c r="I63" s="4">
        <v>282</v>
      </c>
      <c r="J63" s="4">
        <v>1820</v>
      </c>
      <c r="K63" s="4">
        <v>737</v>
      </c>
      <c r="L63" s="4">
        <v>3697</v>
      </c>
      <c r="M63" s="4">
        <v>9475</v>
      </c>
      <c r="N63" s="4">
        <v>84610</v>
      </c>
    </row>
    <row r="64" spans="1:14" x14ac:dyDescent="0.25">
      <c r="A64">
        <v>1900</v>
      </c>
      <c r="B64" t="s">
        <v>75</v>
      </c>
      <c r="C64" t="s">
        <v>76</v>
      </c>
      <c r="D64" s="1" t="s">
        <v>6</v>
      </c>
      <c r="E64" s="4">
        <v>125599</v>
      </c>
      <c r="F64" s="4">
        <v>16499</v>
      </c>
      <c r="G64" s="4">
        <v>21</v>
      </c>
      <c r="H64" s="4">
        <v>2112</v>
      </c>
      <c r="I64" s="4">
        <v>914</v>
      </c>
      <c r="J64" s="4">
        <v>4716</v>
      </c>
      <c r="K64" s="4">
        <v>1849</v>
      </c>
      <c r="L64" s="4">
        <v>6887</v>
      </c>
      <c r="M64" s="4">
        <v>15470</v>
      </c>
      <c r="N64" s="4">
        <v>157568</v>
      </c>
    </row>
    <row r="65" spans="1:14" x14ac:dyDescent="0.25">
      <c r="A65">
        <v>1900</v>
      </c>
      <c r="B65" t="s">
        <v>75</v>
      </c>
      <c r="C65" t="s">
        <v>77</v>
      </c>
      <c r="D65" s="1" t="s">
        <v>6</v>
      </c>
      <c r="E65" s="4">
        <v>87004</v>
      </c>
      <c r="F65" s="4">
        <v>14459</v>
      </c>
      <c r="G65" s="4">
        <v>462</v>
      </c>
      <c r="H65" s="4">
        <v>1522</v>
      </c>
      <c r="I65" s="4">
        <v>444</v>
      </c>
      <c r="J65" s="4">
        <v>4528</v>
      </c>
      <c r="K65" s="4">
        <v>1432</v>
      </c>
      <c r="L65" s="4">
        <v>6071</v>
      </c>
      <c r="M65" s="4">
        <v>13232</v>
      </c>
      <c r="N65" s="4">
        <v>114695</v>
      </c>
    </row>
    <row r="66" spans="1:14" x14ac:dyDescent="0.25">
      <c r="A66">
        <v>1900</v>
      </c>
      <c r="B66" t="s">
        <v>75</v>
      </c>
      <c r="C66" t="s">
        <v>163</v>
      </c>
      <c r="D66" s="1" t="s">
        <v>6</v>
      </c>
      <c r="E66" s="4">
        <v>226453</v>
      </c>
      <c r="F66" s="4">
        <v>55857</v>
      </c>
      <c r="G66" s="4">
        <v>301</v>
      </c>
      <c r="H66" s="4">
        <v>5630</v>
      </c>
      <c r="I66" s="4">
        <v>6410</v>
      </c>
      <c r="J66" s="4">
        <v>15392</v>
      </c>
      <c r="K66" s="4">
        <v>6527</v>
      </c>
      <c r="L66" s="4">
        <v>21597</v>
      </c>
      <c r="M66" s="4">
        <v>50905</v>
      </c>
      <c r="N66" s="4">
        <v>333215</v>
      </c>
    </row>
    <row r="67" spans="1:14" x14ac:dyDescent="0.25">
      <c r="A67">
        <v>1900</v>
      </c>
      <c r="B67" t="s">
        <v>75</v>
      </c>
      <c r="C67" t="s">
        <v>79</v>
      </c>
      <c r="D67" s="1" t="s">
        <v>6</v>
      </c>
      <c r="E67" s="4">
        <v>80128</v>
      </c>
      <c r="F67" s="4">
        <v>15334</v>
      </c>
      <c r="G67" s="4">
        <v>0</v>
      </c>
      <c r="H67" s="4">
        <v>1806</v>
      </c>
      <c r="I67" s="4">
        <v>531</v>
      </c>
      <c r="J67" s="4">
        <v>5395</v>
      </c>
      <c r="K67" s="4">
        <v>1185</v>
      </c>
      <c r="L67" s="4">
        <v>6417</v>
      </c>
      <c r="M67" s="4">
        <v>15717</v>
      </c>
      <c r="N67" s="4">
        <v>111179</v>
      </c>
    </row>
    <row r="68" spans="1:14" x14ac:dyDescent="0.25">
      <c r="A68">
        <v>1900</v>
      </c>
      <c r="B68" t="s">
        <v>75</v>
      </c>
      <c r="C68" t="s">
        <v>81</v>
      </c>
      <c r="D68" s="1" t="s">
        <v>6</v>
      </c>
      <c r="E68" s="4">
        <v>67059</v>
      </c>
      <c r="F68" s="4">
        <v>23082</v>
      </c>
      <c r="G68" s="4">
        <v>4275</v>
      </c>
      <c r="H68" s="4">
        <v>7928</v>
      </c>
      <c r="I68" s="4">
        <v>1013</v>
      </c>
      <c r="J68" s="4">
        <v>3616</v>
      </c>
      <c r="K68" s="4">
        <v>1404</v>
      </c>
      <c r="L68" s="4">
        <v>4846</v>
      </c>
      <c r="M68" s="4">
        <v>15957</v>
      </c>
      <c r="N68" s="4">
        <v>106098</v>
      </c>
    </row>
    <row r="69" spans="1:14" x14ac:dyDescent="0.25">
      <c r="A69">
        <v>1900</v>
      </c>
      <c r="B69" t="s">
        <v>75</v>
      </c>
      <c r="C69" t="s">
        <v>82</v>
      </c>
      <c r="D69" s="1" t="s">
        <v>6</v>
      </c>
      <c r="E69" s="4">
        <v>72977</v>
      </c>
      <c r="F69" s="4">
        <v>11997</v>
      </c>
      <c r="G69" s="4">
        <v>152</v>
      </c>
      <c r="H69" s="4">
        <v>1445</v>
      </c>
      <c r="I69" s="4">
        <v>485</v>
      </c>
      <c r="J69" s="4">
        <v>3502</v>
      </c>
      <c r="K69" s="4">
        <v>2118</v>
      </c>
      <c r="L69" s="4">
        <v>4295</v>
      </c>
      <c r="M69" s="4">
        <v>14340</v>
      </c>
      <c r="N69" s="4">
        <v>99314</v>
      </c>
    </row>
    <row r="70" spans="1:14" x14ac:dyDescent="0.25">
      <c r="A70">
        <v>1900</v>
      </c>
      <c r="B70" t="s">
        <v>75</v>
      </c>
      <c r="C70" t="s">
        <v>159</v>
      </c>
      <c r="D70" s="1" t="s">
        <v>6</v>
      </c>
      <c r="E70" s="4">
        <v>100150</v>
      </c>
      <c r="F70" s="4">
        <v>16899</v>
      </c>
      <c r="G70" s="4">
        <v>1</v>
      </c>
      <c r="H70" s="4">
        <v>2163</v>
      </c>
      <c r="I70" s="4">
        <v>1109</v>
      </c>
      <c r="J70" s="4">
        <v>5703</v>
      </c>
      <c r="K70" s="4">
        <v>1631</v>
      </c>
      <c r="L70" s="4">
        <v>6292</v>
      </c>
      <c r="M70" s="4">
        <v>20077</v>
      </c>
      <c r="N70" s="4">
        <v>137126</v>
      </c>
    </row>
    <row r="71" spans="1:14" x14ac:dyDescent="0.25">
      <c r="A71">
        <v>1900</v>
      </c>
      <c r="B71" t="s">
        <v>75</v>
      </c>
      <c r="C71" t="s">
        <v>164</v>
      </c>
      <c r="D71" s="1" t="s">
        <v>6</v>
      </c>
      <c r="E71" s="4">
        <v>49053</v>
      </c>
      <c r="F71" s="4">
        <v>4641</v>
      </c>
      <c r="G71" s="4">
        <v>0</v>
      </c>
      <c r="H71" s="4">
        <v>679</v>
      </c>
      <c r="I71" s="4">
        <v>210</v>
      </c>
      <c r="J71" s="4">
        <v>1444</v>
      </c>
      <c r="K71" s="4">
        <v>497</v>
      </c>
      <c r="L71" s="4">
        <v>1811</v>
      </c>
      <c r="M71" s="4">
        <v>6167</v>
      </c>
      <c r="N71" s="4">
        <v>59861</v>
      </c>
    </row>
    <row r="72" spans="1:14" x14ac:dyDescent="0.25">
      <c r="A72">
        <v>1900</v>
      </c>
      <c r="B72" t="s">
        <v>75</v>
      </c>
      <c r="C72" t="s">
        <v>165</v>
      </c>
      <c r="D72" s="1" t="s">
        <v>6</v>
      </c>
      <c r="E72" s="4">
        <v>64374</v>
      </c>
      <c r="F72" s="4">
        <v>8543</v>
      </c>
      <c r="G72" s="4">
        <v>7</v>
      </c>
      <c r="H72" s="4">
        <v>1294</v>
      </c>
      <c r="I72" s="4">
        <v>441</v>
      </c>
      <c r="J72" s="4">
        <v>2467</v>
      </c>
      <c r="K72" s="4">
        <v>1260</v>
      </c>
      <c r="L72" s="4">
        <v>3074</v>
      </c>
      <c r="M72" s="4">
        <v>9608</v>
      </c>
      <c r="N72" s="4">
        <v>82525</v>
      </c>
    </row>
    <row r="73" spans="1:14" x14ac:dyDescent="0.25">
      <c r="A73">
        <v>1900</v>
      </c>
      <c r="B73" t="s">
        <v>75</v>
      </c>
      <c r="C73" t="s">
        <v>85</v>
      </c>
      <c r="D73" s="1" t="s">
        <v>6</v>
      </c>
      <c r="E73" s="4">
        <v>68586</v>
      </c>
      <c r="F73" s="4">
        <v>14134</v>
      </c>
      <c r="G73" s="4">
        <v>605</v>
      </c>
      <c r="H73" s="4">
        <v>1269</v>
      </c>
      <c r="I73" s="4">
        <v>551</v>
      </c>
      <c r="J73" s="4">
        <v>4353</v>
      </c>
      <c r="K73" s="4">
        <v>2158</v>
      </c>
      <c r="L73" s="4">
        <v>5198</v>
      </c>
      <c r="M73" s="4">
        <v>13406</v>
      </c>
      <c r="N73" s="4">
        <v>96126</v>
      </c>
    </row>
    <row r="74" spans="1:14" x14ac:dyDescent="0.25">
      <c r="A74">
        <v>1900</v>
      </c>
      <c r="B74" t="s">
        <v>75</v>
      </c>
      <c r="C74" t="s">
        <v>137</v>
      </c>
      <c r="D74" s="1" t="s">
        <v>6</v>
      </c>
      <c r="E74" s="4">
        <v>3863</v>
      </c>
      <c r="F74" s="4">
        <v>7528</v>
      </c>
      <c r="G74" s="4">
        <v>1322</v>
      </c>
      <c r="H74" s="4">
        <v>425</v>
      </c>
      <c r="I74" s="4">
        <v>507</v>
      </c>
      <c r="J74" s="4">
        <v>1836</v>
      </c>
      <c r="K74" s="4">
        <v>646</v>
      </c>
      <c r="L74" s="4">
        <v>2792</v>
      </c>
      <c r="M74" s="4">
        <v>7560</v>
      </c>
      <c r="N74" s="4">
        <v>18951</v>
      </c>
    </row>
    <row r="75" spans="1:14" x14ac:dyDescent="0.25">
      <c r="A75">
        <v>1900</v>
      </c>
      <c r="B75" t="s">
        <v>75</v>
      </c>
      <c r="C75" s="1" t="s">
        <v>168</v>
      </c>
      <c r="D75" s="1" t="s">
        <v>6</v>
      </c>
      <c r="E75" s="4">
        <v>3512</v>
      </c>
      <c r="F75" s="4">
        <v>4067</v>
      </c>
      <c r="G75" s="4">
        <v>0</v>
      </c>
      <c r="H75" s="4">
        <v>239</v>
      </c>
      <c r="I75" s="4">
        <v>437</v>
      </c>
      <c r="J75" s="4">
        <v>1512</v>
      </c>
      <c r="K75" s="4">
        <v>326</v>
      </c>
      <c r="L75" s="4">
        <v>1553</v>
      </c>
      <c r="M75" s="4">
        <v>4972</v>
      </c>
      <c r="N75" s="4">
        <v>12551</v>
      </c>
    </row>
    <row r="76" spans="1:14" x14ac:dyDescent="0.25">
      <c r="A76">
        <v>1900</v>
      </c>
      <c r="B76" t="s">
        <v>75</v>
      </c>
      <c r="C76" t="s">
        <v>141</v>
      </c>
      <c r="D76" s="1" t="s">
        <v>6</v>
      </c>
      <c r="E76" s="4">
        <v>1634</v>
      </c>
      <c r="F76" s="4">
        <v>5523</v>
      </c>
      <c r="G76" s="4">
        <v>1</v>
      </c>
      <c r="H76" s="4">
        <v>265</v>
      </c>
      <c r="I76" s="4">
        <v>1255</v>
      </c>
      <c r="J76" s="4">
        <v>1381</v>
      </c>
      <c r="K76" s="4">
        <v>825</v>
      </c>
      <c r="L76" s="4">
        <v>1796</v>
      </c>
      <c r="M76" s="4">
        <v>6070</v>
      </c>
      <c r="N76" s="4">
        <v>13227</v>
      </c>
    </row>
    <row r="77" spans="1:14" x14ac:dyDescent="0.25">
      <c r="A77">
        <v>1900</v>
      </c>
      <c r="B77" t="s">
        <v>75</v>
      </c>
      <c r="C77" t="s">
        <v>138</v>
      </c>
      <c r="D77" s="1" t="s">
        <v>6</v>
      </c>
      <c r="E77" s="4">
        <v>2570</v>
      </c>
      <c r="F77" s="4">
        <v>3043</v>
      </c>
      <c r="G77" s="4">
        <v>0</v>
      </c>
      <c r="H77" s="4">
        <v>187</v>
      </c>
      <c r="I77" s="4">
        <v>106</v>
      </c>
      <c r="J77" s="4">
        <v>1133</v>
      </c>
      <c r="K77" s="4">
        <v>427</v>
      </c>
      <c r="L77" s="4">
        <v>1190</v>
      </c>
      <c r="M77" s="4">
        <v>3332</v>
      </c>
      <c r="N77" s="4">
        <v>8945</v>
      </c>
    </row>
    <row r="78" spans="1:14" x14ac:dyDescent="0.25">
      <c r="A78">
        <v>1900</v>
      </c>
      <c r="B78" t="s">
        <v>75</v>
      </c>
      <c r="C78" t="s">
        <v>170</v>
      </c>
      <c r="D78" s="1" t="s">
        <v>6</v>
      </c>
      <c r="E78" s="4">
        <v>41580</v>
      </c>
      <c r="F78" s="4">
        <v>12935</v>
      </c>
      <c r="G78" s="4">
        <v>1</v>
      </c>
      <c r="H78" s="4">
        <v>983</v>
      </c>
      <c r="I78" s="4">
        <v>564</v>
      </c>
      <c r="J78" s="4">
        <v>4730</v>
      </c>
      <c r="K78" s="4">
        <v>1745</v>
      </c>
      <c r="L78" s="4">
        <v>4912</v>
      </c>
      <c r="M78" s="4">
        <v>15358</v>
      </c>
      <c r="N78" s="4">
        <v>69873</v>
      </c>
    </row>
    <row r="79" spans="1:14" x14ac:dyDescent="0.25">
      <c r="A79">
        <v>1900</v>
      </c>
      <c r="B79" t="s">
        <v>75</v>
      </c>
      <c r="C79" s="1" t="s">
        <v>169</v>
      </c>
      <c r="D79" s="1" t="s">
        <v>6</v>
      </c>
      <c r="E79" s="4">
        <v>38102</v>
      </c>
      <c r="F79" s="4">
        <v>165367</v>
      </c>
      <c r="G79" s="4">
        <v>240</v>
      </c>
      <c r="H79" s="4">
        <v>13701</v>
      </c>
      <c r="I79" s="4">
        <v>23416</v>
      </c>
      <c r="J79" s="4">
        <v>47334</v>
      </c>
      <c r="K79" s="4">
        <v>19859</v>
      </c>
      <c r="L79" s="4">
        <v>60817</v>
      </c>
      <c r="M79" s="4">
        <v>189965</v>
      </c>
      <c r="N79" s="4">
        <v>393434</v>
      </c>
    </row>
    <row r="80" spans="1:14" x14ac:dyDescent="0.25">
      <c r="A80">
        <v>1900</v>
      </c>
      <c r="B80" t="s">
        <v>75</v>
      </c>
      <c r="C80" s="1" t="s">
        <v>171</v>
      </c>
      <c r="D80" s="1" t="s">
        <v>6</v>
      </c>
      <c r="E80" s="4">
        <v>9722</v>
      </c>
      <c r="F80" s="4">
        <v>10160</v>
      </c>
      <c r="G80" s="4">
        <v>0</v>
      </c>
      <c r="H80" s="4">
        <v>641</v>
      </c>
      <c r="I80" s="4">
        <v>850</v>
      </c>
      <c r="J80" s="4">
        <v>2981</v>
      </c>
      <c r="K80" s="4">
        <v>1883</v>
      </c>
      <c r="L80" s="4">
        <v>3805</v>
      </c>
      <c r="M80" s="4">
        <v>11167</v>
      </c>
      <c r="N80" s="4">
        <v>31049</v>
      </c>
    </row>
    <row r="81" spans="1:14" x14ac:dyDescent="0.25">
      <c r="A81">
        <v>1900</v>
      </c>
      <c r="B81" t="s">
        <v>75</v>
      </c>
      <c r="C81" t="s">
        <v>156</v>
      </c>
      <c r="D81" s="1" t="s">
        <v>6</v>
      </c>
      <c r="E81" s="4">
        <v>2782</v>
      </c>
      <c r="F81" s="4">
        <v>4611</v>
      </c>
      <c r="G81" s="4">
        <v>780</v>
      </c>
      <c r="H81" s="4">
        <v>376</v>
      </c>
      <c r="I81" s="4">
        <v>142</v>
      </c>
      <c r="J81" s="4">
        <v>1213</v>
      </c>
      <c r="K81" s="4">
        <v>547</v>
      </c>
      <c r="L81" s="4">
        <v>1553</v>
      </c>
      <c r="M81" s="4">
        <v>5999</v>
      </c>
      <c r="N81" s="4">
        <v>13392</v>
      </c>
    </row>
    <row r="82" spans="1:14" x14ac:dyDescent="0.25">
      <c r="A82">
        <v>1900</v>
      </c>
      <c r="B82" t="s">
        <v>75</v>
      </c>
      <c r="C82" s="6" t="s">
        <v>172</v>
      </c>
      <c r="D82" s="1" t="s">
        <v>6</v>
      </c>
      <c r="E82" s="4">
        <v>27697</v>
      </c>
      <c r="F82" s="4">
        <v>3383</v>
      </c>
      <c r="G82" s="4">
        <v>53</v>
      </c>
      <c r="H82" s="4">
        <v>485</v>
      </c>
      <c r="I82" s="4">
        <v>103</v>
      </c>
      <c r="J82" s="4">
        <v>874</v>
      </c>
      <c r="K82" s="4">
        <v>349</v>
      </c>
      <c r="L82" s="4">
        <v>1519</v>
      </c>
      <c r="M82" s="4">
        <v>3913</v>
      </c>
      <c r="N82" s="4">
        <v>34993</v>
      </c>
    </row>
    <row r="83" spans="1:14" x14ac:dyDescent="0.25">
      <c r="A83">
        <v>1900</v>
      </c>
      <c r="B83" t="s">
        <v>75</v>
      </c>
      <c r="C83" s="7" t="s">
        <v>150</v>
      </c>
      <c r="D83" s="1" t="s">
        <v>6</v>
      </c>
      <c r="E83" s="4">
        <v>5006</v>
      </c>
      <c r="F83" s="4">
        <v>833</v>
      </c>
      <c r="G83" s="4">
        <v>0</v>
      </c>
      <c r="H83" s="4">
        <v>119</v>
      </c>
      <c r="I83" s="4">
        <v>33</v>
      </c>
      <c r="J83" s="4">
        <v>371</v>
      </c>
      <c r="K83" s="4">
        <v>92</v>
      </c>
      <c r="L83" s="4">
        <v>218</v>
      </c>
      <c r="M83" s="4">
        <v>695</v>
      </c>
      <c r="N83" s="4">
        <v>6534</v>
      </c>
    </row>
    <row r="84" spans="1:14" x14ac:dyDescent="0.25">
      <c r="A84">
        <v>1900</v>
      </c>
      <c r="B84" t="s">
        <v>75</v>
      </c>
      <c r="C84" t="s">
        <v>148</v>
      </c>
      <c r="D84" s="1" t="s">
        <v>6</v>
      </c>
      <c r="E84" s="4">
        <v>30319</v>
      </c>
      <c r="F84" s="4">
        <v>2709</v>
      </c>
      <c r="G84" s="4">
        <v>1</v>
      </c>
      <c r="H84" s="4">
        <v>439</v>
      </c>
      <c r="I84" s="4">
        <v>160</v>
      </c>
      <c r="J84" s="4">
        <v>1048</v>
      </c>
      <c r="K84" s="4">
        <v>335</v>
      </c>
      <c r="L84" s="4">
        <v>726</v>
      </c>
      <c r="M84" s="4">
        <v>2847</v>
      </c>
      <c r="N84" s="4">
        <v>35875</v>
      </c>
    </row>
    <row r="85" spans="1:14" x14ac:dyDescent="0.25">
      <c r="A85">
        <v>1900</v>
      </c>
      <c r="B85" t="s">
        <v>75</v>
      </c>
      <c r="C85" t="s">
        <v>147</v>
      </c>
      <c r="D85" s="1" t="s">
        <v>6</v>
      </c>
      <c r="E85" s="4">
        <v>98034</v>
      </c>
      <c r="F85" s="4">
        <v>16507</v>
      </c>
      <c r="G85" s="4">
        <v>2989</v>
      </c>
      <c r="H85" s="4">
        <v>1558</v>
      </c>
      <c r="I85" s="4">
        <v>521</v>
      </c>
      <c r="J85" s="4">
        <v>3652</v>
      </c>
      <c r="K85" s="4">
        <v>1824</v>
      </c>
      <c r="L85" s="4">
        <v>5963</v>
      </c>
      <c r="M85" s="4">
        <v>10350</v>
      </c>
      <c r="N85" s="4">
        <v>124891</v>
      </c>
    </row>
    <row r="86" spans="1:14" x14ac:dyDescent="0.25">
      <c r="A86">
        <v>1900</v>
      </c>
      <c r="B86" t="s">
        <v>75</v>
      </c>
      <c r="C86" s="6" t="s">
        <v>91</v>
      </c>
      <c r="D86" s="1" t="s">
        <v>6</v>
      </c>
      <c r="E86" s="4">
        <v>8193</v>
      </c>
      <c r="F86" s="4">
        <v>767</v>
      </c>
      <c r="G86" s="4">
        <v>0</v>
      </c>
      <c r="H86" s="4">
        <v>128</v>
      </c>
      <c r="I86" s="4">
        <v>37</v>
      </c>
      <c r="J86" s="4">
        <v>163</v>
      </c>
      <c r="K86" s="4">
        <v>66</v>
      </c>
      <c r="L86" s="4">
        <v>373</v>
      </c>
      <c r="M86" s="4">
        <v>800</v>
      </c>
      <c r="N86" s="4">
        <v>9760</v>
      </c>
    </row>
    <row r="87" spans="1:14" x14ac:dyDescent="0.25">
      <c r="A87">
        <v>1900</v>
      </c>
      <c r="B87" t="s">
        <v>75</v>
      </c>
      <c r="C87" s="7" t="s">
        <v>151</v>
      </c>
      <c r="D87" s="1" t="s">
        <v>6</v>
      </c>
      <c r="E87" s="4">
        <v>50006</v>
      </c>
      <c r="F87" s="4">
        <v>4089</v>
      </c>
      <c r="G87" s="4">
        <v>0</v>
      </c>
      <c r="H87" s="4">
        <v>727</v>
      </c>
      <c r="I87" s="4">
        <v>191</v>
      </c>
      <c r="J87" s="4">
        <v>1220</v>
      </c>
      <c r="K87" s="4">
        <v>424</v>
      </c>
      <c r="L87" s="4">
        <v>1527</v>
      </c>
      <c r="M87" s="4">
        <v>5704</v>
      </c>
      <c r="N87" s="4">
        <v>59799</v>
      </c>
    </row>
    <row r="88" spans="1:14" x14ac:dyDescent="0.25">
      <c r="A88">
        <v>1900</v>
      </c>
      <c r="B88" t="s">
        <v>75</v>
      </c>
      <c r="C88" t="s">
        <v>97</v>
      </c>
      <c r="D88" s="1" t="s">
        <v>6</v>
      </c>
      <c r="E88" s="4">
        <v>34652</v>
      </c>
      <c r="F88" s="4">
        <v>5415</v>
      </c>
      <c r="G88" s="4">
        <v>0</v>
      </c>
      <c r="H88" s="4">
        <v>681</v>
      </c>
      <c r="I88" s="4">
        <v>226</v>
      </c>
      <c r="J88" s="4">
        <v>1935</v>
      </c>
      <c r="K88" s="4">
        <v>970</v>
      </c>
      <c r="L88" s="4">
        <v>1603</v>
      </c>
      <c r="M88" s="4">
        <v>5765</v>
      </c>
      <c r="N88" s="4">
        <v>45832</v>
      </c>
    </row>
    <row r="89" spans="1:14" x14ac:dyDescent="0.25">
      <c r="A89">
        <v>1900</v>
      </c>
      <c r="B89" t="s">
        <v>75</v>
      </c>
      <c r="C89" t="s">
        <v>149</v>
      </c>
      <c r="D89" s="1" t="s">
        <v>6</v>
      </c>
      <c r="E89" s="4">
        <v>34959</v>
      </c>
      <c r="F89" s="4">
        <v>7659</v>
      </c>
      <c r="G89" s="4">
        <v>0</v>
      </c>
      <c r="H89" s="4">
        <v>659</v>
      </c>
      <c r="I89" s="4">
        <v>267</v>
      </c>
      <c r="J89" s="4">
        <v>1813</v>
      </c>
      <c r="K89" s="4">
        <v>555</v>
      </c>
      <c r="L89" s="4">
        <v>4365</v>
      </c>
      <c r="M89" s="4">
        <v>6046</v>
      </c>
      <c r="N89" s="4">
        <v>48664</v>
      </c>
    </row>
    <row r="90" spans="1:14" x14ac:dyDescent="0.25">
      <c r="A90">
        <v>1900</v>
      </c>
      <c r="B90" t="s">
        <v>75</v>
      </c>
      <c r="C90" t="s">
        <v>86</v>
      </c>
      <c r="D90" s="1" t="s">
        <v>6</v>
      </c>
      <c r="E90" s="4">
        <v>10983</v>
      </c>
      <c r="F90" s="4">
        <v>5996</v>
      </c>
      <c r="G90" s="4">
        <v>1771</v>
      </c>
      <c r="H90" s="4">
        <v>258</v>
      </c>
      <c r="I90" s="4">
        <v>125</v>
      </c>
      <c r="J90" s="4">
        <v>1100</v>
      </c>
      <c r="K90" s="4">
        <v>391</v>
      </c>
      <c r="L90" s="4">
        <v>2351</v>
      </c>
      <c r="M90" s="4">
        <v>3991</v>
      </c>
      <c r="N90" s="4">
        <v>20970</v>
      </c>
    </row>
    <row r="91" spans="1:14" x14ac:dyDescent="0.25">
      <c r="A91">
        <v>1900</v>
      </c>
      <c r="B91" t="s">
        <v>75</v>
      </c>
      <c r="C91" t="s">
        <v>88</v>
      </c>
      <c r="D91" s="1" t="s">
        <v>6</v>
      </c>
      <c r="E91" s="4">
        <v>4556</v>
      </c>
      <c r="F91" s="4">
        <v>1088</v>
      </c>
      <c r="G91" s="4">
        <v>21</v>
      </c>
      <c r="H91" s="4">
        <v>178</v>
      </c>
      <c r="I91" s="4">
        <v>14</v>
      </c>
      <c r="J91" s="4">
        <v>297</v>
      </c>
      <c r="K91" s="4">
        <v>110</v>
      </c>
      <c r="L91" s="4">
        <v>468</v>
      </c>
      <c r="M91" s="4">
        <v>762</v>
      </c>
      <c r="N91" s="4">
        <v>6406</v>
      </c>
    </row>
    <row r="92" spans="1:14" x14ac:dyDescent="0.25">
      <c r="A92">
        <v>1900</v>
      </c>
      <c r="B92" t="s">
        <v>75</v>
      </c>
      <c r="C92" t="s">
        <v>144</v>
      </c>
      <c r="D92" s="1" t="s">
        <v>6</v>
      </c>
      <c r="E92" s="4">
        <v>28771</v>
      </c>
      <c r="F92" s="4">
        <v>4706</v>
      </c>
      <c r="G92" s="4">
        <v>0</v>
      </c>
      <c r="H92" s="4">
        <v>416</v>
      </c>
      <c r="I92" s="4">
        <v>577</v>
      </c>
      <c r="J92" s="4">
        <v>1393</v>
      </c>
      <c r="K92" s="4">
        <v>584</v>
      </c>
      <c r="L92" s="4">
        <v>1736</v>
      </c>
      <c r="M92" s="4">
        <v>4209</v>
      </c>
      <c r="N92" s="4">
        <v>37686</v>
      </c>
    </row>
    <row r="93" spans="1:14" x14ac:dyDescent="0.25">
      <c r="A93">
        <v>1900</v>
      </c>
      <c r="B93" t="s">
        <v>75</v>
      </c>
      <c r="C93" t="s">
        <v>145</v>
      </c>
      <c r="D93" s="1" t="s">
        <v>6</v>
      </c>
      <c r="E93" s="4">
        <v>7552</v>
      </c>
      <c r="F93" s="4">
        <v>1385</v>
      </c>
      <c r="G93" s="4">
        <v>1</v>
      </c>
      <c r="H93" s="4">
        <v>100</v>
      </c>
      <c r="I93" s="4">
        <v>38</v>
      </c>
      <c r="J93" s="4">
        <v>221</v>
      </c>
      <c r="K93" s="4">
        <v>135</v>
      </c>
      <c r="L93" s="4">
        <v>890</v>
      </c>
      <c r="M93" s="4">
        <v>1075</v>
      </c>
      <c r="N93" s="4">
        <v>10012</v>
      </c>
    </row>
    <row r="94" spans="1:14" x14ac:dyDescent="0.25">
      <c r="A94">
        <v>1900</v>
      </c>
      <c r="B94" t="s">
        <v>75</v>
      </c>
      <c r="C94" t="s">
        <v>155</v>
      </c>
      <c r="D94" s="1" t="s">
        <v>6</v>
      </c>
      <c r="E94" s="4">
        <v>23931</v>
      </c>
      <c r="F94" s="4">
        <v>6975</v>
      </c>
      <c r="G94" s="4">
        <v>2092</v>
      </c>
      <c r="H94" s="4">
        <v>450</v>
      </c>
      <c r="I94" s="4">
        <v>251</v>
      </c>
      <c r="J94" s="4">
        <v>1434</v>
      </c>
      <c r="K94" s="4">
        <v>613</v>
      </c>
      <c r="L94" s="4">
        <v>2135</v>
      </c>
      <c r="M94" s="4">
        <v>4664</v>
      </c>
      <c r="N94" s="4">
        <v>35570</v>
      </c>
    </row>
    <row r="95" spans="1:14" x14ac:dyDescent="0.25">
      <c r="A95">
        <v>1900</v>
      </c>
      <c r="B95" t="s">
        <v>75</v>
      </c>
      <c r="C95" t="s">
        <v>102</v>
      </c>
      <c r="D95" s="1" t="s">
        <v>6</v>
      </c>
      <c r="E95" s="4">
        <v>12524</v>
      </c>
      <c r="F95" s="4">
        <v>3182</v>
      </c>
      <c r="G95" s="4">
        <v>0</v>
      </c>
      <c r="H95" s="4">
        <v>435</v>
      </c>
      <c r="I95" s="4">
        <v>436</v>
      </c>
      <c r="J95" s="4">
        <v>876</v>
      </c>
      <c r="K95" s="4">
        <v>403</v>
      </c>
      <c r="L95" s="4">
        <v>1032</v>
      </c>
      <c r="M95" s="4">
        <v>3313</v>
      </c>
      <c r="N95" s="4">
        <v>19019</v>
      </c>
    </row>
    <row r="96" spans="1:14" x14ac:dyDescent="0.25">
      <c r="A96">
        <v>1900</v>
      </c>
      <c r="B96" t="s">
        <v>75</v>
      </c>
      <c r="C96" t="s">
        <v>87</v>
      </c>
      <c r="D96" s="1" t="s">
        <v>6</v>
      </c>
      <c r="E96" s="4">
        <v>42725</v>
      </c>
      <c r="F96" s="4">
        <v>14248</v>
      </c>
      <c r="G96" s="4">
        <v>5294</v>
      </c>
      <c r="H96" s="4">
        <v>2762</v>
      </c>
      <c r="I96" s="4">
        <v>232</v>
      </c>
      <c r="J96" s="4">
        <v>1843</v>
      </c>
      <c r="K96" s="4">
        <v>736</v>
      </c>
      <c r="L96" s="4">
        <v>3381</v>
      </c>
      <c r="M96" s="4">
        <v>8310</v>
      </c>
      <c r="N96" s="4">
        <v>65283</v>
      </c>
    </row>
    <row r="97" spans="1:16" x14ac:dyDescent="0.25">
      <c r="A97">
        <v>1900</v>
      </c>
      <c r="B97" t="s">
        <v>75</v>
      </c>
      <c r="C97" t="s">
        <v>157</v>
      </c>
      <c r="D97" s="1" t="s">
        <v>6</v>
      </c>
      <c r="E97" s="4">
        <v>41262</v>
      </c>
      <c r="F97" s="4">
        <v>6973</v>
      </c>
      <c r="G97" s="4">
        <v>169</v>
      </c>
      <c r="H97" s="4">
        <v>769</v>
      </c>
      <c r="I97" s="4">
        <v>223</v>
      </c>
      <c r="J97" s="4">
        <v>2193</v>
      </c>
      <c r="K97" s="4">
        <v>1149</v>
      </c>
      <c r="L97" s="4">
        <v>2470</v>
      </c>
      <c r="M97" s="4">
        <v>6117</v>
      </c>
      <c r="N97" s="4">
        <v>54352</v>
      </c>
    </row>
    <row r="98" spans="1:16" x14ac:dyDescent="0.25">
      <c r="A98">
        <v>1900</v>
      </c>
      <c r="B98" t="s">
        <v>75</v>
      </c>
      <c r="C98" t="s">
        <v>94</v>
      </c>
      <c r="D98" s="1" t="s">
        <v>6</v>
      </c>
      <c r="E98" s="4">
        <v>83179</v>
      </c>
      <c r="F98" s="4">
        <v>11280</v>
      </c>
      <c r="G98" s="4">
        <v>0</v>
      </c>
      <c r="H98" s="4">
        <v>1461</v>
      </c>
      <c r="I98" s="4">
        <v>488</v>
      </c>
      <c r="J98" s="4">
        <v>3358</v>
      </c>
      <c r="K98" s="4">
        <v>1388</v>
      </c>
      <c r="L98" s="4">
        <v>4585</v>
      </c>
      <c r="M98" s="4">
        <v>13801</v>
      </c>
      <c r="N98" s="4">
        <v>108260</v>
      </c>
    </row>
    <row r="99" spans="1:16" x14ac:dyDescent="0.25">
      <c r="A99">
        <v>1900</v>
      </c>
      <c r="B99" t="s">
        <v>75</v>
      </c>
      <c r="C99" t="s">
        <v>142</v>
      </c>
      <c r="D99" s="1" t="s">
        <v>6</v>
      </c>
      <c r="E99" s="4">
        <v>35288</v>
      </c>
      <c r="F99" s="4">
        <v>3548</v>
      </c>
      <c r="G99" s="4">
        <v>0</v>
      </c>
      <c r="H99" s="4">
        <v>416</v>
      </c>
      <c r="I99" s="4">
        <v>127</v>
      </c>
      <c r="J99" s="4">
        <v>777</v>
      </c>
      <c r="K99" s="4">
        <v>356</v>
      </c>
      <c r="L99" s="4">
        <v>1872</v>
      </c>
      <c r="M99" s="4">
        <v>3614</v>
      </c>
      <c r="N99" s="4">
        <v>42450</v>
      </c>
    </row>
    <row r="100" spans="1:16" x14ac:dyDescent="0.25">
      <c r="A100">
        <v>1900</v>
      </c>
      <c r="B100" t="s">
        <v>75</v>
      </c>
      <c r="C100" t="s">
        <v>152</v>
      </c>
      <c r="D100" s="1" t="s">
        <v>6</v>
      </c>
      <c r="E100" s="4">
        <v>4826</v>
      </c>
      <c r="F100" s="4">
        <v>603</v>
      </c>
      <c r="G100" s="4">
        <v>0</v>
      </c>
      <c r="H100" s="4">
        <v>75</v>
      </c>
      <c r="I100" s="4">
        <v>40</v>
      </c>
      <c r="J100" s="4">
        <v>176</v>
      </c>
      <c r="K100" s="4">
        <v>50</v>
      </c>
      <c r="L100" s="4">
        <v>262</v>
      </c>
      <c r="M100" s="4">
        <v>1230</v>
      </c>
      <c r="N100" s="4">
        <v>6659</v>
      </c>
    </row>
    <row r="101" spans="1:16" x14ac:dyDescent="0.25">
      <c r="A101">
        <v>1900</v>
      </c>
      <c r="B101" t="s">
        <v>75</v>
      </c>
      <c r="C101" t="s">
        <v>92</v>
      </c>
      <c r="D101" s="1" t="s">
        <v>6</v>
      </c>
      <c r="E101" s="4">
        <v>447</v>
      </c>
      <c r="F101" s="4">
        <v>44</v>
      </c>
      <c r="G101" s="4">
        <v>0</v>
      </c>
      <c r="H101" s="4">
        <v>9</v>
      </c>
      <c r="I101" s="4">
        <v>0</v>
      </c>
      <c r="J101" s="4">
        <v>12</v>
      </c>
      <c r="K101" s="4">
        <v>2</v>
      </c>
      <c r="L101" s="4">
        <v>21</v>
      </c>
      <c r="M101" s="4">
        <v>45</v>
      </c>
      <c r="N101" s="4">
        <v>536</v>
      </c>
    </row>
    <row r="102" spans="1:16" x14ac:dyDescent="0.25">
      <c r="A102">
        <v>1900</v>
      </c>
      <c r="B102" t="s">
        <v>75</v>
      </c>
      <c r="C102" t="s">
        <v>146</v>
      </c>
      <c r="D102" s="1" t="s">
        <v>6</v>
      </c>
      <c r="E102" s="4">
        <v>69219</v>
      </c>
      <c r="F102" s="4">
        <v>14774</v>
      </c>
      <c r="G102" s="4">
        <v>3</v>
      </c>
      <c r="H102" s="4">
        <v>1579</v>
      </c>
      <c r="I102" s="4">
        <v>1176</v>
      </c>
      <c r="J102" s="4">
        <v>4401</v>
      </c>
      <c r="K102" s="4">
        <v>2069</v>
      </c>
      <c r="L102" s="4">
        <v>5546</v>
      </c>
      <c r="M102" s="4">
        <v>15477</v>
      </c>
      <c r="N102" s="4">
        <v>99470</v>
      </c>
    </row>
    <row r="103" spans="1:16" x14ac:dyDescent="0.25">
      <c r="A103">
        <v>1900</v>
      </c>
      <c r="B103" t="s">
        <v>75</v>
      </c>
      <c r="C103" t="s">
        <v>96</v>
      </c>
      <c r="D103" s="1" t="s">
        <v>6</v>
      </c>
      <c r="E103" s="4">
        <v>112967</v>
      </c>
      <c r="F103" s="4">
        <v>14904</v>
      </c>
      <c r="G103" s="4">
        <v>3</v>
      </c>
      <c r="H103" s="4">
        <v>1812</v>
      </c>
      <c r="I103" s="4">
        <v>650</v>
      </c>
      <c r="J103" s="4">
        <v>4951</v>
      </c>
      <c r="K103" s="4">
        <v>1730</v>
      </c>
      <c r="L103" s="4">
        <v>5758</v>
      </c>
      <c r="M103" s="4">
        <v>17210</v>
      </c>
      <c r="N103" s="4">
        <v>145081</v>
      </c>
    </row>
    <row r="104" spans="1:16" x14ac:dyDescent="0.25">
      <c r="A104">
        <v>1900</v>
      </c>
      <c r="B104" t="s">
        <v>75</v>
      </c>
      <c r="C104" t="s">
        <v>89</v>
      </c>
      <c r="D104" s="1" t="s">
        <v>6</v>
      </c>
      <c r="E104" s="4">
        <v>32898</v>
      </c>
      <c r="F104" s="4">
        <v>8260</v>
      </c>
      <c r="G104" s="4">
        <v>0</v>
      </c>
      <c r="H104" s="4">
        <v>654</v>
      </c>
      <c r="I104" s="4">
        <v>596</v>
      </c>
      <c r="J104" s="4">
        <v>1852</v>
      </c>
      <c r="K104" s="4">
        <v>2011</v>
      </c>
      <c r="L104" s="4">
        <v>3147</v>
      </c>
      <c r="M104" s="4">
        <v>8674</v>
      </c>
      <c r="N104" s="4">
        <v>49832</v>
      </c>
    </row>
    <row r="105" spans="1:16" x14ac:dyDescent="0.25">
      <c r="A105">
        <v>1930</v>
      </c>
      <c r="B105" t="s">
        <v>3</v>
      </c>
      <c r="C105" t="s">
        <v>184</v>
      </c>
      <c r="D105" s="1" t="s">
        <v>6</v>
      </c>
      <c r="E105" s="4">
        <v>1017694</v>
      </c>
      <c r="F105" s="4">
        <f>1542061+14893+60244+9027</f>
        <v>1626225</v>
      </c>
      <c r="G105" s="4">
        <f>52266+36+12257+5</f>
        <v>64564</v>
      </c>
      <c r="H105" s="4">
        <f>168145+788</f>
        <v>168933</v>
      </c>
      <c r="I105" s="4">
        <f>127752+514</f>
        <v>128266</v>
      </c>
      <c r="J105" s="4">
        <f>252247+1528+146349+1848+48503+282</f>
        <v>450757</v>
      </c>
      <c r="K105" s="4">
        <f>135608+7160</f>
        <v>142768</v>
      </c>
      <c r="L105" s="4">
        <v>670937</v>
      </c>
      <c r="M105" s="4">
        <v>862528</v>
      </c>
      <c r="N105" s="4">
        <v>3506447</v>
      </c>
    </row>
    <row r="106" spans="1:16" x14ac:dyDescent="0.25">
      <c r="A106">
        <v>1930</v>
      </c>
      <c r="B106" t="s">
        <v>3</v>
      </c>
      <c r="C106" t="s">
        <v>188</v>
      </c>
      <c r="D106" s="1" t="s">
        <v>6</v>
      </c>
      <c r="E106" s="4">
        <v>593986</v>
      </c>
      <c r="F106" s="4">
        <f>684457+5805+19232+3402</f>
        <v>712896</v>
      </c>
      <c r="G106" s="4">
        <f>46518+15+19456+9</f>
        <v>65998</v>
      </c>
      <c r="H106" s="4">
        <f>80578+237</f>
        <v>80815</v>
      </c>
      <c r="I106" s="4">
        <f>45621+159</f>
        <v>45780</v>
      </c>
      <c r="J106" s="4">
        <f>81573+298+68998+1560+42481+184</f>
        <v>195094</v>
      </c>
      <c r="K106" s="4">
        <f>60686+2536</f>
        <v>63222</v>
      </c>
      <c r="L106" s="4">
        <v>261987</v>
      </c>
      <c r="M106" s="4">
        <v>355256</v>
      </c>
      <c r="N106" s="4">
        <v>1662138</v>
      </c>
      <c r="P106" s="4"/>
    </row>
    <row r="107" spans="1:16" x14ac:dyDescent="0.25">
      <c r="A107">
        <v>1930</v>
      </c>
      <c r="B107" t="s">
        <v>52</v>
      </c>
      <c r="C107" t="s">
        <v>185</v>
      </c>
      <c r="D107" s="1" t="s">
        <v>6</v>
      </c>
      <c r="E107" s="4">
        <v>868326</v>
      </c>
      <c r="F107" s="4">
        <f>245902+1430+11748+1269</f>
        <v>260349</v>
      </c>
      <c r="G107" s="4">
        <f>9632+2+2027</f>
        <v>11661</v>
      </c>
      <c r="H107" s="4">
        <f>31515+108</f>
        <v>31623</v>
      </c>
      <c r="I107" s="4">
        <f>13973+21</f>
        <v>13994</v>
      </c>
      <c r="J107" s="4">
        <f>14208+40+19799+124+18153+73</f>
        <v>52397</v>
      </c>
      <c r="K107" s="4">
        <f>30967+724</f>
        <v>31691</v>
      </c>
      <c r="L107" s="4">
        <v>118983</v>
      </c>
      <c r="M107" s="4">
        <v>260683</v>
      </c>
      <c r="N107" s="4">
        <v>1389358</v>
      </c>
      <c r="P107" s="4"/>
    </row>
    <row r="108" spans="1:16" x14ac:dyDescent="0.25">
      <c r="A108">
        <v>1930</v>
      </c>
      <c r="B108" t="s">
        <v>52</v>
      </c>
      <c r="C108" t="s">
        <v>186</v>
      </c>
      <c r="D108" s="1" t="s">
        <v>6</v>
      </c>
      <c r="E108" s="4">
        <v>194627</v>
      </c>
      <c r="F108" s="4">
        <f>29224+330+1595+228</f>
        <v>31377</v>
      </c>
      <c r="G108" s="4">
        <f>648+3</f>
        <v>651</v>
      </c>
      <c r="H108" s="4">
        <f>2990+17</f>
        <v>3007</v>
      </c>
      <c r="I108" s="4">
        <f>1206+8</f>
        <v>1214</v>
      </c>
      <c r="J108" s="4">
        <f>617+11+3071+35+2632+17</f>
        <v>6383</v>
      </c>
      <c r="K108" s="4">
        <f>3728+112</f>
        <v>3840</v>
      </c>
      <c r="L108" s="4">
        <v>16282</v>
      </c>
      <c r="M108" s="4">
        <v>45629</v>
      </c>
      <c r="N108" s="4">
        <v>271633</v>
      </c>
      <c r="P108" s="4"/>
    </row>
    <row r="109" spans="1:16" x14ac:dyDescent="0.25">
      <c r="A109">
        <v>1930</v>
      </c>
      <c r="B109" t="s">
        <v>8</v>
      </c>
      <c r="C109" t="s">
        <v>182</v>
      </c>
      <c r="D109" s="1" t="s">
        <v>6</v>
      </c>
      <c r="E109" s="4">
        <v>1010532</v>
      </c>
      <c r="F109" s="4">
        <v>1133403</v>
      </c>
      <c r="G109" s="4" t="s">
        <v>198</v>
      </c>
      <c r="H109" s="4" t="s">
        <v>198</v>
      </c>
      <c r="I109" s="4" t="s">
        <v>198</v>
      </c>
      <c r="J109" s="4" t="s">
        <v>198</v>
      </c>
      <c r="K109" s="4" t="s">
        <v>198</v>
      </c>
      <c r="L109" s="4" t="s">
        <v>198</v>
      </c>
      <c r="M109" s="4">
        <v>1005611</v>
      </c>
      <c r="N109" s="4">
        <v>3149546</v>
      </c>
      <c r="P109" s="4"/>
    </row>
    <row r="110" spans="1:16" x14ac:dyDescent="0.25">
      <c r="A110">
        <v>1930</v>
      </c>
      <c r="B110" t="s">
        <v>75</v>
      </c>
      <c r="C110" t="s">
        <v>182</v>
      </c>
      <c r="D110" s="1" t="s">
        <v>6</v>
      </c>
      <c r="E110">
        <v>2031451</v>
      </c>
      <c r="F110">
        <v>921858</v>
      </c>
      <c r="G110" s="4" t="s">
        <v>198</v>
      </c>
      <c r="H110" s="4" t="s">
        <v>198</v>
      </c>
      <c r="I110" s="4" t="s">
        <v>198</v>
      </c>
      <c r="J110" s="4" t="s">
        <v>198</v>
      </c>
      <c r="K110" s="4" t="s">
        <v>198</v>
      </c>
      <c r="L110" s="4" t="s">
        <v>198</v>
      </c>
      <c r="M110" s="4">
        <v>1004911</v>
      </c>
      <c r="N110" s="4">
        <v>3958220</v>
      </c>
      <c r="P110" s="4"/>
    </row>
    <row r="111" spans="1:16" x14ac:dyDescent="0.25">
      <c r="P11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AA54D-F8C3-4010-AB78-FC707C23A45E}">
  <dimension ref="A1:I100"/>
  <sheetViews>
    <sheetView workbookViewId="0">
      <selection activeCell="I1" sqref="I1"/>
    </sheetView>
  </sheetViews>
  <sheetFormatPr defaultRowHeight="15" x14ac:dyDescent="0.25"/>
  <cols>
    <col min="1" max="1" width="17.7109375" customWidth="1"/>
    <col min="2" max="2" width="31.28515625" customWidth="1"/>
    <col min="3" max="3" width="66.7109375" customWidth="1"/>
    <col min="4" max="4" width="46.85546875" customWidth="1"/>
    <col min="5" max="5" width="22" bestFit="1" customWidth="1"/>
    <col min="6" max="6" width="34.28515625" bestFit="1" customWidth="1"/>
  </cols>
  <sheetData>
    <row r="1" spans="1:6" ht="15" customHeight="1" x14ac:dyDescent="0.25">
      <c r="A1" s="1" t="s">
        <v>0</v>
      </c>
      <c r="B1" s="1" t="s">
        <v>1</v>
      </c>
      <c r="C1" s="1" t="s">
        <v>2</v>
      </c>
      <c r="D1" t="s">
        <v>200</v>
      </c>
      <c r="E1" s="2" t="s">
        <v>247</v>
      </c>
      <c r="F1" s="1" t="s">
        <v>246</v>
      </c>
    </row>
    <row r="2" spans="1:6" ht="15" customHeight="1" x14ac:dyDescent="0.25">
      <c r="A2">
        <v>1870</v>
      </c>
      <c r="B2" t="s">
        <v>3</v>
      </c>
      <c r="C2" s="3" t="s">
        <v>22</v>
      </c>
      <c r="D2" t="s">
        <v>198</v>
      </c>
      <c r="E2" s="10">
        <v>0.5</v>
      </c>
      <c r="F2" s="10">
        <v>0.5</v>
      </c>
    </row>
    <row r="3" spans="1:6" ht="15" customHeight="1" x14ac:dyDescent="0.25">
      <c r="A3">
        <v>1870</v>
      </c>
      <c r="B3" t="s">
        <v>3</v>
      </c>
      <c r="C3" s="1" t="s">
        <v>14</v>
      </c>
      <c r="D3" t="s">
        <v>262</v>
      </c>
      <c r="E3" s="10">
        <v>1</v>
      </c>
      <c r="F3" s="10">
        <v>1</v>
      </c>
    </row>
    <row r="4" spans="1:6" ht="15" customHeight="1" x14ac:dyDescent="0.25">
      <c r="A4">
        <v>1870</v>
      </c>
      <c r="B4" t="s">
        <v>3</v>
      </c>
      <c r="C4" s="1" t="s">
        <v>24</v>
      </c>
      <c r="D4" t="s">
        <v>263</v>
      </c>
      <c r="E4" s="10">
        <v>1</v>
      </c>
      <c r="F4" s="10">
        <v>1</v>
      </c>
    </row>
    <row r="5" spans="1:6" ht="15" customHeight="1" x14ac:dyDescent="0.25">
      <c r="A5">
        <v>1870</v>
      </c>
      <c r="B5" t="s">
        <v>3</v>
      </c>
      <c r="C5" s="1" t="s">
        <v>25</v>
      </c>
      <c r="D5" t="s">
        <v>258</v>
      </c>
      <c r="E5" s="10">
        <v>0.5</v>
      </c>
      <c r="F5" s="10">
        <v>0.5</v>
      </c>
    </row>
    <row r="6" spans="1:6" ht="15" customHeight="1" x14ac:dyDescent="0.25">
      <c r="A6">
        <v>1870</v>
      </c>
      <c r="B6" t="s">
        <v>3</v>
      </c>
      <c r="C6" t="s">
        <v>26</v>
      </c>
      <c r="D6" s="5" t="s">
        <v>259</v>
      </c>
      <c r="E6" s="10">
        <v>0</v>
      </c>
      <c r="F6" s="10">
        <v>0</v>
      </c>
    </row>
    <row r="7" spans="1:6" ht="15" customHeight="1" x14ac:dyDescent="0.25">
      <c r="A7">
        <v>1870</v>
      </c>
      <c r="B7" t="s">
        <v>3</v>
      </c>
      <c r="C7" t="s">
        <v>27</v>
      </c>
      <c r="D7" t="s">
        <v>260</v>
      </c>
      <c r="E7" s="10">
        <v>0</v>
      </c>
      <c r="F7" s="10">
        <v>0</v>
      </c>
    </row>
    <row r="8" spans="1:6" ht="15" customHeight="1" x14ac:dyDescent="0.25">
      <c r="A8">
        <v>1870</v>
      </c>
      <c r="B8" t="s">
        <v>3</v>
      </c>
      <c r="C8" t="s">
        <v>28</v>
      </c>
      <c r="D8" t="s">
        <v>261</v>
      </c>
      <c r="E8" s="10">
        <v>0</v>
      </c>
      <c r="F8" s="10">
        <v>0</v>
      </c>
    </row>
    <row r="9" spans="1:6" ht="15" customHeight="1" x14ac:dyDescent="0.25">
      <c r="A9" s="13" t="s">
        <v>278</v>
      </c>
      <c r="B9" t="s">
        <v>3</v>
      </c>
      <c r="C9" s="1" t="s">
        <v>105</v>
      </c>
      <c r="D9" t="s">
        <v>262</v>
      </c>
      <c r="E9" s="10">
        <v>1</v>
      </c>
      <c r="F9" s="10">
        <v>1</v>
      </c>
    </row>
    <row r="10" spans="1:6" ht="15" customHeight="1" x14ac:dyDescent="0.25">
      <c r="A10" s="13" t="s">
        <v>275</v>
      </c>
      <c r="B10" t="s">
        <v>3</v>
      </c>
      <c r="C10" s="1" t="s">
        <v>106</v>
      </c>
      <c r="D10" t="s">
        <v>258</v>
      </c>
      <c r="E10" s="10">
        <v>0.5</v>
      </c>
      <c r="F10" s="10">
        <v>0.5</v>
      </c>
    </row>
    <row r="11" spans="1:6" ht="15" customHeight="1" x14ac:dyDescent="0.25">
      <c r="A11" s="13" t="s">
        <v>275</v>
      </c>
      <c r="B11" t="s">
        <v>3</v>
      </c>
      <c r="C11" t="s">
        <v>107</v>
      </c>
      <c r="D11" s="5" t="s">
        <v>259</v>
      </c>
      <c r="E11" s="10">
        <v>0.5</v>
      </c>
      <c r="F11" s="10">
        <v>0.5</v>
      </c>
    </row>
    <row r="12" spans="1:6" ht="15" customHeight="1" x14ac:dyDescent="0.25">
      <c r="A12" s="13" t="s">
        <v>276</v>
      </c>
      <c r="B12" t="s">
        <v>3</v>
      </c>
      <c r="C12" t="s">
        <v>108</v>
      </c>
      <c r="D12" t="s">
        <v>260</v>
      </c>
      <c r="E12" s="10">
        <v>0</v>
      </c>
      <c r="F12" s="10">
        <v>0</v>
      </c>
    </row>
    <row r="13" spans="1:6" ht="15" customHeight="1" x14ac:dyDescent="0.25">
      <c r="A13" s="13" t="s">
        <v>276</v>
      </c>
      <c r="B13" t="s">
        <v>3</v>
      </c>
      <c r="C13" t="s">
        <v>109</v>
      </c>
      <c r="D13" t="s">
        <v>261</v>
      </c>
      <c r="E13" s="10">
        <v>0</v>
      </c>
      <c r="F13" s="10">
        <v>0</v>
      </c>
    </row>
    <row r="14" spans="1:6" ht="15" customHeight="1" x14ac:dyDescent="0.25">
      <c r="A14" s="13" t="s">
        <v>277</v>
      </c>
      <c r="B14" t="s">
        <v>3</v>
      </c>
      <c r="C14" t="s">
        <v>174</v>
      </c>
      <c r="D14" t="s">
        <v>279</v>
      </c>
      <c r="E14" s="10">
        <v>0.5</v>
      </c>
      <c r="F14" s="10">
        <v>0.5</v>
      </c>
    </row>
    <row r="15" spans="1:6" ht="15" customHeight="1" x14ac:dyDescent="0.25">
      <c r="A15">
        <v>1910</v>
      </c>
      <c r="B15" t="s">
        <v>3</v>
      </c>
      <c r="C15" s="1" t="s">
        <v>178</v>
      </c>
      <c r="D15" t="s">
        <v>280</v>
      </c>
      <c r="E15" s="10">
        <v>0.5</v>
      </c>
      <c r="F15" s="10">
        <v>0.5</v>
      </c>
    </row>
    <row r="16" spans="1:6" ht="15" customHeight="1" x14ac:dyDescent="0.25">
      <c r="A16">
        <v>1900</v>
      </c>
      <c r="B16" t="s">
        <v>8</v>
      </c>
      <c r="C16" t="s">
        <v>13</v>
      </c>
      <c r="D16" s="5" t="s">
        <v>208</v>
      </c>
      <c r="E16" s="10">
        <v>0.44766533587918766</v>
      </c>
      <c r="F16" s="10">
        <v>0.51632673821270536</v>
      </c>
    </row>
    <row r="17" spans="1:6" ht="15" customHeight="1" x14ac:dyDescent="0.25">
      <c r="A17">
        <v>1900</v>
      </c>
      <c r="B17" t="s">
        <v>8</v>
      </c>
      <c r="C17" t="s">
        <v>119</v>
      </c>
      <c r="D17" s="5" t="s">
        <v>208</v>
      </c>
      <c r="E17" s="10">
        <v>0.53691784929042574</v>
      </c>
      <c r="F17" s="10">
        <v>0.37425755131086669</v>
      </c>
    </row>
    <row r="18" spans="1:6" ht="15" customHeight="1" x14ac:dyDescent="0.25">
      <c r="A18">
        <v>1900</v>
      </c>
      <c r="B18" t="s">
        <v>8</v>
      </c>
      <c r="C18" t="s">
        <v>233</v>
      </c>
      <c r="D18" s="5" t="s">
        <v>208</v>
      </c>
      <c r="E18" s="10">
        <v>0.65825328366986868</v>
      </c>
      <c r="F18" s="10">
        <v>0.49425886293849447</v>
      </c>
    </row>
    <row r="19" spans="1:6" ht="15" customHeight="1" x14ac:dyDescent="0.25">
      <c r="A19">
        <v>1900</v>
      </c>
      <c r="B19" t="s">
        <v>8</v>
      </c>
      <c r="C19" t="s">
        <v>12</v>
      </c>
      <c r="D19" s="5" t="s">
        <v>255</v>
      </c>
      <c r="E19" s="10">
        <v>0.39540507859733981</v>
      </c>
      <c r="F19" s="10">
        <v>0.33898172974995322</v>
      </c>
    </row>
    <row r="20" spans="1:6" ht="15" customHeight="1" x14ac:dyDescent="0.25">
      <c r="A20">
        <v>1870</v>
      </c>
      <c r="B20" t="s">
        <v>8</v>
      </c>
      <c r="C20" t="s">
        <v>42</v>
      </c>
      <c r="D20" s="5" t="s">
        <v>264</v>
      </c>
      <c r="E20" s="10">
        <v>1</v>
      </c>
      <c r="F20" s="10">
        <v>1</v>
      </c>
    </row>
    <row r="21" spans="1:6" ht="15" customHeight="1" x14ac:dyDescent="0.25">
      <c r="A21">
        <v>1870</v>
      </c>
      <c r="B21" t="s">
        <v>8</v>
      </c>
      <c r="C21" t="s">
        <v>43</v>
      </c>
      <c r="D21" s="5" t="s">
        <v>265</v>
      </c>
      <c r="E21" s="10">
        <v>1</v>
      </c>
      <c r="F21" s="10">
        <v>1</v>
      </c>
    </row>
    <row r="22" spans="1:6" ht="15" customHeight="1" x14ac:dyDescent="0.25">
      <c r="A22">
        <v>1870</v>
      </c>
      <c r="B22" t="s">
        <v>8</v>
      </c>
      <c r="C22" t="s">
        <v>44</v>
      </c>
      <c r="D22" s="5" t="s">
        <v>266</v>
      </c>
      <c r="E22" s="10">
        <v>1</v>
      </c>
      <c r="F22" s="10">
        <v>1</v>
      </c>
    </row>
    <row r="23" spans="1:6" ht="15" customHeight="1" x14ac:dyDescent="0.25">
      <c r="A23">
        <v>1870</v>
      </c>
      <c r="B23" t="s">
        <v>8</v>
      </c>
      <c r="C23" s="1" t="s">
        <v>45</v>
      </c>
      <c r="D23" s="5" t="s">
        <v>267</v>
      </c>
      <c r="E23" s="10">
        <v>1</v>
      </c>
      <c r="F23" s="10">
        <v>1</v>
      </c>
    </row>
    <row r="24" spans="1:6" ht="15" customHeight="1" x14ac:dyDescent="0.25">
      <c r="A24">
        <v>1870</v>
      </c>
      <c r="B24" t="s">
        <v>8</v>
      </c>
      <c r="C24" t="s">
        <v>118</v>
      </c>
      <c r="D24" s="5" t="s">
        <v>269</v>
      </c>
      <c r="E24" s="10">
        <v>1</v>
      </c>
      <c r="F24" s="10">
        <v>1</v>
      </c>
    </row>
    <row r="25" spans="1:6" ht="15" customHeight="1" x14ac:dyDescent="0.25">
      <c r="A25">
        <v>1870</v>
      </c>
      <c r="B25" t="s">
        <v>8</v>
      </c>
      <c r="C25" s="1" t="s">
        <v>46</v>
      </c>
      <c r="D25" s="5" t="s">
        <v>268</v>
      </c>
      <c r="E25" s="10">
        <v>0</v>
      </c>
      <c r="F25" s="10">
        <v>0</v>
      </c>
    </row>
    <row r="26" spans="1:6" ht="15" customHeight="1" x14ac:dyDescent="0.25">
      <c r="A26">
        <v>1870</v>
      </c>
      <c r="B26" t="s">
        <v>8</v>
      </c>
      <c r="C26" t="s">
        <v>47</v>
      </c>
      <c r="D26" s="5" t="s">
        <v>273</v>
      </c>
      <c r="E26" s="10">
        <v>0.5</v>
      </c>
      <c r="F26" s="10">
        <v>0.5</v>
      </c>
    </row>
    <row r="27" spans="1:6" ht="15" customHeight="1" x14ac:dyDescent="0.25">
      <c r="A27">
        <v>1870</v>
      </c>
      <c r="B27" t="s">
        <v>8</v>
      </c>
      <c r="C27" t="s">
        <v>48</v>
      </c>
      <c r="D27" s="5" t="s">
        <v>270</v>
      </c>
      <c r="E27" s="10">
        <v>1</v>
      </c>
      <c r="F27" s="10">
        <v>1</v>
      </c>
    </row>
    <row r="28" spans="1:6" ht="15" customHeight="1" x14ac:dyDescent="0.25">
      <c r="A28">
        <v>1870</v>
      </c>
      <c r="B28" t="s">
        <v>8</v>
      </c>
      <c r="C28" t="s">
        <v>49</v>
      </c>
      <c r="D28" s="5" t="s">
        <v>271</v>
      </c>
      <c r="E28" s="10">
        <v>1</v>
      </c>
      <c r="F28" s="10">
        <v>1</v>
      </c>
    </row>
    <row r="29" spans="1:6" ht="15" customHeight="1" x14ac:dyDescent="0.25">
      <c r="A29">
        <v>1870</v>
      </c>
      <c r="B29" t="s">
        <v>8</v>
      </c>
      <c r="C29" s="1" t="s">
        <v>50</v>
      </c>
      <c r="D29" s="5" t="s">
        <v>272</v>
      </c>
      <c r="E29" s="10">
        <v>0.5</v>
      </c>
      <c r="F29" s="10">
        <v>0.5</v>
      </c>
    </row>
    <row r="30" spans="1:6" ht="15" customHeight="1" x14ac:dyDescent="0.25">
      <c r="A30">
        <v>1870</v>
      </c>
      <c r="B30" t="s">
        <v>8</v>
      </c>
      <c r="C30" s="1" t="s">
        <v>51</v>
      </c>
      <c r="D30" s="5" t="s">
        <v>274</v>
      </c>
      <c r="E30" s="10">
        <v>0.5</v>
      </c>
      <c r="F30" s="10">
        <v>0.5</v>
      </c>
    </row>
    <row r="31" spans="1:6" ht="15" customHeight="1" x14ac:dyDescent="0.25">
      <c r="A31" s="13" t="s">
        <v>275</v>
      </c>
      <c r="B31" t="s">
        <v>8</v>
      </c>
      <c r="C31" t="s">
        <v>112</v>
      </c>
      <c r="D31" s="5" t="s">
        <v>264</v>
      </c>
      <c r="E31" s="10">
        <v>1</v>
      </c>
      <c r="F31" s="10">
        <v>1</v>
      </c>
    </row>
    <row r="32" spans="1:6" ht="15" customHeight="1" x14ac:dyDescent="0.25">
      <c r="A32" s="13" t="s">
        <v>276</v>
      </c>
      <c r="B32" t="s">
        <v>8</v>
      </c>
      <c r="C32" t="s">
        <v>113</v>
      </c>
      <c r="D32" s="5" t="s">
        <v>265</v>
      </c>
      <c r="E32" s="10">
        <v>1</v>
      </c>
      <c r="F32" s="10">
        <v>1</v>
      </c>
    </row>
    <row r="33" spans="1:9" ht="15" customHeight="1" x14ac:dyDescent="0.25">
      <c r="A33" s="13" t="s">
        <v>276</v>
      </c>
      <c r="B33" t="s">
        <v>8</v>
      </c>
      <c r="C33" t="s">
        <v>114</v>
      </c>
      <c r="D33" s="5" t="s">
        <v>266</v>
      </c>
      <c r="E33" s="10">
        <v>1</v>
      </c>
      <c r="F33" s="10">
        <v>1</v>
      </c>
    </row>
    <row r="34" spans="1:9" ht="15" customHeight="1" x14ac:dyDescent="0.25">
      <c r="A34" s="13" t="s">
        <v>275</v>
      </c>
      <c r="B34" t="s">
        <v>8</v>
      </c>
      <c r="C34" s="1" t="s">
        <v>115</v>
      </c>
      <c r="D34" s="5" t="s">
        <v>267</v>
      </c>
      <c r="E34" s="10">
        <v>1</v>
      </c>
      <c r="F34" s="10">
        <v>1</v>
      </c>
    </row>
    <row r="35" spans="1:9" ht="15" customHeight="1" x14ac:dyDescent="0.25">
      <c r="A35" s="13" t="s">
        <v>275</v>
      </c>
      <c r="B35" t="s">
        <v>8</v>
      </c>
      <c r="C35" t="s">
        <v>118</v>
      </c>
      <c r="D35" s="5" t="s">
        <v>269</v>
      </c>
      <c r="E35" s="10">
        <v>1</v>
      </c>
      <c r="F35" s="10">
        <v>1</v>
      </c>
    </row>
    <row r="36" spans="1:9" ht="15" customHeight="1" x14ac:dyDescent="0.25">
      <c r="A36" s="13" t="s">
        <v>275</v>
      </c>
      <c r="B36" t="s">
        <v>8</v>
      </c>
      <c r="C36" s="1" t="s">
        <v>116</v>
      </c>
      <c r="D36" s="5" t="s">
        <v>268</v>
      </c>
      <c r="E36" s="10">
        <v>0</v>
      </c>
      <c r="F36" s="10">
        <v>0</v>
      </c>
    </row>
    <row r="37" spans="1:9" ht="15" customHeight="1" x14ac:dyDescent="0.25">
      <c r="A37" s="13" t="s">
        <v>275</v>
      </c>
      <c r="B37" t="s">
        <v>8</v>
      </c>
      <c r="C37" t="s">
        <v>120</v>
      </c>
      <c r="D37" s="5" t="s">
        <v>281</v>
      </c>
      <c r="E37" s="10">
        <v>0.5</v>
      </c>
      <c r="F37" s="10">
        <v>0.5</v>
      </c>
    </row>
    <row r="38" spans="1:9" x14ac:dyDescent="0.25">
      <c r="A38" s="13" t="s">
        <v>275</v>
      </c>
      <c r="B38" t="s">
        <v>8</v>
      </c>
      <c r="C38" t="s">
        <v>117</v>
      </c>
      <c r="D38" s="5" t="s">
        <v>273</v>
      </c>
      <c r="E38" s="10">
        <v>0.5</v>
      </c>
      <c r="F38" s="10">
        <v>0.5</v>
      </c>
    </row>
    <row r="39" spans="1:9" ht="15" customHeight="1" x14ac:dyDescent="0.25">
      <c r="A39" s="13" t="s">
        <v>275</v>
      </c>
      <c r="B39" t="s">
        <v>8</v>
      </c>
      <c r="C39" t="s">
        <v>121</v>
      </c>
      <c r="D39" s="5" t="s">
        <v>271</v>
      </c>
      <c r="E39" s="10">
        <v>1</v>
      </c>
      <c r="F39" s="10">
        <v>1</v>
      </c>
    </row>
    <row r="40" spans="1:9" ht="15" customHeight="1" x14ac:dyDescent="0.25">
      <c r="A40" s="13" t="s">
        <v>275</v>
      </c>
      <c r="B40" t="s">
        <v>8</v>
      </c>
      <c r="C40" s="1" t="s">
        <v>122</v>
      </c>
      <c r="D40" s="5" t="s">
        <v>272</v>
      </c>
      <c r="E40" s="10">
        <v>0.5</v>
      </c>
      <c r="F40" s="10">
        <v>0.5</v>
      </c>
    </row>
    <row r="41" spans="1:9" ht="15" customHeight="1" x14ac:dyDescent="0.25">
      <c r="A41" s="13" t="s">
        <v>275</v>
      </c>
      <c r="B41" t="s">
        <v>8</v>
      </c>
      <c r="C41" s="1" t="s">
        <v>123</v>
      </c>
      <c r="D41" s="5" t="s">
        <v>274</v>
      </c>
      <c r="E41" s="10">
        <v>0.5</v>
      </c>
      <c r="F41" s="10">
        <v>0.5</v>
      </c>
    </row>
    <row r="42" spans="1:9" ht="15" customHeight="1" x14ac:dyDescent="0.25">
      <c r="A42" s="13" t="s">
        <v>277</v>
      </c>
      <c r="B42" t="s">
        <v>8</v>
      </c>
      <c r="C42" t="s">
        <v>175</v>
      </c>
      <c r="D42" s="5" t="s">
        <v>282</v>
      </c>
      <c r="E42" s="10">
        <v>1</v>
      </c>
      <c r="F42" s="10">
        <v>1</v>
      </c>
    </row>
    <row r="43" spans="1:9" ht="15" customHeight="1" x14ac:dyDescent="0.25">
      <c r="A43">
        <v>1900</v>
      </c>
      <c r="B43" t="s">
        <v>52</v>
      </c>
      <c r="C43" t="s">
        <v>71</v>
      </c>
      <c r="D43" s="5" t="s">
        <v>208</v>
      </c>
      <c r="E43" s="10">
        <v>0.59299700907316699</v>
      </c>
      <c r="F43" s="10">
        <v>0.48884311395884322</v>
      </c>
    </row>
    <row r="44" spans="1:9" ht="15" customHeight="1" x14ac:dyDescent="0.25">
      <c r="A44">
        <v>1900</v>
      </c>
      <c r="B44" t="s">
        <v>52</v>
      </c>
      <c r="C44" t="s">
        <v>206</v>
      </c>
      <c r="D44" s="5" t="s">
        <v>208</v>
      </c>
      <c r="E44" s="10">
        <v>0.4454022988505747</v>
      </c>
      <c r="F44" s="10">
        <v>0.38511361223189639</v>
      </c>
    </row>
    <row r="45" spans="1:9" ht="15" customHeight="1" x14ac:dyDescent="0.25">
      <c r="A45">
        <v>1900</v>
      </c>
      <c r="B45" t="s">
        <v>52</v>
      </c>
      <c r="C45" t="s">
        <v>62</v>
      </c>
      <c r="D45" s="5" t="s">
        <v>225</v>
      </c>
      <c r="E45" s="10">
        <v>0.93341708542713564</v>
      </c>
      <c r="F45" s="10">
        <v>0.80314552774703929</v>
      </c>
      <c r="I45" s="1"/>
    </row>
    <row r="46" spans="1:9" ht="15" customHeight="1" x14ac:dyDescent="0.25">
      <c r="A46">
        <v>1900</v>
      </c>
      <c r="B46" t="s">
        <v>52</v>
      </c>
      <c r="C46" t="s">
        <v>68</v>
      </c>
      <c r="D46" s="5" t="s">
        <v>208</v>
      </c>
      <c r="E46" s="10">
        <v>0.89695015450759108</v>
      </c>
      <c r="F46" s="10">
        <v>0.88181300783473193</v>
      </c>
    </row>
    <row r="47" spans="1:9" ht="15" customHeight="1" x14ac:dyDescent="0.25">
      <c r="A47">
        <v>1900</v>
      </c>
      <c r="B47" t="s">
        <v>52</v>
      </c>
      <c r="C47" t="s">
        <v>64</v>
      </c>
      <c r="D47" s="5" t="s">
        <v>226</v>
      </c>
      <c r="E47" s="10">
        <v>0.1988241582041689</v>
      </c>
      <c r="F47" s="10">
        <v>0.4067892503536068</v>
      </c>
      <c r="I47" s="1"/>
    </row>
    <row r="48" spans="1:9" ht="15" customHeight="1" x14ac:dyDescent="0.25">
      <c r="A48">
        <v>1900</v>
      </c>
      <c r="B48" t="s">
        <v>52</v>
      </c>
      <c r="C48" t="s">
        <v>131</v>
      </c>
      <c r="D48" s="5" t="s">
        <v>208</v>
      </c>
      <c r="E48" s="10">
        <v>0.93312023604622574</v>
      </c>
      <c r="F48" s="10">
        <v>0.91950744487026448</v>
      </c>
    </row>
    <row r="49" spans="1:9" ht="15" customHeight="1" x14ac:dyDescent="0.25">
      <c r="A49">
        <v>1900</v>
      </c>
      <c r="B49" t="s">
        <v>52</v>
      </c>
      <c r="C49" t="s">
        <v>72</v>
      </c>
      <c r="D49" s="5" t="s">
        <v>215</v>
      </c>
      <c r="E49" s="10">
        <v>1.8518518518518517E-2</v>
      </c>
      <c r="F49" s="10">
        <v>3.614024459505509E-2</v>
      </c>
    </row>
    <row r="50" spans="1:9" ht="15" customHeight="1" x14ac:dyDescent="0.25">
      <c r="A50">
        <v>1900</v>
      </c>
      <c r="B50" t="s">
        <v>52</v>
      </c>
      <c r="C50" t="s">
        <v>133</v>
      </c>
      <c r="D50" s="5" t="s">
        <v>215</v>
      </c>
      <c r="E50" s="10">
        <v>3.9395795060216371E-2</v>
      </c>
      <c r="F50" s="10">
        <v>4.8213158227048872E-2</v>
      </c>
    </row>
    <row r="51" spans="1:9" ht="15" customHeight="1" x14ac:dyDescent="0.25">
      <c r="A51">
        <v>1900</v>
      </c>
      <c r="B51" t="s">
        <v>52</v>
      </c>
      <c r="C51" t="s">
        <v>73</v>
      </c>
      <c r="D51" s="5" t="s">
        <v>208</v>
      </c>
      <c r="E51" s="10">
        <v>0.86361398325947814</v>
      </c>
      <c r="F51" s="10">
        <v>0.83629020390143405</v>
      </c>
      <c r="I51" s="1"/>
    </row>
    <row r="52" spans="1:9" ht="15" customHeight="1" x14ac:dyDescent="0.25">
      <c r="A52">
        <v>1900</v>
      </c>
      <c r="B52" t="s">
        <v>52</v>
      </c>
      <c r="C52" t="s">
        <v>134</v>
      </c>
      <c r="D52" s="5" t="s">
        <v>208</v>
      </c>
      <c r="E52" s="10">
        <v>0.77733118971061088</v>
      </c>
      <c r="F52" s="10">
        <v>0.81376141669301882</v>
      </c>
      <c r="I52" s="1"/>
    </row>
    <row r="53" spans="1:9" ht="15" customHeight="1" x14ac:dyDescent="0.25">
      <c r="A53">
        <v>1900</v>
      </c>
      <c r="B53" t="s">
        <v>52</v>
      </c>
      <c r="C53" t="s">
        <v>217</v>
      </c>
      <c r="D53" t="s">
        <v>229</v>
      </c>
      <c r="E53" s="10">
        <v>0.4288404847690796</v>
      </c>
      <c r="F53" s="10">
        <v>0.51871295970557196</v>
      </c>
      <c r="I53" s="1"/>
    </row>
    <row r="54" spans="1:9" ht="15" customHeight="1" x14ac:dyDescent="0.25">
      <c r="A54">
        <v>1900</v>
      </c>
      <c r="B54" t="s">
        <v>52</v>
      </c>
      <c r="C54" t="s">
        <v>154</v>
      </c>
      <c r="D54" t="s">
        <v>222</v>
      </c>
      <c r="E54" s="10">
        <v>0.25544406490179333</v>
      </c>
      <c r="F54" s="10">
        <v>0.46541022288350842</v>
      </c>
    </row>
    <row r="55" spans="1:9" ht="15" customHeight="1" x14ac:dyDescent="0.25">
      <c r="A55">
        <v>1900</v>
      </c>
      <c r="B55" t="s">
        <v>52</v>
      </c>
      <c r="C55" t="s">
        <v>61</v>
      </c>
      <c r="D55" s="5" t="s">
        <v>234</v>
      </c>
      <c r="E55" s="12">
        <v>0.53241981928309001</v>
      </c>
      <c r="F55" s="12">
        <v>0.59251103060153287</v>
      </c>
    </row>
    <row r="56" spans="1:9" ht="15" customHeight="1" x14ac:dyDescent="0.25">
      <c r="A56">
        <v>1900</v>
      </c>
      <c r="B56" t="s">
        <v>52</v>
      </c>
      <c r="C56" t="s">
        <v>65</v>
      </c>
      <c r="D56" t="s">
        <v>231</v>
      </c>
      <c r="E56" s="10">
        <v>0.29988698344061715</v>
      </c>
      <c r="F56" s="10">
        <v>0.35578953600821017</v>
      </c>
    </row>
    <row r="57" spans="1:9" ht="15" customHeight="1" x14ac:dyDescent="0.25">
      <c r="A57">
        <v>1900</v>
      </c>
      <c r="B57" t="s">
        <v>52</v>
      </c>
      <c r="C57" t="s">
        <v>74</v>
      </c>
      <c r="D57" t="s">
        <v>237</v>
      </c>
      <c r="E57" s="10">
        <v>5.8170280274986779E-3</v>
      </c>
      <c r="F57" s="10">
        <v>1.3675166953653848E-2</v>
      </c>
    </row>
    <row r="58" spans="1:9" ht="15" customHeight="1" x14ac:dyDescent="0.25">
      <c r="A58">
        <v>1900</v>
      </c>
      <c r="B58" t="s">
        <v>52</v>
      </c>
      <c r="C58" t="s">
        <v>70</v>
      </c>
      <c r="D58" t="s">
        <v>238</v>
      </c>
      <c r="E58" s="10">
        <v>2.0718232044198894E-3</v>
      </c>
      <c r="F58" s="10">
        <v>4.3161290322580644E-3</v>
      </c>
    </row>
    <row r="59" spans="1:9" ht="15" customHeight="1" x14ac:dyDescent="0.25">
      <c r="A59">
        <v>1900</v>
      </c>
      <c r="B59" t="s">
        <v>52</v>
      </c>
      <c r="C59" t="s">
        <v>132</v>
      </c>
      <c r="D59" t="s">
        <v>238</v>
      </c>
      <c r="E59" s="10">
        <v>2.5121119684191639E-3</v>
      </c>
      <c r="F59" s="10">
        <v>4.6407736010044606E-3</v>
      </c>
    </row>
    <row r="60" spans="1:9" ht="15" customHeight="1" x14ac:dyDescent="0.25">
      <c r="A60">
        <v>1900</v>
      </c>
      <c r="B60" t="s">
        <v>52</v>
      </c>
      <c r="C60" t="s">
        <v>63</v>
      </c>
      <c r="D60" t="s">
        <v>245</v>
      </c>
      <c r="E60" s="10">
        <v>0.94837119230126066</v>
      </c>
      <c r="F60" s="10">
        <v>0.9320585520242648</v>
      </c>
    </row>
    <row r="61" spans="1:9" x14ac:dyDescent="0.25">
      <c r="A61">
        <v>1900</v>
      </c>
      <c r="B61" t="s">
        <v>52</v>
      </c>
      <c r="C61" t="s">
        <v>60</v>
      </c>
      <c r="D61" t="s">
        <v>244</v>
      </c>
      <c r="E61" s="10">
        <v>0.77445536095685608</v>
      </c>
      <c r="F61" s="10">
        <v>0.73038739136839004</v>
      </c>
    </row>
    <row r="62" spans="1:9" x14ac:dyDescent="0.25">
      <c r="A62">
        <v>1900</v>
      </c>
      <c r="B62" t="s">
        <v>52</v>
      </c>
      <c r="C62" t="s">
        <v>69</v>
      </c>
      <c r="D62" s="5" t="s">
        <v>208</v>
      </c>
      <c r="E62" s="10">
        <v>0.99318357862122386</v>
      </c>
      <c r="F62" s="10">
        <v>0.99037100687424184</v>
      </c>
    </row>
    <row r="63" spans="1:9" x14ac:dyDescent="0.25">
      <c r="A63">
        <v>1900</v>
      </c>
      <c r="B63" t="s">
        <v>52</v>
      </c>
      <c r="C63" t="s">
        <v>179</v>
      </c>
      <c r="D63" t="s">
        <v>251</v>
      </c>
      <c r="E63" s="10">
        <v>0.45267234701781567</v>
      </c>
      <c r="F63" s="10">
        <v>0.59519674977884085</v>
      </c>
    </row>
    <row r="64" spans="1:9" x14ac:dyDescent="0.25">
      <c r="A64">
        <v>1900</v>
      </c>
      <c r="B64" t="s">
        <v>52</v>
      </c>
      <c r="C64" t="s">
        <v>180</v>
      </c>
      <c r="D64" t="s">
        <v>254</v>
      </c>
      <c r="E64" s="10">
        <v>0.54051123160340819</v>
      </c>
      <c r="F64" s="10">
        <v>0.39602241079912193</v>
      </c>
    </row>
    <row r="65" spans="1:6" x14ac:dyDescent="0.25">
      <c r="A65">
        <v>1900</v>
      </c>
      <c r="B65" t="s">
        <v>52</v>
      </c>
      <c r="C65" t="s">
        <v>67</v>
      </c>
      <c r="D65" s="5" t="s">
        <v>208</v>
      </c>
      <c r="E65" s="10">
        <v>0.46816045328697442</v>
      </c>
      <c r="F65" s="10">
        <v>0.62934202109459847</v>
      </c>
    </row>
    <row r="66" spans="1:6" x14ac:dyDescent="0.25">
      <c r="A66">
        <v>1900</v>
      </c>
      <c r="B66" t="s">
        <v>75</v>
      </c>
      <c r="C66" s="6" t="s">
        <v>143</v>
      </c>
      <c r="D66" s="5" t="s">
        <v>223</v>
      </c>
      <c r="E66" s="10">
        <v>0.40700299092683301</v>
      </c>
      <c r="F66" s="10">
        <v>0.51094605031838813</v>
      </c>
    </row>
    <row r="67" spans="1:6" x14ac:dyDescent="0.25">
      <c r="A67">
        <v>1900</v>
      </c>
      <c r="B67" t="s">
        <v>75</v>
      </c>
      <c r="C67" s="5" t="s">
        <v>207</v>
      </c>
      <c r="D67" s="5" t="s">
        <v>203</v>
      </c>
      <c r="E67" s="10">
        <v>0.5545977011494253</v>
      </c>
      <c r="F67" s="10">
        <v>0.61711616054363982</v>
      </c>
    </row>
    <row r="68" spans="1:6" x14ac:dyDescent="0.25">
      <c r="A68">
        <v>1900</v>
      </c>
      <c r="B68" t="s">
        <v>75</v>
      </c>
      <c r="C68" s="7" t="s">
        <v>204</v>
      </c>
      <c r="D68" s="5" t="s">
        <v>205</v>
      </c>
      <c r="E68" s="10">
        <v>3.9732888146911519E-2</v>
      </c>
      <c r="F68" s="10">
        <v>3.9412016623740102E-2</v>
      </c>
    </row>
    <row r="69" spans="1:6" x14ac:dyDescent="0.25">
      <c r="A69">
        <v>1900</v>
      </c>
      <c r="B69" t="s">
        <v>75</v>
      </c>
      <c r="C69" s="7" t="s">
        <v>150</v>
      </c>
      <c r="D69" s="5" t="s">
        <v>205</v>
      </c>
      <c r="E69" s="10">
        <v>7.4116914316220306E-2</v>
      </c>
      <c r="F69" s="10">
        <v>4.6256114741216367E-2</v>
      </c>
    </row>
    <row r="70" spans="1:6" x14ac:dyDescent="0.25">
      <c r="A70">
        <v>1900</v>
      </c>
      <c r="B70" t="s">
        <v>75</v>
      </c>
      <c r="C70" t="s">
        <v>209</v>
      </c>
      <c r="D70" s="5" t="s">
        <v>219</v>
      </c>
      <c r="E70" s="10">
        <v>0.11510676192191471</v>
      </c>
      <c r="F70" s="10">
        <v>0.14213049875691308</v>
      </c>
    </row>
    <row r="71" spans="1:6" x14ac:dyDescent="0.25">
      <c r="A71">
        <v>1900</v>
      </c>
      <c r="B71" t="s">
        <v>75</v>
      </c>
      <c r="C71" t="s">
        <v>148</v>
      </c>
      <c r="D71" s="5" t="s">
        <v>220</v>
      </c>
      <c r="E71" s="10">
        <v>7.6570847112693977E-2</v>
      </c>
      <c r="F71" s="10">
        <v>0.14505498948730389</v>
      </c>
    </row>
    <row r="72" spans="1:6" x14ac:dyDescent="0.25">
      <c r="A72">
        <v>1900</v>
      </c>
      <c r="B72" t="s">
        <v>75</v>
      </c>
      <c r="C72" t="s">
        <v>99</v>
      </c>
      <c r="D72" s="5" t="s">
        <v>250</v>
      </c>
      <c r="E72" s="10">
        <v>0.92109297156434433</v>
      </c>
      <c r="F72" s="10">
        <v>0.86876324960288942</v>
      </c>
    </row>
    <row r="73" spans="1:6" x14ac:dyDescent="0.25">
      <c r="A73">
        <v>1900</v>
      </c>
      <c r="B73" t="s">
        <v>75</v>
      </c>
      <c r="C73" t="s">
        <v>147</v>
      </c>
      <c r="D73" s="5" t="s">
        <v>224</v>
      </c>
      <c r="E73" s="10">
        <v>7.890702843565571E-2</v>
      </c>
      <c r="F73" s="10">
        <v>0.13123675039711061</v>
      </c>
    </row>
    <row r="74" spans="1:6" x14ac:dyDescent="0.25">
      <c r="A74">
        <v>1900</v>
      </c>
      <c r="B74" t="s">
        <v>75</v>
      </c>
      <c r="C74" s="6" t="s">
        <v>91</v>
      </c>
      <c r="D74" s="5" t="s">
        <v>212</v>
      </c>
      <c r="E74" s="10">
        <v>0.10304984549240898</v>
      </c>
      <c r="F74" s="10">
        <v>0.11818699216526804</v>
      </c>
    </row>
    <row r="75" spans="1:6" x14ac:dyDescent="0.25">
      <c r="A75">
        <v>1900</v>
      </c>
      <c r="B75" t="s">
        <v>75</v>
      </c>
      <c r="C75" s="7" t="s">
        <v>101</v>
      </c>
      <c r="D75" s="11" t="s">
        <v>228</v>
      </c>
      <c r="E75" s="10">
        <v>0.17634121097119199</v>
      </c>
      <c r="F75" s="10">
        <v>0.25061607322470331</v>
      </c>
    </row>
    <row r="76" spans="1:6" x14ac:dyDescent="0.25">
      <c r="A76">
        <v>1900</v>
      </c>
      <c r="B76" t="s">
        <v>75</v>
      </c>
      <c r="C76" s="7" t="s">
        <v>151</v>
      </c>
      <c r="D76" s="11" t="s">
        <v>239</v>
      </c>
      <c r="E76" s="10">
        <v>0.25708896573404588</v>
      </c>
      <c r="F76" s="10">
        <v>0.27379616953669067</v>
      </c>
    </row>
    <row r="77" spans="1:6" x14ac:dyDescent="0.25">
      <c r="A77">
        <v>1900</v>
      </c>
      <c r="B77" t="s">
        <v>75</v>
      </c>
      <c r="C77" t="s">
        <v>97</v>
      </c>
      <c r="D77" s="5" t="s">
        <v>227</v>
      </c>
      <c r="E77" s="10">
        <v>0.84451029320024951</v>
      </c>
      <c r="F77" s="10">
        <v>0.82086184045563637</v>
      </c>
    </row>
    <row r="78" spans="1:6" x14ac:dyDescent="0.25">
      <c r="A78">
        <v>1900</v>
      </c>
      <c r="B78" t="s">
        <v>75</v>
      </c>
      <c r="C78" t="s">
        <v>100</v>
      </c>
      <c r="D78" s="5" t="s">
        <v>241</v>
      </c>
      <c r="E78" s="10">
        <v>0.98781657712970072</v>
      </c>
      <c r="F78" s="10">
        <v>0.97541246657066449</v>
      </c>
    </row>
    <row r="79" spans="1:6" x14ac:dyDescent="0.25">
      <c r="A79">
        <v>1900</v>
      </c>
      <c r="B79" t="s">
        <v>75</v>
      </c>
      <c r="C79" t="s">
        <v>149</v>
      </c>
      <c r="D79" s="5" t="s">
        <v>221</v>
      </c>
      <c r="E79" s="10">
        <v>0.96790092253254134</v>
      </c>
      <c r="F79" s="10">
        <v>0.94215132037481608</v>
      </c>
    </row>
    <row r="80" spans="1:6" x14ac:dyDescent="0.25">
      <c r="A80">
        <v>1900</v>
      </c>
      <c r="B80" t="s">
        <v>75</v>
      </c>
      <c r="C80" t="s">
        <v>86</v>
      </c>
      <c r="D80" s="5" t="s">
        <v>213</v>
      </c>
      <c r="E80" s="10">
        <v>0.80117584179583112</v>
      </c>
      <c r="F80" s="10">
        <v>0.59922044174967515</v>
      </c>
    </row>
    <row r="81" spans="1:6" x14ac:dyDescent="0.25">
      <c r="A81">
        <v>1900</v>
      </c>
      <c r="B81" t="s">
        <v>75</v>
      </c>
      <c r="C81" t="s">
        <v>88</v>
      </c>
      <c r="D81" s="5" t="s">
        <v>214</v>
      </c>
      <c r="E81" s="10">
        <v>6.6879763953774277E-2</v>
      </c>
      <c r="F81" s="10">
        <v>8.0492555129735507E-2</v>
      </c>
    </row>
    <row r="82" spans="1:6" x14ac:dyDescent="0.25">
      <c r="A82">
        <v>1900</v>
      </c>
      <c r="B82" t="s">
        <v>75</v>
      </c>
      <c r="C82" t="s">
        <v>93</v>
      </c>
      <c r="D82" s="5" t="s">
        <v>213</v>
      </c>
      <c r="E82" s="10">
        <v>0.98148148148148151</v>
      </c>
      <c r="F82" s="10">
        <v>0.96385975540494495</v>
      </c>
    </row>
    <row r="83" spans="1:6" x14ac:dyDescent="0.25">
      <c r="A83">
        <v>1900</v>
      </c>
      <c r="B83" t="s">
        <v>75</v>
      </c>
      <c r="C83" t="s">
        <v>144</v>
      </c>
      <c r="D83" s="5" t="s">
        <v>213</v>
      </c>
      <c r="E83" s="10">
        <v>0.9606042049397836</v>
      </c>
      <c r="F83" s="10">
        <v>0.95178684177295114</v>
      </c>
    </row>
    <row r="84" spans="1:6" x14ac:dyDescent="0.25">
      <c r="A84">
        <v>1900</v>
      </c>
      <c r="B84" t="s">
        <v>75</v>
      </c>
      <c r="C84" t="s">
        <v>211</v>
      </c>
      <c r="D84" t="s">
        <v>216</v>
      </c>
      <c r="E84" s="10">
        <v>0.13638601674052192</v>
      </c>
      <c r="F84" s="10">
        <v>0.16370979609856598</v>
      </c>
    </row>
    <row r="85" spans="1:6" x14ac:dyDescent="0.25">
      <c r="A85">
        <v>1900</v>
      </c>
      <c r="B85" t="s">
        <v>75</v>
      </c>
      <c r="C85" t="s">
        <v>145</v>
      </c>
      <c r="D85" t="s">
        <v>216</v>
      </c>
      <c r="E85" s="10">
        <v>0.22266881028938906</v>
      </c>
      <c r="F85" s="10">
        <v>0.18623858330698115</v>
      </c>
    </row>
    <row r="86" spans="1:6" x14ac:dyDescent="0.25">
      <c r="A86">
        <v>1900</v>
      </c>
      <c r="B86" t="s">
        <v>75</v>
      </c>
      <c r="C86" t="s">
        <v>218</v>
      </c>
      <c r="D86" s="5" t="s">
        <v>213</v>
      </c>
      <c r="E86" s="10">
        <v>0.57115951523092046</v>
      </c>
      <c r="F86" s="10">
        <v>0.48128704029442804</v>
      </c>
    </row>
    <row r="87" spans="1:6" x14ac:dyDescent="0.25">
      <c r="A87">
        <v>1900</v>
      </c>
      <c r="B87" t="s">
        <v>75</v>
      </c>
      <c r="C87" t="s">
        <v>155</v>
      </c>
      <c r="D87" s="5" t="s">
        <v>213</v>
      </c>
      <c r="E87" s="10">
        <v>0.74455593509820661</v>
      </c>
      <c r="F87" s="10">
        <v>0.53458977711649158</v>
      </c>
    </row>
    <row r="88" spans="1:6" x14ac:dyDescent="0.25">
      <c r="A88">
        <v>1900</v>
      </c>
      <c r="B88" t="s">
        <v>75</v>
      </c>
      <c r="C88" t="s">
        <v>102</v>
      </c>
      <c r="D88" t="s">
        <v>230</v>
      </c>
      <c r="E88" s="10">
        <v>0.55233466412081234</v>
      </c>
      <c r="F88" s="10">
        <v>0.48367326178729464</v>
      </c>
    </row>
    <row r="89" spans="1:6" x14ac:dyDescent="0.25">
      <c r="A89">
        <v>1900</v>
      </c>
      <c r="B89" t="s">
        <v>75</v>
      </c>
      <c r="C89" t="s">
        <v>87</v>
      </c>
      <c r="D89" s="5" t="s">
        <v>213</v>
      </c>
      <c r="E89" s="10">
        <v>0.70011301655938285</v>
      </c>
      <c r="F89" s="10">
        <v>0.64421046399178983</v>
      </c>
    </row>
    <row r="90" spans="1:6" x14ac:dyDescent="0.25">
      <c r="A90">
        <v>1900</v>
      </c>
      <c r="B90" t="s">
        <v>75</v>
      </c>
      <c r="C90" t="s">
        <v>95</v>
      </c>
      <c r="D90" s="5" t="s">
        <v>235</v>
      </c>
      <c r="E90" s="10">
        <v>0.46308215070957426</v>
      </c>
      <c r="F90" s="10">
        <v>0.56050702454038492</v>
      </c>
    </row>
    <row r="91" spans="1:6" x14ac:dyDescent="0.25">
      <c r="A91">
        <v>1900</v>
      </c>
      <c r="B91" t="s">
        <v>75</v>
      </c>
      <c r="C91" t="s">
        <v>157</v>
      </c>
      <c r="D91" t="s">
        <v>236</v>
      </c>
      <c r="E91" s="10">
        <v>0.34174671633013137</v>
      </c>
      <c r="F91" s="10">
        <v>0.50574113706150559</v>
      </c>
    </row>
    <row r="92" spans="1:6" x14ac:dyDescent="0.25">
      <c r="A92">
        <v>1900</v>
      </c>
      <c r="B92" t="s">
        <v>75</v>
      </c>
      <c r="C92" t="s">
        <v>94</v>
      </c>
      <c r="D92" s="5" t="s">
        <v>213</v>
      </c>
      <c r="E92" s="10">
        <v>0.99418297197250127</v>
      </c>
      <c r="F92" s="10">
        <v>0.98879948568041864</v>
      </c>
    </row>
    <row r="93" spans="1:6" x14ac:dyDescent="0.25">
      <c r="A93">
        <v>1900</v>
      </c>
      <c r="B93" t="s">
        <v>75</v>
      </c>
      <c r="C93" t="s">
        <v>199</v>
      </c>
      <c r="D93" t="s">
        <v>240</v>
      </c>
      <c r="E93" s="10">
        <v>0.17501973164956591</v>
      </c>
      <c r="F93" s="10">
        <v>0.27387096774193548</v>
      </c>
    </row>
    <row r="94" spans="1:6" x14ac:dyDescent="0.25">
      <c r="A94">
        <v>1900</v>
      </c>
      <c r="B94" t="s">
        <v>75</v>
      </c>
      <c r="C94" t="s">
        <v>142</v>
      </c>
      <c r="D94" t="s">
        <v>240</v>
      </c>
      <c r="E94" s="10">
        <v>0.21221364914169508</v>
      </c>
      <c r="F94" s="10">
        <v>0.29447061190230095</v>
      </c>
    </row>
    <row r="95" spans="1:6" x14ac:dyDescent="0.25">
      <c r="A95">
        <v>1900</v>
      </c>
      <c r="B95" t="s">
        <v>75</v>
      </c>
      <c r="C95" t="s">
        <v>242</v>
      </c>
      <c r="D95" t="s">
        <v>243</v>
      </c>
      <c r="E95" s="10">
        <v>2.0936046107909174E-2</v>
      </c>
      <c r="F95" s="10">
        <v>2.4109079191753893E-2</v>
      </c>
    </row>
    <row r="96" spans="1:6" x14ac:dyDescent="0.25">
      <c r="A96">
        <v>1900</v>
      </c>
      <c r="B96" t="s">
        <v>75</v>
      </c>
      <c r="C96" t="s">
        <v>152</v>
      </c>
      <c r="D96" t="s">
        <v>243</v>
      </c>
      <c r="E96" s="10">
        <v>2.281929990539262E-2</v>
      </c>
      <c r="F96" s="10">
        <v>2.5841026655956164E-2</v>
      </c>
    </row>
    <row r="97" spans="1:6" x14ac:dyDescent="0.25">
      <c r="A97">
        <v>1900</v>
      </c>
      <c r="B97" t="s">
        <v>75</v>
      </c>
      <c r="C97" t="s">
        <v>92</v>
      </c>
      <c r="D97" t="s">
        <v>249</v>
      </c>
      <c r="E97" s="10">
        <v>6.8164213787761429E-3</v>
      </c>
      <c r="F97" s="10">
        <v>9.6289931257581892E-3</v>
      </c>
    </row>
    <row r="98" spans="1:6" x14ac:dyDescent="0.25">
      <c r="A98">
        <v>1900</v>
      </c>
      <c r="B98" t="s">
        <v>75</v>
      </c>
      <c r="C98" t="s">
        <v>146</v>
      </c>
      <c r="D98" s="5" t="s">
        <v>253</v>
      </c>
      <c r="E98" s="10">
        <v>0.54135062841229709</v>
      </c>
      <c r="F98" s="10">
        <v>0.5168776371308017</v>
      </c>
    </row>
    <row r="99" spans="1:6" x14ac:dyDescent="0.25">
      <c r="A99">
        <v>1900</v>
      </c>
      <c r="B99" t="s">
        <v>75</v>
      </c>
      <c r="C99" t="s">
        <v>96</v>
      </c>
      <c r="D99" t="s">
        <v>256</v>
      </c>
      <c r="E99" s="10">
        <v>0.79649422830269345</v>
      </c>
      <c r="F99" s="10">
        <v>0.71267659599552002</v>
      </c>
    </row>
    <row r="100" spans="1:6" x14ac:dyDescent="0.25">
      <c r="A100">
        <v>1900</v>
      </c>
      <c r="B100" t="s">
        <v>75</v>
      </c>
      <c r="C100" t="s">
        <v>89</v>
      </c>
      <c r="D100" t="s">
        <v>257</v>
      </c>
      <c r="E100" s="10">
        <v>0.53183954671302558</v>
      </c>
      <c r="F100" s="10">
        <v>0.37065797890540159</v>
      </c>
    </row>
  </sheetData>
  <sortState ref="A2:F100">
    <sortCondition ref="B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Industry and employment data</vt:lpstr>
      <vt:lpstr>Detailed data for 1900 and 1930</vt:lpstr>
      <vt:lpstr>Weights from 1900</vt:lpstr>
    </vt:vector>
  </TitlesOfParts>
  <Company>KSH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Varga Zsombor Vilibald</dc:creator>
  <cp:lastModifiedBy>Varga Zsombor Vilibald</cp:lastModifiedBy>
  <dcterms:created xsi:type="dcterms:W3CDTF">2025-09-08T12:49:04Z</dcterms:created>
  <dcterms:modified xsi:type="dcterms:W3CDTF">2025-10-21T16:23:18Z</dcterms:modified>
</cp:coreProperties>
</file>